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Komentari Samra\izvjestajne sud\"/>
    </mc:Choice>
  </mc:AlternateContent>
  <workbookProtection workbookAlgorithmName="SHA-512" workbookHashValue="C7LutAmaU8TfCC2Zbua9cOSo/mS55TtNa6LWvXYZFZz7eWW5Te07hVcLhy3/ADg+MWgMa78ChW93/ijPkdY34Q==" workbookSaltValue="46HAdrYeQiPWEawKXurEZQ==" workbookSpinCount="100000" lockStructure="1"/>
  <bookViews>
    <workbookView xWindow="-120" yWindow="-120" windowWidth="20730" windowHeight="11760" tabRatio="814"/>
  </bookViews>
  <sheets>
    <sheet name="Uputstvo" sheetId="58"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2_kvalitet_rada" sheetId="20" state="hidden" r:id="rId12"/>
    <sheet name="tbl II" sheetId="57" state="hidden" r:id="rId13"/>
    <sheet name="tblIIIa" sheetId="55" state="hidden" r:id="rId14"/>
    <sheet name="tbl4InicAkt" sheetId="48" state="hidden" r:id="rId15"/>
    <sheet name="tbl10_ust_sud" sheetId="46" state="hidden" r:id="rId16"/>
  </sheets>
  <externalReferences>
    <externalReference r:id="rId17"/>
  </externalReferences>
  <definedNames>
    <definedName name="_xlnm.Print_Area" localSheetId="1">'Tabela I'!$A$1:$F$36</definedName>
    <definedName name="_xlnm.Print_Area" localSheetId="2">'Tabela Ia'!$A$1:$F$12</definedName>
    <definedName name="_xlnm.Print_Area" localSheetId="3">'Tabela II'!$A$1:$AE$351</definedName>
    <definedName name="_xlnm.Print_Area" localSheetId="4">'Tabela III'!$A$1:$K$66</definedName>
    <definedName name="_xlnm.Print_Area" localSheetId="5">'Tabela IIIa'!$A$1:$Q$449</definedName>
    <definedName name="_xlnm.Print_Area" localSheetId="6">'Tabela IV'!$A$1:$D$31</definedName>
    <definedName name="_xlnm.Print_Area" localSheetId="7">'Tabela V'!$A$1:$P$43</definedName>
    <definedName name="_xlnm.Print_Area" localSheetId="8">'Tabela VI'!$A$1:$F$29</definedName>
    <definedName name="_xlnm.Print_Area" localSheetId="12">'tbl II'!$B$1:$R$206</definedName>
    <definedName name="_xlnm.Print_Area" localSheetId="13">tblIIIa!$A$1:$AB$67</definedName>
    <definedName name="_xlnm.Print_Area" localSheetId="0">Uputstvo!$A$1:$N$42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6" i="48" l="1"/>
  <c r="F15" i="48"/>
  <c r="F14" i="48"/>
  <c r="F13" i="48"/>
  <c r="F12" i="48"/>
  <c r="F11" i="48"/>
  <c r="F10" i="48"/>
  <c r="F9" i="48"/>
  <c r="F8" i="48"/>
  <c r="F7" i="48"/>
  <c r="F6" i="48"/>
  <c r="F5" i="48"/>
  <c r="F4" i="48"/>
  <c r="F3" i="48"/>
  <c r="F2" i="48"/>
  <c r="E209" i="57"/>
  <c r="E208" i="57"/>
  <c r="E207" i="57"/>
  <c r="E206" i="57"/>
  <c r="E205" i="57"/>
  <c r="E204" i="57"/>
  <c r="E203" i="57"/>
  <c r="E202" i="57"/>
  <c r="E201" i="57"/>
  <c r="E200" i="57"/>
  <c r="E199" i="57"/>
  <c r="E198" i="57"/>
  <c r="E197" i="57"/>
  <c r="E196" i="57"/>
  <c r="E195" i="57"/>
  <c r="E194" i="57"/>
  <c r="E193" i="57"/>
  <c r="E192" i="57"/>
  <c r="E191" i="57"/>
  <c r="E190" i="57"/>
  <c r="E187" i="57"/>
  <c r="E186" i="57"/>
  <c r="E185" i="57"/>
  <c r="E184" i="57"/>
  <c r="E183" i="57"/>
  <c r="E182" i="57"/>
  <c r="E181" i="57"/>
  <c r="E180" i="57"/>
  <c r="E179" i="57"/>
  <c r="E178" i="57"/>
  <c r="E177" i="57"/>
  <c r="E176" i="57"/>
  <c r="E175" i="57"/>
  <c r="E174" i="57"/>
  <c r="E173" i="57"/>
  <c r="E172" i="57"/>
  <c r="E171" i="57"/>
  <c r="E170" i="57"/>
  <c r="E169" i="57"/>
  <c r="E168" i="57"/>
  <c r="E167" i="57"/>
  <c r="E166" i="57"/>
  <c r="E165" i="57"/>
  <c r="E164" i="57"/>
  <c r="E163" i="57"/>
  <c r="E162" i="57"/>
  <c r="E161" i="57"/>
  <c r="E160" i="57"/>
  <c r="E159" i="57"/>
  <c r="E158" i="57"/>
  <c r="E157" i="57"/>
  <c r="E156" i="57"/>
  <c r="E155" i="57"/>
  <c r="E154" i="57"/>
  <c r="E153" i="57"/>
  <c r="E152" i="57"/>
  <c r="E151" i="57"/>
  <c r="E150" i="57"/>
  <c r="E149" i="57"/>
  <c r="E148" i="57"/>
  <c r="E147" i="57"/>
  <c r="E146" i="57"/>
  <c r="E145" i="57"/>
  <c r="E144" i="57"/>
  <c r="E143" i="57"/>
  <c r="E142" i="57"/>
  <c r="E141" i="57"/>
  <c r="E140" i="57"/>
  <c r="E139" i="57"/>
  <c r="E138" i="57"/>
  <c r="E137" i="57"/>
  <c r="E136" i="57"/>
  <c r="E135" i="57"/>
  <c r="E134" i="57"/>
  <c r="E133" i="57"/>
  <c r="E132" i="57"/>
  <c r="E131" i="57"/>
  <c r="E130" i="57"/>
  <c r="E129" i="57"/>
  <c r="E128" i="57"/>
  <c r="E127" i="57"/>
  <c r="E126" i="57"/>
  <c r="E125" i="57"/>
  <c r="E124" i="57"/>
  <c r="E123" i="57"/>
  <c r="E122" i="57"/>
  <c r="E121" i="57"/>
  <c r="E120" i="57"/>
  <c r="E119" i="57"/>
  <c r="E118" i="57"/>
  <c r="E117" i="57"/>
  <c r="E116" i="57"/>
  <c r="E115" i="57"/>
  <c r="E114" i="57"/>
  <c r="E113" i="57"/>
  <c r="E112" i="57"/>
  <c r="E111" i="57"/>
  <c r="E110" i="57"/>
  <c r="E109" i="57"/>
  <c r="E108" i="57"/>
  <c r="E107" i="57"/>
  <c r="E106" i="57"/>
  <c r="E105" i="57"/>
  <c r="E104" i="57"/>
  <c r="E103" i="57"/>
  <c r="E102" i="57"/>
  <c r="E101" i="57"/>
  <c r="E100" i="57"/>
  <c r="E99" i="57"/>
  <c r="E98" i="57"/>
  <c r="E97" i="57"/>
  <c r="E96" i="57"/>
  <c r="E95" i="57"/>
  <c r="E94" i="57"/>
  <c r="E93" i="57"/>
  <c r="E92" i="57"/>
  <c r="E91" i="57"/>
  <c r="E90" i="57"/>
  <c r="E89" i="57"/>
  <c r="E88" i="57"/>
  <c r="E87" i="57"/>
  <c r="E86" i="57"/>
  <c r="E85" i="57"/>
  <c r="E84" i="57"/>
  <c r="E83" i="57"/>
  <c r="E82" i="57"/>
  <c r="E81" i="57"/>
  <c r="E80" i="57"/>
  <c r="E79" i="57"/>
  <c r="E78" i="57"/>
  <c r="E77" i="57"/>
  <c r="E76" i="57"/>
  <c r="E75" i="57"/>
  <c r="E74" i="57"/>
  <c r="E73" i="57"/>
  <c r="E72" i="57"/>
  <c r="E71" i="57"/>
  <c r="E70" i="57"/>
  <c r="E69" i="57"/>
  <c r="E68" i="57"/>
  <c r="E67" i="57"/>
  <c r="E66" i="57"/>
  <c r="E65" i="57"/>
  <c r="E64" i="57"/>
  <c r="E63" i="57"/>
  <c r="E62" i="57"/>
  <c r="E61" i="57"/>
  <c r="E60" i="57"/>
  <c r="E59" i="57"/>
  <c r="E58" i="57"/>
  <c r="E57" i="57"/>
  <c r="E56" i="57"/>
  <c r="E55" i="57"/>
  <c r="E54" i="57"/>
  <c r="E53" i="57"/>
  <c r="E52" i="57"/>
  <c r="E51" i="57"/>
  <c r="E50" i="57"/>
  <c r="E49" i="57"/>
  <c r="E48" i="57"/>
  <c r="E47" i="57"/>
  <c r="E46" i="57"/>
  <c r="E45" i="57"/>
  <c r="E44" i="57"/>
  <c r="E43" i="57"/>
  <c r="E42" i="57"/>
  <c r="E41" i="57"/>
  <c r="E40" i="57"/>
  <c r="E39" i="57"/>
  <c r="E38" i="57"/>
  <c r="E37" i="57"/>
  <c r="E36" i="57"/>
  <c r="E35" i="57"/>
  <c r="E34" i="57"/>
  <c r="E33" i="57"/>
  <c r="E32" i="57"/>
  <c r="E31" i="57"/>
  <c r="E30" i="57"/>
  <c r="E29" i="57"/>
  <c r="E28" i="57"/>
  <c r="E27" i="57"/>
  <c r="E26" i="57"/>
  <c r="E25" i="57"/>
  <c r="E24" i="57"/>
  <c r="E23" i="57"/>
  <c r="E22" i="57"/>
  <c r="E21" i="57"/>
  <c r="E20" i="57"/>
  <c r="E19" i="57"/>
  <c r="E18" i="57"/>
  <c r="E17" i="57"/>
  <c r="E16" i="57"/>
  <c r="E15" i="57"/>
  <c r="E14" i="57"/>
  <c r="E13" i="57"/>
  <c r="E12" i="57"/>
  <c r="E11" i="57"/>
  <c r="E10" i="57"/>
  <c r="E9" i="57"/>
  <c r="E8" i="57"/>
  <c r="E7" i="57"/>
  <c r="E6" i="57"/>
  <c r="E5" i="57"/>
  <c r="E4" i="57"/>
  <c r="E3" i="57"/>
  <c r="E2" i="57"/>
  <c r="Q429" i="54"/>
  <c r="P429" i="54"/>
  <c r="O429" i="54"/>
  <c r="N429" i="54"/>
  <c r="M429" i="54"/>
  <c r="Q422" i="54"/>
  <c r="P422" i="54"/>
  <c r="O422" i="54"/>
  <c r="N422" i="54"/>
  <c r="M422" i="54"/>
  <c r="Q415" i="54"/>
  <c r="P415" i="54"/>
  <c r="O415" i="54"/>
  <c r="N415" i="54"/>
  <c r="M415" i="54"/>
  <c r="Q408" i="54"/>
  <c r="P408" i="54"/>
  <c r="O408" i="54"/>
  <c r="N408" i="54"/>
  <c r="M408" i="54"/>
  <c r="Q401" i="54"/>
  <c r="P401" i="54"/>
  <c r="O401" i="54"/>
  <c r="N401" i="54"/>
  <c r="M401" i="54"/>
  <c r="Q394" i="54"/>
  <c r="P394" i="54"/>
  <c r="O394" i="54"/>
  <c r="N394" i="54"/>
  <c r="M394" i="54"/>
  <c r="Q387" i="54"/>
  <c r="P387" i="54"/>
  <c r="O387" i="54"/>
  <c r="N387" i="54"/>
  <c r="M387" i="54"/>
  <c r="Q380" i="54"/>
  <c r="P380" i="54"/>
  <c r="O380" i="54"/>
  <c r="N380" i="54"/>
  <c r="M380" i="54"/>
  <c r="Q373" i="54"/>
  <c r="P373" i="54"/>
  <c r="O373" i="54"/>
  <c r="N373" i="54"/>
  <c r="M373" i="54"/>
  <c r="Q366" i="54"/>
  <c r="P366" i="54"/>
  <c r="O366" i="54"/>
  <c r="N366" i="54"/>
  <c r="M366" i="54"/>
  <c r="Q359" i="54"/>
  <c r="P359" i="54"/>
  <c r="O359" i="54"/>
  <c r="N359" i="54"/>
  <c r="M359" i="54"/>
  <c r="Q352" i="54"/>
  <c r="P352" i="54"/>
  <c r="O352" i="54"/>
  <c r="N352" i="54"/>
  <c r="M352" i="54"/>
  <c r="Q345" i="54"/>
  <c r="P345" i="54"/>
  <c r="O345" i="54"/>
  <c r="N345" i="54"/>
  <c r="M345" i="54"/>
  <c r="Q338" i="54"/>
  <c r="P338" i="54"/>
  <c r="O338" i="54"/>
  <c r="N338" i="54"/>
  <c r="M338" i="54"/>
  <c r="Q331" i="54"/>
  <c r="P331" i="54"/>
  <c r="O331" i="54"/>
  <c r="N331" i="54"/>
  <c r="M331" i="54"/>
  <c r="Q324" i="54"/>
  <c r="P324" i="54"/>
  <c r="O324" i="54"/>
  <c r="N324" i="54"/>
  <c r="M324" i="54"/>
  <c r="Q317" i="54"/>
  <c r="P317" i="54"/>
  <c r="O317" i="54"/>
  <c r="N317" i="54"/>
  <c r="M317" i="54"/>
  <c r="Q310" i="54"/>
  <c r="P310" i="54"/>
  <c r="O310" i="54"/>
  <c r="N310" i="54"/>
  <c r="M310" i="54"/>
  <c r="Q303" i="54"/>
  <c r="P303" i="54"/>
  <c r="O303" i="54"/>
  <c r="N303" i="54"/>
  <c r="M303" i="54"/>
  <c r="Q296" i="54"/>
  <c r="P296" i="54"/>
  <c r="O296" i="54"/>
  <c r="N296" i="54"/>
  <c r="M296" i="54"/>
  <c r="Q289" i="54"/>
  <c r="P289" i="54"/>
  <c r="O289" i="54"/>
  <c r="N289" i="54"/>
  <c r="M289" i="54"/>
  <c r="Q282" i="54"/>
  <c r="P282" i="54"/>
  <c r="O282" i="54"/>
  <c r="N282" i="54"/>
  <c r="M282" i="54"/>
  <c r="Q275" i="54"/>
  <c r="P275" i="54"/>
  <c r="O275" i="54"/>
  <c r="N275" i="54"/>
  <c r="M275" i="54"/>
  <c r="Q268" i="54"/>
  <c r="P268" i="54"/>
  <c r="O268" i="54"/>
  <c r="N268" i="54"/>
  <c r="M268" i="54"/>
  <c r="Q261" i="54"/>
  <c r="P261" i="54"/>
  <c r="O261" i="54"/>
  <c r="N261" i="54"/>
  <c r="M261" i="54"/>
  <c r="Q254" i="54"/>
  <c r="P254" i="54"/>
  <c r="O254" i="54"/>
  <c r="N254" i="54"/>
  <c r="M254" i="54"/>
  <c r="Q247" i="54"/>
  <c r="P247" i="54"/>
  <c r="O247" i="54"/>
  <c r="N247" i="54"/>
  <c r="M247" i="54"/>
  <c r="Q240" i="54"/>
  <c r="P240" i="54"/>
  <c r="O240" i="54"/>
  <c r="N240" i="54"/>
  <c r="M240" i="54"/>
  <c r="Q233" i="54"/>
  <c r="P233" i="54"/>
  <c r="O233" i="54"/>
  <c r="N233" i="54"/>
  <c r="M233" i="54"/>
  <c r="Q226" i="54"/>
  <c r="P226" i="54"/>
  <c r="O226" i="54"/>
  <c r="N226" i="54"/>
  <c r="M226" i="54"/>
  <c r="Q219" i="54"/>
  <c r="P219" i="54"/>
  <c r="O219" i="54"/>
  <c r="N219" i="54"/>
  <c r="M219" i="54"/>
  <c r="Q212" i="54"/>
  <c r="P212" i="54"/>
  <c r="O212" i="54"/>
  <c r="N212" i="54"/>
  <c r="M212" i="54"/>
  <c r="Q205" i="54"/>
  <c r="P205" i="54"/>
  <c r="O205" i="54"/>
  <c r="N205" i="54"/>
  <c r="M205" i="54"/>
  <c r="Q198" i="54"/>
  <c r="P198" i="54"/>
  <c r="O198" i="54"/>
  <c r="N198" i="54"/>
  <c r="M198" i="54"/>
  <c r="Q191" i="54"/>
  <c r="P191" i="54"/>
  <c r="O191" i="54"/>
  <c r="N191" i="54"/>
  <c r="M191" i="54"/>
  <c r="M180" i="54"/>
  <c r="M15" i="54"/>
  <c r="N15" i="54"/>
  <c r="O15" i="54"/>
  <c r="P15" i="54"/>
  <c r="Q15" i="54"/>
  <c r="M16" i="54"/>
  <c r="N16" i="54"/>
  <c r="O16" i="54"/>
  <c r="P16" i="54"/>
  <c r="Q16" i="54"/>
  <c r="M17" i="54"/>
  <c r="N17" i="54"/>
  <c r="O17" i="54"/>
  <c r="P17" i="54"/>
  <c r="Q17" i="54"/>
  <c r="M18" i="54"/>
  <c r="N18" i="54"/>
  <c r="O18" i="54"/>
  <c r="P18" i="54"/>
  <c r="Q18" i="54"/>
  <c r="M19" i="54"/>
  <c r="N19" i="54"/>
  <c r="O19" i="54"/>
  <c r="P19" i="54"/>
  <c r="Q19" i="54"/>
  <c r="M20" i="54"/>
  <c r="N20" i="54"/>
  <c r="O20" i="54"/>
  <c r="P20" i="54"/>
  <c r="Q20" i="54"/>
  <c r="M21" i="54"/>
  <c r="N21" i="54"/>
  <c r="O21" i="54"/>
  <c r="P21" i="54"/>
  <c r="Q21" i="54"/>
  <c r="M22" i="54"/>
  <c r="N22" i="54"/>
  <c r="O22" i="54"/>
  <c r="P22" i="54"/>
  <c r="Q22" i="54"/>
  <c r="M23" i="54"/>
  <c r="N23" i="54"/>
  <c r="O23" i="54"/>
  <c r="P23" i="54"/>
  <c r="Q23" i="54"/>
  <c r="M24" i="54"/>
  <c r="N24" i="54"/>
  <c r="O24" i="54"/>
  <c r="P24" i="54"/>
  <c r="Q24" i="54"/>
  <c r="M25" i="54"/>
  <c r="N25" i="54"/>
  <c r="O25" i="54"/>
  <c r="P25" i="54"/>
  <c r="Q25" i="54"/>
  <c r="M26" i="54"/>
  <c r="N26" i="54"/>
  <c r="O26" i="54"/>
  <c r="P26" i="54"/>
  <c r="Q26" i="54"/>
  <c r="M27" i="54"/>
  <c r="N27" i="54"/>
  <c r="O27" i="54"/>
  <c r="P27" i="54"/>
  <c r="Q27" i="54"/>
  <c r="M28" i="54"/>
  <c r="N28" i="54"/>
  <c r="O28" i="54"/>
  <c r="P28" i="54"/>
  <c r="Q28" i="54"/>
  <c r="M29" i="54"/>
  <c r="N29" i="54"/>
  <c r="O29" i="54"/>
  <c r="P29" i="54"/>
  <c r="Q29" i="54"/>
  <c r="M30" i="54"/>
  <c r="N30" i="54"/>
  <c r="O30" i="54"/>
  <c r="P30" i="54"/>
  <c r="Q30" i="54"/>
  <c r="M31" i="54"/>
  <c r="N31" i="54"/>
  <c r="O31" i="54"/>
  <c r="P31" i="54"/>
  <c r="Q31" i="54"/>
  <c r="M32" i="54"/>
  <c r="N32" i="54"/>
  <c r="O32" i="54"/>
  <c r="P32" i="54"/>
  <c r="Q32" i="54"/>
  <c r="M33" i="54"/>
  <c r="N33" i="54"/>
  <c r="O33" i="54"/>
  <c r="P33" i="54"/>
  <c r="Q33" i="54"/>
  <c r="M34" i="54"/>
  <c r="N34" i="54"/>
  <c r="O34" i="54"/>
  <c r="P34" i="54"/>
  <c r="Q34" i="54"/>
  <c r="M35" i="54"/>
  <c r="N35" i="54"/>
  <c r="O35" i="54"/>
  <c r="P35" i="54"/>
  <c r="Q35" i="54"/>
  <c r="M36" i="54"/>
  <c r="N36" i="54"/>
  <c r="O36" i="54"/>
  <c r="P36" i="54"/>
  <c r="Q36" i="54"/>
  <c r="M37" i="54"/>
  <c r="N37" i="54"/>
  <c r="O37" i="54"/>
  <c r="P37" i="54"/>
  <c r="Q37" i="54"/>
  <c r="M38" i="54"/>
  <c r="N38" i="54"/>
  <c r="O38" i="54"/>
  <c r="P38" i="54"/>
  <c r="Q38" i="54"/>
  <c r="M39" i="54"/>
  <c r="N39" i="54"/>
  <c r="O39" i="54"/>
  <c r="P39" i="54"/>
  <c r="Q39" i="54"/>
  <c r="M40" i="54"/>
  <c r="N40" i="54"/>
  <c r="O40" i="54"/>
  <c r="P40" i="54"/>
  <c r="Q40" i="54"/>
  <c r="M41" i="54"/>
  <c r="N41" i="54"/>
  <c r="O41" i="54"/>
  <c r="P41" i="54"/>
  <c r="Q41" i="54"/>
  <c r="M42" i="54"/>
  <c r="N42" i="54"/>
  <c r="O42" i="54"/>
  <c r="P42" i="54"/>
  <c r="Q42" i="54"/>
  <c r="M43" i="54"/>
  <c r="N43" i="54"/>
  <c r="O43" i="54"/>
  <c r="P43" i="54"/>
  <c r="Q43" i="54"/>
  <c r="M44" i="54"/>
  <c r="N44" i="54"/>
  <c r="O44" i="54"/>
  <c r="P44" i="54"/>
  <c r="Q44" i="54"/>
  <c r="M45" i="54"/>
  <c r="N45" i="54"/>
  <c r="O45" i="54"/>
  <c r="P45" i="54"/>
  <c r="Q45" i="54"/>
  <c r="M46" i="54"/>
  <c r="N46" i="54"/>
  <c r="O46" i="54"/>
  <c r="P46" i="54"/>
  <c r="Q46" i="54"/>
  <c r="M47" i="54"/>
  <c r="N47" i="54"/>
  <c r="O47" i="54"/>
  <c r="P47" i="54"/>
  <c r="Q47" i="54"/>
  <c r="M48" i="54"/>
  <c r="N48" i="54"/>
  <c r="O48" i="54"/>
  <c r="P48" i="54"/>
  <c r="Q48" i="54"/>
  <c r="M49" i="54"/>
  <c r="N49" i="54"/>
  <c r="O49" i="54"/>
  <c r="P49" i="54"/>
  <c r="Q49" i="54"/>
  <c r="M50" i="54"/>
  <c r="N50" i="54"/>
  <c r="O50" i="54"/>
  <c r="P50" i="54"/>
  <c r="Q50" i="54"/>
  <c r="M51" i="54"/>
  <c r="N51" i="54"/>
  <c r="O51" i="54"/>
  <c r="P51" i="54"/>
  <c r="Q51" i="54"/>
  <c r="M52" i="54"/>
  <c r="N52" i="54"/>
  <c r="O52" i="54"/>
  <c r="P52" i="54"/>
  <c r="Q52" i="54"/>
  <c r="M53" i="54"/>
  <c r="N53" i="54"/>
  <c r="O53" i="54"/>
  <c r="P53" i="54"/>
  <c r="Q53" i="54"/>
  <c r="M54" i="54"/>
  <c r="N54" i="54"/>
  <c r="O54" i="54"/>
  <c r="P54" i="54"/>
  <c r="Q54" i="54"/>
  <c r="M55" i="54"/>
  <c r="N55" i="54"/>
  <c r="O55" i="54"/>
  <c r="P55" i="54"/>
  <c r="Q55" i="54"/>
  <c r="M56" i="54"/>
  <c r="N56" i="54"/>
  <c r="O56" i="54"/>
  <c r="P56" i="54"/>
  <c r="Q56" i="54"/>
  <c r="M57" i="54"/>
  <c r="N57" i="54"/>
  <c r="O57" i="54"/>
  <c r="P57" i="54"/>
  <c r="Q57" i="54"/>
  <c r="M58" i="54"/>
  <c r="N58" i="54"/>
  <c r="O58" i="54"/>
  <c r="P58" i="54"/>
  <c r="Q58" i="54"/>
  <c r="M59" i="54"/>
  <c r="N59" i="54"/>
  <c r="O59" i="54"/>
  <c r="P59" i="54"/>
  <c r="Q59" i="54"/>
  <c r="M60" i="54"/>
  <c r="N60" i="54"/>
  <c r="O60" i="54"/>
  <c r="P60" i="54"/>
  <c r="Q60" i="54"/>
  <c r="M61" i="54"/>
  <c r="N61" i="54"/>
  <c r="O61" i="54"/>
  <c r="P61" i="54"/>
  <c r="Q61" i="54"/>
  <c r="M62" i="54"/>
  <c r="N62" i="54"/>
  <c r="O62" i="54"/>
  <c r="P62" i="54"/>
  <c r="Q62" i="54"/>
  <c r="M63" i="54"/>
  <c r="N63" i="54"/>
  <c r="O63" i="54"/>
  <c r="P63" i="54"/>
  <c r="Q63" i="54"/>
  <c r="M64" i="54"/>
  <c r="N64" i="54"/>
  <c r="O64" i="54"/>
  <c r="P64" i="54"/>
  <c r="Q64" i="54"/>
  <c r="M65" i="54"/>
  <c r="N65" i="54"/>
  <c r="O65" i="54"/>
  <c r="P65" i="54"/>
  <c r="Q65" i="54"/>
  <c r="M66" i="54"/>
  <c r="N66" i="54"/>
  <c r="O66" i="54"/>
  <c r="P66" i="54"/>
  <c r="Q66" i="54"/>
  <c r="M67" i="54"/>
  <c r="N67" i="54"/>
  <c r="O67" i="54"/>
  <c r="P67" i="54"/>
  <c r="Q67" i="54"/>
  <c r="M68" i="54"/>
  <c r="N68" i="54"/>
  <c r="O68" i="54"/>
  <c r="P68" i="54"/>
  <c r="Q68" i="54"/>
  <c r="M69" i="54"/>
  <c r="N69" i="54"/>
  <c r="O69" i="54"/>
  <c r="P69" i="54"/>
  <c r="Q69" i="54"/>
  <c r="M70" i="54"/>
  <c r="N70" i="54"/>
  <c r="O70" i="54"/>
  <c r="P70" i="54"/>
  <c r="Q70" i="54"/>
  <c r="M71" i="54"/>
  <c r="N71" i="54"/>
  <c r="O71" i="54"/>
  <c r="P71" i="54"/>
  <c r="Q71" i="54"/>
  <c r="M72" i="54"/>
  <c r="N72" i="54"/>
  <c r="O72" i="54"/>
  <c r="P72" i="54"/>
  <c r="Q72" i="54"/>
  <c r="M73" i="54"/>
  <c r="N73" i="54"/>
  <c r="O73" i="54"/>
  <c r="P73" i="54"/>
  <c r="Q73" i="54"/>
  <c r="M74" i="54"/>
  <c r="N74" i="54"/>
  <c r="O74" i="54"/>
  <c r="P74" i="54"/>
  <c r="Q74" i="54"/>
  <c r="M75" i="54"/>
  <c r="N75" i="54"/>
  <c r="O75" i="54"/>
  <c r="P75" i="54"/>
  <c r="Q75" i="54"/>
  <c r="M76" i="54"/>
  <c r="N76" i="54"/>
  <c r="O76" i="54"/>
  <c r="P76" i="54"/>
  <c r="Q76" i="54"/>
  <c r="M77" i="54"/>
  <c r="N77" i="54"/>
  <c r="O77" i="54"/>
  <c r="P77" i="54"/>
  <c r="Q77" i="54"/>
  <c r="M78" i="54"/>
  <c r="N78" i="54"/>
  <c r="O78" i="54"/>
  <c r="P78" i="54"/>
  <c r="Q78" i="54"/>
  <c r="M79" i="54"/>
  <c r="N79" i="54"/>
  <c r="O79" i="54"/>
  <c r="P79" i="54"/>
  <c r="Q79" i="54"/>
  <c r="M80" i="54"/>
  <c r="N80" i="54"/>
  <c r="O80" i="54"/>
  <c r="P80" i="54"/>
  <c r="Q80" i="54"/>
  <c r="M81" i="54"/>
  <c r="N81" i="54"/>
  <c r="O81" i="54"/>
  <c r="P81" i="54"/>
  <c r="Q81" i="54"/>
  <c r="M82" i="54"/>
  <c r="N82" i="54"/>
  <c r="O82" i="54"/>
  <c r="P82" i="54"/>
  <c r="Q82" i="54"/>
  <c r="M83" i="54"/>
  <c r="N83" i="54"/>
  <c r="O83" i="54"/>
  <c r="P83" i="54"/>
  <c r="Q83" i="54"/>
  <c r="M84" i="54"/>
  <c r="N84" i="54"/>
  <c r="O84" i="54"/>
  <c r="P84" i="54"/>
  <c r="Q84" i="54"/>
  <c r="M85" i="54"/>
  <c r="N85" i="54"/>
  <c r="O85" i="54"/>
  <c r="P85" i="54"/>
  <c r="Q85" i="54"/>
  <c r="M86" i="54"/>
  <c r="N86" i="54"/>
  <c r="O86" i="54"/>
  <c r="P86" i="54"/>
  <c r="Q86" i="54"/>
  <c r="M87" i="54"/>
  <c r="N87" i="54"/>
  <c r="O87" i="54"/>
  <c r="P87" i="54"/>
  <c r="Q87" i="54"/>
  <c r="M88" i="54"/>
  <c r="N88" i="54"/>
  <c r="O88" i="54"/>
  <c r="P88" i="54"/>
  <c r="Q88" i="54"/>
  <c r="M89" i="54"/>
  <c r="N89" i="54"/>
  <c r="O89" i="54"/>
  <c r="P89" i="54"/>
  <c r="Q89" i="54"/>
  <c r="M90" i="54"/>
  <c r="N90" i="54"/>
  <c r="O90" i="54"/>
  <c r="P90" i="54"/>
  <c r="Q90" i="54"/>
  <c r="M91" i="54"/>
  <c r="N91" i="54"/>
  <c r="O91" i="54"/>
  <c r="P91" i="54"/>
  <c r="Q91" i="54"/>
  <c r="M92" i="54"/>
  <c r="N92" i="54"/>
  <c r="O92" i="54"/>
  <c r="P92" i="54"/>
  <c r="Q92" i="54"/>
  <c r="M93" i="54"/>
  <c r="N93" i="54"/>
  <c r="O93" i="54"/>
  <c r="P93" i="54"/>
  <c r="Q93" i="54"/>
  <c r="M94" i="54"/>
  <c r="N94" i="54"/>
  <c r="O94" i="54"/>
  <c r="P94" i="54"/>
  <c r="Q94" i="54"/>
  <c r="M95" i="54"/>
  <c r="N95" i="54"/>
  <c r="O95" i="54"/>
  <c r="P95" i="54"/>
  <c r="Q95" i="54"/>
  <c r="M96" i="54"/>
  <c r="N96" i="54"/>
  <c r="O96" i="54"/>
  <c r="P96" i="54"/>
  <c r="Q96" i="54"/>
  <c r="M97" i="54"/>
  <c r="N97" i="54"/>
  <c r="O97" i="54"/>
  <c r="P97" i="54"/>
  <c r="Q97" i="54"/>
  <c r="M98" i="54"/>
  <c r="N98" i="54"/>
  <c r="O98" i="54"/>
  <c r="P98" i="54"/>
  <c r="Q98" i="54"/>
  <c r="M99" i="54"/>
  <c r="N99" i="54"/>
  <c r="O99" i="54"/>
  <c r="P99" i="54"/>
  <c r="Q99" i="54"/>
  <c r="M100" i="54"/>
  <c r="N100" i="54"/>
  <c r="O100" i="54"/>
  <c r="P100" i="54"/>
  <c r="Q100" i="54"/>
  <c r="M101" i="54"/>
  <c r="N101" i="54"/>
  <c r="O101" i="54"/>
  <c r="P101" i="54"/>
  <c r="Q101" i="54"/>
  <c r="M102" i="54"/>
  <c r="N102" i="54"/>
  <c r="O102" i="54"/>
  <c r="P102" i="54"/>
  <c r="Q102" i="54"/>
  <c r="M103" i="54"/>
  <c r="N103" i="54"/>
  <c r="O103" i="54"/>
  <c r="P103" i="54"/>
  <c r="Q103" i="54"/>
  <c r="M104" i="54"/>
  <c r="N104" i="54"/>
  <c r="O104" i="54"/>
  <c r="P104" i="54"/>
  <c r="Q104" i="54"/>
  <c r="M105" i="54"/>
  <c r="N105" i="54"/>
  <c r="O105" i="54"/>
  <c r="P105" i="54"/>
  <c r="Q105" i="54"/>
  <c r="M106" i="54"/>
  <c r="N106" i="54"/>
  <c r="O106" i="54"/>
  <c r="P106" i="54"/>
  <c r="Q106" i="54"/>
  <c r="M107" i="54"/>
  <c r="N107" i="54"/>
  <c r="O107" i="54"/>
  <c r="P107" i="54"/>
  <c r="Q107" i="54"/>
  <c r="M108" i="54"/>
  <c r="N108" i="54"/>
  <c r="O108" i="54"/>
  <c r="P108" i="54"/>
  <c r="Q108" i="54"/>
  <c r="M109" i="54"/>
  <c r="N109" i="54"/>
  <c r="O109" i="54"/>
  <c r="P109" i="54"/>
  <c r="Q109" i="54"/>
  <c r="M110" i="54"/>
  <c r="N110" i="54"/>
  <c r="O110" i="54"/>
  <c r="P110" i="54"/>
  <c r="Q110" i="54"/>
  <c r="M111" i="54"/>
  <c r="N111" i="54"/>
  <c r="O111" i="54"/>
  <c r="P111" i="54"/>
  <c r="Q111" i="54"/>
  <c r="M112" i="54"/>
  <c r="N112" i="54"/>
  <c r="O112" i="54"/>
  <c r="P112" i="54"/>
  <c r="Q112" i="54"/>
  <c r="M113" i="54"/>
  <c r="N113" i="54"/>
  <c r="O113" i="54"/>
  <c r="P113" i="54"/>
  <c r="Q113" i="54"/>
  <c r="M114" i="54"/>
  <c r="N114" i="54"/>
  <c r="O114" i="54"/>
  <c r="P114" i="54"/>
  <c r="Q114" i="54"/>
  <c r="M115" i="54"/>
  <c r="N115" i="54"/>
  <c r="O115" i="54"/>
  <c r="P115" i="54"/>
  <c r="Q115" i="54"/>
  <c r="M116" i="54"/>
  <c r="N116" i="54"/>
  <c r="O116" i="54"/>
  <c r="P116" i="54"/>
  <c r="Q116" i="54"/>
  <c r="M117" i="54"/>
  <c r="N117" i="54"/>
  <c r="O117" i="54"/>
  <c r="P117" i="54"/>
  <c r="Q117" i="54"/>
  <c r="M118" i="54"/>
  <c r="N118" i="54"/>
  <c r="O118" i="54"/>
  <c r="P118" i="54"/>
  <c r="Q118" i="54"/>
  <c r="M119" i="54"/>
  <c r="N119" i="54"/>
  <c r="O119" i="54"/>
  <c r="P119" i="54"/>
  <c r="Q119" i="54"/>
  <c r="M120" i="54"/>
  <c r="N120" i="54"/>
  <c r="O120" i="54"/>
  <c r="P120" i="54"/>
  <c r="Q120" i="54"/>
  <c r="M121" i="54"/>
  <c r="N121" i="54"/>
  <c r="O121" i="54"/>
  <c r="P121" i="54"/>
  <c r="Q121" i="54"/>
  <c r="M122" i="54"/>
  <c r="N122" i="54"/>
  <c r="O122" i="54"/>
  <c r="P122" i="54"/>
  <c r="Q122" i="54"/>
  <c r="M123" i="54"/>
  <c r="N123" i="54"/>
  <c r="O123" i="54"/>
  <c r="P123" i="54"/>
  <c r="Q123" i="54"/>
  <c r="M124" i="54"/>
  <c r="N124" i="54"/>
  <c r="O124" i="54"/>
  <c r="P124" i="54"/>
  <c r="Q124" i="54"/>
  <c r="M125" i="54"/>
  <c r="N125" i="54"/>
  <c r="O125" i="54"/>
  <c r="P125" i="54"/>
  <c r="Q125" i="54"/>
  <c r="M126" i="54"/>
  <c r="N126" i="54"/>
  <c r="O126" i="54"/>
  <c r="P126" i="54"/>
  <c r="Q126" i="54"/>
  <c r="M127" i="54"/>
  <c r="N127" i="54"/>
  <c r="O127" i="54"/>
  <c r="P127" i="54"/>
  <c r="Q127" i="54"/>
  <c r="M128" i="54"/>
  <c r="N128" i="54"/>
  <c r="O128" i="54"/>
  <c r="P128" i="54"/>
  <c r="Q128" i="54"/>
  <c r="M129" i="54"/>
  <c r="N129" i="54"/>
  <c r="O129" i="54"/>
  <c r="P129" i="54"/>
  <c r="Q129" i="54"/>
  <c r="M130" i="54"/>
  <c r="N130" i="54"/>
  <c r="O130" i="54"/>
  <c r="P130" i="54"/>
  <c r="Q130" i="54"/>
  <c r="M131" i="54"/>
  <c r="N131" i="54"/>
  <c r="O131" i="54"/>
  <c r="P131" i="54"/>
  <c r="Q131" i="54"/>
  <c r="M132" i="54"/>
  <c r="N132" i="54"/>
  <c r="O132" i="54"/>
  <c r="P132" i="54"/>
  <c r="Q132" i="54"/>
  <c r="M133" i="54"/>
  <c r="N133" i="54"/>
  <c r="O133" i="54"/>
  <c r="P133" i="54"/>
  <c r="Q133" i="54"/>
  <c r="M134" i="54"/>
  <c r="N134" i="54"/>
  <c r="O134" i="54"/>
  <c r="P134" i="54"/>
  <c r="Q134" i="54"/>
  <c r="M135" i="54"/>
  <c r="N135" i="54"/>
  <c r="O135" i="54"/>
  <c r="P135" i="54"/>
  <c r="Q135" i="54"/>
  <c r="M136" i="54"/>
  <c r="N136" i="54"/>
  <c r="O136" i="54"/>
  <c r="P136" i="54"/>
  <c r="Q136" i="54"/>
  <c r="M137" i="54"/>
  <c r="N137" i="54"/>
  <c r="O137" i="54"/>
  <c r="P137" i="54"/>
  <c r="Q137" i="54"/>
  <c r="M138" i="54"/>
  <c r="N138" i="54"/>
  <c r="O138" i="54"/>
  <c r="P138" i="54"/>
  <c r="Q138" i="54"/>
  <c r="M139" i="54"/>
  <c r="N139" i="54"/>
  <c r="O139" i="54"/>
  <c r="P139" i="54"/>
  <c r="Q139" i="54"/>
  <c r="M140" i="54"/>
  <c r="N140" i="54"/>
  <c r="O140" i="54"/>
  <c r="P140" i="54"/>
  <c r="Q140" i="54"/>
  <c r="M141" i="54"/>
  <c r="N141" i="54"/>
  <c r="O141" i="54"/>
  <c r="P141" i="54"/>
  <c r="Q141" i="54"/>
  <c r="M142" i="54"/>
  <c r="N142" i="54"/>
  <c r="O142" i="54"/>
  <c r="P142" i="54"/>
  <c r="Q142" i="54"/>
  <c r="M143" i="54"/>
  <c r="N143" i="54"/>
  <c r="O143" i="54"/>
  <c r="P143" i="54"/>
  <c r="Q143" i="54"/>
  <c r="M144" i="54"/>
  <c r="N144" i="54"/>
  <c r="O144" i="54"/>
  <c r="P144" i="54"/>
  <c r="Q144" i="54"/>
  <c r="M145" i="54"/>
  <c r="N145" i="54"/>
  <c r="O145" i="54"/>
  <c r="P145" i="54"/>
  <c r="Q145" i="54"/>
  <c r="M146" i="54"/>
  <c r="N146" i="54"/>
  <c r="O146" i="54"/>
  <c r="P146" i="54"/>
  <c r="Q146" i="54"/>
  <c r="M147" i="54"/>
  <c r="N147" i="54"/>
  <c r="O147" i="54"/>
  <c r="P147" i="54"/>
  <c r="Q147" i="54"/>
  <c r="M148" i="54"/>
  <c r="N148" i="54"/>
  <c r="O148" i="54"/>
  <c r="P148" i="54"/>
  <c r="Q148" i="54"/>
  <c r="M149" i="54"/>
  <c r="N149" i="54"/>
  <c r="O149" i="54"/>
  <c r="P149" i="54"/>
  <c r="Q149" i="54"/>
  <c r="M150" i="54"/>
  <c r="N150" i="54"/>
  <c r="O150" i="54"/>
  <c r="P150" i="54"/>
  <c r="Q150" i="54"/>
  <c r="M151" i="54"/>
  <c r="N151" i="54"/>
  <c r="O151" i="54"/>
  <c r="P151" i="54"/>
  <c r="Q151" i="54"/>
  <c r="M152" i="54"/>
  <c r="N152" i="54"/>
  <c r="O152" i="54"/>
  <c r="P152" i="54"/>
  <c r="Q152" i="54"/>
  <c r="M153" i="54"/>
  <c r="N153" i="54"/>
  <c r="O153" i="54"/>
  <c r="P153" i="54"/>
  <c r="Q153" i="54"/>
  <c r="M154" i="54"/>
  <c r="N154" i="54"/>
  <c r="O154" i="54"/>
  <c r="P154" i="54"/>
  <c r="Q154" i="54"/>
  <c r="M155" i="54"/>
  <c r="N155" i="54"/>
  <c r="O155" i="54"/>
  <c r="P155" i="54"/>
  <c r="Q155" i="54"/>
  <c r="M156" i="54"/>
  <c r="N156" i="54"/>
  <c r="O156" i="54"/>
  <c r="P156" i="54"/>
  <c r="Q156" i="54"/>
  <c r="M157" i="54"/>
  <c r="N157" i="54"/>
  <c r="O157" i="54"/>
  <c r="P157" i="54"/>
  <c r="Q157" i="54"/>
  <c r="M158" i="54"/>
  <c r="N158" i="54"/>
  <c r="O158" i="54"/>
  <c r="P158" i="54"/>
  <c r="Q158" i="54"/>
  <c r="M159" i="54"/>
  <c r="N159" i="54"/>
  <c r="O159" i="54"/>
  <c r="P159" i="54"/>
  <c r="Q159" i="54"/>
  <c r="M160" i="54"/>
  <c r="N160" i="54"/>
  <c r="O160" i="54"/>
  <c r="P160" i="54"/>
  <c r="Q160" i="54"/>
  <c r="M161" i="54"/>
  <c r="N161" i="54"/>
  <c r="O161" i="54"/>
  <c r="P161" i="54"/>
  <c r="Q161" i="54"/>
  <c r="M162" i="54"/>
  <c r="N162" i="54"/>
  <c r="O162" i="54"/>
  <c r="P162" i="54"/>
  <c r="Q162" i="54"/>
  <c r="M163" i="54"/>
  <c r="N163" i="54"/>
  <c r="O163" i="54"/>
  <c r="P163" i="54"/>
  <c r="Q163" i="54"/>
  <c r="M164" i="54"/>
  <c r="N164" i="54"/>
  <c r="O164" i="54"/>
  <c r="P164" i="54"/>
  <c r="Q164" i="54"/>
  <c r="M165" i="54"/>
  <c r="N165" i="54"/>
  <c r="O165" i="54"/>
  <c r="P165" i="54"/>
  <c r="Q165" i="54"/>
  <c r="M166" i="54"/>
  <c r="N166" i="54"/>
  <c r="O166" i="54"/>
  <c r="P166" i="54"/>
  <c r="Q166" i="54"/>
  <c r="M167" i="54"/>
  <c r="N167" i="54"/>
  <c r="O167" i="54"/>
  <c r="P167" i="54"/>
  <c r="Q167" i="54"/>
  <c r="M168" i="54"/>
  <c r="N168" i="54"/>
  <c r="O168" i="54"/>
  <c r="P168" i="54"/>
  <c r="Q168" i="54"/>
  <c r="M169" i="54"/>
  <c r="N169" i="54"/>
  <c r="O169" i="54"/>
  <c r="P169" i="54"/>
  <c r="Q169" i="54"/>
  <c r="M170" i="54"/>
  <c r="N170" i="54"/>
  <c r="O170" i="54"/>
  <c r="P170" i="54"/>
  <c r="Q170" i="54"/>
  <c r="M171" i="54"/>
  <c r="N171" i="54"/>
  <c r="O171" i="54"/>
  <c r="P171" i="54"/>
  <c r="Q171" i="54"/>
  <c r="M172" i="54"/>
  <c r="N172" i="54"/>
  <c r="O172" i="54"/>
  <c r="P172" i="54"/>
  <c r="Q172" i="54"/>
  <c r="M173" i="54"/>
  <c r="N173" i="54"/>
  <c r="O173" i="54"/>
  <c r="P173" i="54"/>
  <c r="Q173" i="54"/>
  <c r="M174" i="54"/>
  <c r="N174" i="54"/>
  <c r="O174" i="54"/>
  <c r="P174" i="54"/>
  <c r="Q174" i="54"/>
  <c r="M175" i="54"/>
  <c r="N175" i="54"/>
  <c r="O175" i="54"/>
  <c r="P175" i="54"/>
  <c r="Q175" i="54"/>
  <c r="M176" i="54"/>
  <c r="N176" i="54"/>
  <c r="O176" i="54"/>
  <c r="P176" i="54"/>
  <c r="Q176" i="54"/>
  <c r="M177" i="54"/>
  <c r="N177" i="54"/>
  <c r="O177" i="54"/>
  <c r="P177" i="54"/>
  <c r="Q177" i="54"/>
  <c r="M178" i="54"/>
  <c r="N178" i="54"/>
  <c r="O178" i="54"/>
  <c r="P178" i="54"/>
  <c r="Q178" i="54"/>
  <c r="Q14" i="54"/>
  <c r="P14" i="54"/>
  <c r="O14" i="54"/>
  <c r="N14" i="54"/>
  <c r="M14" i="54"/>
  <c r="Q13" i="54"/>
  <c r="P13" i="54"/>
  <c r="O13" i="54"/>
  <c r="N13" i="54"/>
  <c r="M13" i="54"/>
  <c r="Q12" i="54"/>
  <c r="P12" i="54"/>
  <c r="O12" i="54"/>
  <c r="N12" i="54"/>
  <c r="M12" i="54"/>
  <c r="Q11" i="54"/>
  <c r="P11" i="54"/>
  <c r="O11" i="54"/>
  <c r="N11" i="54"/>
  <c r="M11" i="54"/>
  <c r="Q10" i="54"/>
  <c r="P10" i="54"/>
  <c r="O10" i="54"/>
  <c r="N10" i="54"/>
  <c r="M10" i="54"/>
  <c r="Q9" i="54"/>
  <c r="P9" i="54"/>
  <c r="O9" i="54"/>
  <c r="N9" i="54"/>
  <c r="M9" i="54"/>
  <c r="J47" i="38"/>
  <c r="J45" i="38"/>
  <c r="J43" i="38"/>
  <c r="J42" i="38"/>
  <c r="J40" i="38"/>
  <c r="J39" i="38"/>
  <c r="J38" i="38"/>
  <c r="J36" i="38"/>
  <c r="J35" i="38"/>
  <c r="J34" i="38"/>
  <c r="J32" i="38"/>
  <c r="J31" i="38"/>
  <c r="J30" i="38"/>
  <c r="J29" i="38"/>
  <c r="J28" i="38"/>
  <c r="J27" i="38"/>
  <c r="J26" i="38"/>
  <c r="J25" i="38"/>
  <c r="J24" i="38"/>
  <c r="J23" i="38"/>
  <c r="J22" i="38"/>
  <c r="J21" i="38"/>
  <c r="J19" i="38"/>
  <c r="J18" i="38"/>
  <c r="J17" i="38"/>
  <c r="J16" i="38"/>
  <c r="J15" i="38"/>
  <c r="J14" i="38"/>
  <c r="J12" i="38"/>
  <c r="J11" i="38"/>
  <c r="J10" i="38"/>
  <c r="J9" i="38"/>
  <c r="J8" i="38"/>
  <c r="W331" i="56"/>
  <c r="W330" i="56"/>
  <c r="W328" i="56"/>
  <c r="W327" i="56"/>
  <c r="W325" i="56"/>
  <c r="W324" i="56"/>
  <c r="W322" i="56"/>
  <c r="W321" i="56"/>
  <c r="W319" i="56"/>
  <c r="W318" i="56"/>
  <c r="W316" i="56"/>
  <c r="W315" i="56"/>
  <c r="W313" i="56"/>
  <c r="W312" i="56"/>
  <c r="W310" i="56"/>
  <c r="W309" i="56"/>
  <c r="W307" i="56"/>
  <c r="W306" i="56"/>
  <c r="W304" i="56"/>
  <c r="W303" i="56"/>
  <c r="W301" i="56"/>
  <c r="W300" i="56"/>
  <c r="W298" i="56"/>
  <c r="W297" i="56"/>
  <c r="W295" i="56"/>
  <c r="W294" i="56"/>
  <c r="W292" i="56"/>
  <c r="W291" i="56"/>
  <c r="W289" i="56"/>
  <c r="W288" i="56"/>
  <c r="W286" i="56"/>
  <c r="W285" i="56"/>
  <c r="W283" i="56"/>
  <c r="W282" i="56"/>
  <c r="W280" i="56"/>
  <c r="W279" i="56"/>
  <c r="W277" i="56"/>
  <c r="W276" i="56"/>
  <c r="W274" i="56"/>
  <c r="W273" i="56"/>
  <c r="W271" i="56"/>
  <c r="W270" i="56"/>
  <c r="W268" i="56"/>
  <c r="W267" i="56"/>
  <c r="W265" i="56"/>
  <c r="W264" i="56"/>
  <c r="W262" i="56"/>
  <c r="W261" i="56"/>
  <c r="W259" i="56"/>
  <c r="W258" i="56"/>
  <c r="W256" i="56"/>
  <c r="W255" i="56"/>
  <c r="W253" i="56"/>
  <c r="W252" i="56"/>
  <c r="W250" i="56"/>
  <c r="W249" i="56"/>
  <c r="W247" i="56"/>
  <c r="W246" i="56"/>
  <c r="W244" i="56"/>
  <c r="W243" i="56"/>
  <c r="W241" i="56"/>
  <c r="W240" i="56"/>
  <c r="W238" i="56"/>
  <c r="W237" i="56"/>
  <c r="W235" i="56"/>
  <c r="W234" i="56"/>
  <c r="W232" i="56"/>
  <c r="W231" i="56"/>
  <c r="W229" i="56"/>
  <c r="W228" i="56"/>
  <c r="V223" i="56"/>
  <c r="Q195" i="56"/>
  <c r="W27" i="56"/>
  <c r="W28" i="56"/>
  <c r="W29" i="56"/>
  <c r="W30" i="56"/>
  <c r="W31" i="56"/>
  <c r="W32" i="56"/>
  <c r="W33" i="56"/>
  <c r="W34" i="56"/>
  <c r="W35" i="56"/>
  <c r="W36" i="56"/>
  <c r="W37" i="56"/>
  <c r="W38" i="56"/>
  <c r="W39" i="56"/>
  <c r="W40" i="56"/>
  <c r="W41" i="56"/>
  <c r="W42" i="56"/>
  <c r="W43" i="56"/>
  <c r="W44" i="56"/>
  <c r="W45" i="56"/>
  <c r="W46" i="56"/>
  <c r="W47" i="56"/>
  <c r="W48" i="56"/>
  <c r="W49" i="56"/>
  <c r="W50" i="56"/>
  <c r="W51" i="56"/>
  <c r="W52" i="56"/>
  <c r="W53" i="56"/>
  <c r="W54" i="56"/>
  <c r="W55" i="56"/>
  <c r="W56" i="56"/>
  <c r="W57" i="56"/>
  <c r="W58" i="56"/>
  <c r="W59" i="56"/>
  <c r="W60" i="56"/>
  <c r="W61" i="56"/>
  <c r="W62" i="56"/>
  <c r="W63" i="56"/>
  <c r="W64" i="56"/>
  <c r="W65" i="56"/>
  <c r="W66" i="56"/>
  <c r="W67" i="56"/>
  <c r="W68" i="56"/>
  <c r="W69" i="56"/>
  <c r="W70" i="56"/>
  <c r="W71" i="56"/>
  <c r="W72" i="56"/>
  <c r="W73" i="56"/>
  <c r="W74" i="56"/>
  <c r="W75" i="56"/>
  <c r="W76" i="56"/>
  <c r="W77" i="56"/>
  <c r="W78" i="56"/>
  <c r="W79" i="56"/>
  <c r="W80" i="56"/>
  <c r="W81" i="56"/>
  <c r="W82" i="56"/>
  <c r="W83" i="56"/>
  <c r="W84" i="56"/>
  <c r="W85" i="56"/>
  <c r="W86" i="56"/>
  <c r="W87" i="56"/>
  <c r="W88" i="56"/>
  <c r="W89" i="56"/>
  <c r="W90" i="56"/>
  <c r="W91" i="56"/>
  <c r="W92" i="56"/>
  <c r="W93" i="56"/>
  <c r="W94" i="56"/>
  <c r="W95" i="56"/>
  <c r="W96" i="56"/>
  <c r="W97" i="56"/>
  <c r="W98" i="56"/>
  <c r="W99" i="56"/>
  <c r="W100" i="56"/>
  <c r="W101" i="56"/>
  <c r="W102" i="56"/>
  <c r="W103" i="56"/>
  <c r="W104" i="56"/>
  <c r="W105" i="56"/>
  <c r="W106" i="56"/>
  <c r="W107" i="56"/>
  <c r="W108" i="56"/>
  <c r="W109" i="56"/>
  <c r="W110" i="56"/>
  <c r="W111" i="56"/>
  <c r="W112" i="56"/>
  <c r="W113" i="56"/>
  <c r="W114" i="56"/>
  <c r="W115" i="56"/>
  <c r="W116" i="56"/>
  <c r="W117" i="56"/>
  <c r="W118" i="56"/>
  <c r="W119" i="56"/>
  <c r="W120" i="56"/>
  <c r="W121" i="56"/>
  <c r="W122" i="56"/>
  <c r="W123" i="56"/>
  <c r="W124" i="56"/>
  <c r="W125" i="56"/>
  <c r="W126" i="56"/>
  <c r="W127" i="56"/>
  <c r="W128" i="56"/>
  <c r="W129" i="56"/>
  <c r="W130" i="56"/>
  <c r="W131" i="56"/>
  <c r="W132" i="56"/>
  <c r="W133" i="56"/>
  <c r="W134" i="56"/>
  <c r="W135" i="56"/>
  <c r="W136" i="56"/>
  <c r="W137" i="56"/>
  <c r="W138" i="56"/>
  <c r="W139" i="56"/>
  <c r="W140" i="56"/>
  <c r="W141" i="56"/>
  <c r="W142" i="56"/>
  <c r="W143" i="56"/>
  <c r="W144" i="56"/>
  <c r="W145" i="56"/>
  <c r="W146" i="56"/>
  <c r="W147" i="56"/>
  <c r="W148" i="56"/>
  <c r="W149" i="56"/>
  <c r="W150" i="56"/>
  <c r="W151" i="56"/>
  <c r="W152" i="56"/>
  <c r="W153" i="56"/>
  <c r="W154" i="56"/>
  <c r="W155" i="56"/>
  <c r="W156" i="56"/>
  <c r="W157" i="56"/>
  <c r="W158" i="56"/>
  <c r="W159" i="56"/>
  <c r="W160" i="56"/>
  <c r="W161" i="56"/>
  <c r="W162" i="56"/>
  <c r="W163" i="56"/>
  <c r="W164" i="56"/>
  <c r="W165" i="56"/>
  <c r="W166" i="56"/>
  <c r="W167" i="56"/>
  <c r="W168" i="56"/>
  <c r="W169" i="56"/>
  <c r="W170" i="56"/>
  <c r="W171" i="56"/>
  <c r="W172" i="56"/>
  <c r="W173" i="56"/>
  <c r="W174" i="56"/>
  <c r="W175" i="56"/>
  <c r="W176" i="56"/>
  <c r="W177" i="56"/>
  <c r="W178" i="56"/>
  <c r="W179" i="56"/>
  <c r="W180" i="56"/>
  <c r="W181" i="56"/>
  <c r="W182" i="56"/>
  <c r="W183" i="56"/>
  <c r="W184" i="56"/>
  <c r="W185" i="56"/>
  <c r="W186" i="56"/>
  <c r="W187" i="56"/>
  <c r="W188" i="56"/>
  <c r="W189" i="56"/>
  <c r="W190" i="56"/>
  <c r="W191" i="56"/>
  <c r="W192" i="56"/>
  <c r="W193" i="56"/>
  <c r="W26" i="56"/>
  <c r="W25" i="56"/>
  <c r="W24" i="56"/>
  <c r="W23" i="56"/>
  <c r="W22" i="56"/>
  <c r="W21" i="56"/>
  <c r="W20" i="56"/>
  <c r="W19" i="56"/>
  <c r="W18" i="56"/>
  <c r="W17" i="56"/>
  <c r="W16" i="56"/>
  <c r="W15" i="56"/>
  <c r="W14" i="56"/>
  <c r="W13" i="56"/>
  <c r="W12" i="56"/>
  <c r="W11" i="56"/>
  <c r="W10" i="56"/>
  <c r="W9" i="56"/>
  <c r="W8" i="56"/>
  <c r="F17" i="48" l="1"/>
  <c r="Q331" i="56"/>
  <c r="Q328" i="56"/>
  <c r="Q325" i="56"/>
  <c r="Q322" i="56"/>
  <c r="Q319" i="56"/>
  <c r="Q316" i="56"/>
  <c r="Q315" i="56"/>
  <c r="Q313" i="56"/>
  <c r="Q312" i="56"/>
  <c r="Q310" i="56"/>
  <c r="Q309" i="56"/>
  <c r="Q307" i="56"/>
  <c r="Q306" i="56"/>
  <c r="Q304" i="56"/>
  <c r="Q303" i="56"/>
  <c r="Q301" i="56"/>
  <c r="Q300" i="56"/>
  <c r="Q298" i="56"/>
  <c r="Q297" i="56"/>
  <c r="Q295" i="56"/>
  <c r="Q294" i="56"/>
  <c r="Q292" i="56"/>
  <c r="Q291" i="56"/>
  <c r="Q289" i="56"/>
  <c r="Q288" i="56"/>
  <c r="Q286" i="56"/>
  <c r="Q285" i="56"/>
  <c r="Q283" i="56"/>
  <c r="Q282" i="56"/>
  <c r="Q280" i="56"/>
  <c r="Q279" i="56"/>
  <c r="Q277" i="56"/>
  <c r="Q276" i="56"/>
  <c r="Q274" i="56"/>
  <c r="Q273" i="56"/>
  <c r="Q271" i="56"/>
  <c r="Q270" i="56"/>
  <c r="Q268" i="56"/>
  <c r="Q267" i="56"/>
  <c r="Q265" i="56"/>
  <c r="Q264" i="56"/>
  <c r="Q262" i="56"/>
  <c r="Q261" i="56"/>
  <c r="Q259" i="56"/>
  <c r="Q258" i="56"/>
  <c r="Q256" i="56"/>
  <c r="Q255" i="56"/>
  <c r="Q253" i="56"/>
  <c r="Q252" i="56"/>
  <c r="Q250" i="56"/>
  <c r="Q249" i="56"/>
  <c r="Q247" i="56"/>
  <c r="Q246" i="56"/>
  <c r="Q244" i="56"/>
  <c r="Q243" i="56"/>
  <c r="Q241" i="56"/>
  <c r="Q240" i="56"/>
  <c r="Q238" i="56"/>
  <c r="Q237" i="56"/>
  <c r="Q235" i="56"/>
  <c r="Q234" i="56"/>
  <c r="Q232" i="56"/>
  <c r="Q231" i="56"/>
  <c r="Q229" i="56"/>
  <c r="Q228" i="56"/>
  <c r="A32" i="20" l="1"/>
  <c r="B32" i="20"/>
  <c r="D32" i="20"/>
  <c r="E32" i="20"/>
  <c r="F32" i="20"/>
  <c r="G32" i="20"/>
  <c r="H32" i="20"/>
  <c r="I32" i="20"/>
  <c r="J32" i="20"/>
  <c r="K32" i="20"/>
  <c r="G16" i="48" l="1"/>
  <c r="G15" i="48"/>
  <c r="G14" i="48"/>
  <c r="G13" i="48"/>
  <c r="G12" i="48"/>
  <c r="G11" i="48"/>
  <c r="G10" i="48"/>
  <c r="G9" i="48"/>
  <c r="G8" i="48"/>
  <c r="G7" i="48"/>
  <c r="G6" i="48"/>
  <c r="G5" i="48"/>
  <c r="G4" i="48"/>
  <c r="G3" i="48"/>
  <c r="G2" i="48"/>
  <c r="E2" i="48"/>
  <c r="E17" i="48" s="1"/>
  <c r="E3" i="48"/>
  <c r="E4" i="48"/>
  <c r="E5" i="48"/>
  <c r="E6" i="48"/>
  <c r="E7" i="48"/>
  <c r="E8" i="48"/>
  <c r="E9" i="48"/>
  <c r="E10" i="48"/>
  <c r="E11" i="48"/>
  <c r="E12" i="48"/>
  <c r="E13" i="48"/>
  <c r="E14" i="48"/>
  <c r="E15" i="48"/>
  <c r="E16" i="48"/>
  <c r="V330" i="56" l="1"/>
  <c r="V327" i="56"/>
  <c r="V324" i="56"/>
  <c r="V321" i="56"/>
  <c r="V318" i="56"/>
  <c r="V315" i="56"/>
  <c r="V312" i="56"/>
  <c r="V309" i="56"/>
  <c r="V306" i="56"/>
  <c r="V303" i="56"/>
  <c r="V300" i="56"/>
  <c r="V297" i="56"/>
  <c r="V294" i="56"/>
  <c r="V291" i="56"/>
  <c r="V288" i="56"/>
  <c r="V285" i="56"/>
  <c r="V282" i="56"/>
  <c r="V279" i="56"/>
  <c r="V276" i="56"/>
  <c r="V273" i="56"/>
  <c r="V270" i="56"/>
  <c r="V267" i="56"/>
  <c r="V264" i="56"/>
  <c r="V261" i="56"/>
  <c r="V258" i="56"/>
  <c r="V255" i="56"/>
  <c r="V252" i="56"/>
  <c r="V249" i="56"/>
  <c r="V246" i="56"/>
  <c r="V243" i="56"/>
  <c r="V240" i="56"/>
  <c r="V237" i="56"/>
  <c r="V234" i="56"/>
  <c r="V231" i="56"/>
  <c r="V228" i="56"/>
  <c r="B35" i="47" l="1"/>
  <c r="H14" i="48"/>
  <c r="H15" i="48"/>
  <c r="H2" i="48"/>
  <c r="H4" i="48"/>
  <c r="H5" i="48"/>
  <c r="H7" i="48"/>
  <c r="H10" i="48"/>
  <c r="H12" i="48"/>
  <c r="H13" i="48"/>
  <c r="H16" i="48"/>
  <c r="H11" i="48"/>
  <c r="H9" i="48"/>
  <c r="H8" i="48"/>
  <c r="H6" i="48"/>
  <c r="H3" i="48"/>
  <c r="H17" i="48" l="1"/>
  <c r="G10" i="56" l="1"/>
  <c r="AE16" i="48" l="1"/>
  <c r="AD16" i="48"/>
  <c r="AC16" i="48"/>
  <c r="AB16" i="48"/>
  <c r="AA16" i="48"/>
  <c r="Z16" i="48"/>
  <c r="Y16" i="48"/>
  <c r="X16" i="48"/>
  <c r="W16" i="48"/>
  <c r="V16" i="48"/>
  <c r="U16" i="48"/>
  <c r="T16" i="48"/>
  <c r="S16" i="48"/>
  <c r="R16" i="48"/>
  <c r="Q16" i="48"/>
  <c r="P16" i="48"/>
  <c r="O16" i="48"/>
  <c r="N16" i="48"/>
  <c r="M16" i="48"/>
  <c r="L16" i="48"/>
  <c r="K16" i="48"/>
  <c r="J16" i="48"/>
  <c r="I16" i="48"/>
  <c r="AE15" i="48"/>
  <c r="AD15" i="48"/>
  <c r="AC15" i="48"/>
  <c r="AB15" i="48"/>
  <c r="AA15" i="48"/>
  <c r="Z15" i="48"/>
  <c r="Y15" i="48"/>
  <c r="X15" i="48"/>
  <c r="W15" i="48"/>
  <c r="V15" i="48"/>
  <c r="U15" i="48"/>
  <c r="T15" i="48"/>
  <c r="S15" i="48"/>
  <c r="R15" i="48"/>
  <c r="Q15" i="48"/>
  <c r="P15" i="48"/>
  <c r="O15" i="48"/>
  <c r="N15" i="48"/>
  <c r="M15" i="48"/>
  <c r="L15" i="48"/>
  <c r="K15" i="48"/>
  <c r="J15" i="48"/>
  <c r="I15" i="48"/>
  <c r="AE14" i="48"/>
  <c r="AD14" i="48"/>
  <c r="AC14" i="48"/>
  <c r="AB14" i="48"/>
  <c r="AA14" i="48"/>
  <c r="Z14" i="48"/>
  <c r="Y14" i="48"/>
  <c r="X14" i="48"/>
  <c r="W14" i="48"/>
  <c r="V14" i="48"/>
  <c r="U14" i="48"/>
  <c r="T14" i="48"/>
  <c r="S14" i="48"/>
  <c r="R14" i="48"/>
  <c r="Q14" i="48"/>
  <c r="P14" i="48"/>
  <c r="O14" i="48"/>
  <c r="N14" i="48"/>
  <c r="M14" i="48"/>
  <c r="L14" i="48"/>
  <c r="K14" i="48"/>
  <c r="J14" i="48"/>
  <c r="I14" i="48"/>
  <c r="AE13" i="48"/>
  <c r="AD13" i="48"/>
  <c r="AC13" i="48"/>
  <c r="AB13" i="48"/>
  <c r="AA13" i="48"/>
  <c r="Z13" i="48"/>
  <c r="Y13" i="48"/>
  <c r="X13" i="48"/>
  <c r="W13" i="48"/>
  <c r="V13" i="48"/>
  <c r="U13" i="48"/>
  <c r="T13" i="48"/>
  <c r="S13" i="48"/>
  <c r="R13" i="48"/>
  <c r="Q13" i="48"/>
  <c r="P13" i="48"/>
  <c r="O13" i="48"/>
  <c r="N13" i="48"/>
  <c r="M13" i="48"/>
  <c r="L13" i="48"/>
  <c r="K13" i="48"/>
  <c r="J13" i="48"/>
  <c r="I13" i="48"/>
  <c r="A13" i="48"/>
  <c r="B13" i="48"/>
  <c r="A14" i="48"/>
  <c r="B14" i="48"/>
  <c r="A15" i="48"/>
  <c r="B15" i="48"/>
  <c r="A16" i="48"/>
  <c r="B16" i="48"/>
  <c r="I12" i="48" l="1"/>
  <c r="I11" i="48"/>
  <c r="I10" i="48"/>
  <c r="I9" i="48"/>
  <c r="I8" i="48"/>
  <c r="I7" i="48"/>
  <c r="I6" i="48"/>
  <c r="I5" i="48"/>
  <c r="I4" i="48"/>
  <c r="I3" i="48"/>
  <c r="I2" i="48"/>
  <c r="I17" i="48" l="1"/>
  <c r="L429" i="54"/>
  <c r="K429" i="54"/>
  <c r="J429" i="54"/>
  <c r="I429" i="54"/>
  <c r="H429" i="54"/>
  <c r="G429" i="54"/>
  <c r="F429" i="54"/>
  <c r="E429" i="54"/>
  <c r="B429" i="54"/>
  <c r="A429" i="54"/>
  <c r="F427" i="54"/>
  <c r="B427" i="54"/>
  <c r="A427" i="54"/>
  <c r="F425" i="54"/>
  <c r="L422" i="54"/>
  <c r="K422" i="54"/>
  <c r="J422" i="54"/>
  <c r="I422" i="54"/>
  <c r="F422" i="54" s="1"/>
  <c r="H422" i="54"/>
  <c r="G422" i="54"/>
  <c r="E422" i="54"/>
  <c r="B422" i="54"/>
  <c r="A422" i="54"/>
  <c r="F420" i="54"/>
  <c r="B420" i="54"/>
  <c r="A420" i="54"/>
  <c r="F418" i="54"/>
  <c r="L415" i="54"/>
  <c r="K415" i="54"/>
  <c r="J415" i="54"/>
  <c r="I415" i="54"/>
  <c r="F415" i="54" s="1"/>
  <c r="H415" i="54"/>
  <c r="G415" i="54"/>
  <c r="E415" i="54"/>
  <c r="B415" i="54"/>
  <c r="A415" i="54"/>
  <c r="F413" i="54"/>
  <c r="B413" i="54"/>
  <c r="A413" i="54"/>
  <c r="F411" i="54"/>
  <c r="L408" i="54"/>
  <c r="K408" i="54"/>
  <c r="J408" i="54"/>
  <c r="I408" i="54"/>
  <c r="H408" i="54"/>
  <c r="G408" i="54"/>
  <c r="E408" i="54"/>
  <c r="B408" i="54"/>
  <c r="A408" i="54"/>
  <c r="F406" i="54"/>
  <c r="B406" i="54"/>
  <c r="A406" i="54"/>
  <c r="F404" i="54"/>
  <c r="L401" i="54"/>
  <c r="K401" i="54"/>
  <c r="J401" i="54"/>
  <c r="I401" i="54"/>
  <c r="H401" i="54"/>
  <c r="G401" i="54"/>
  <c r="F401" i="54"/>
  <c r="E401" i="54"/>
  <c r="B401" i="54"/>
  <c r="A401" i="54"/>
  <c r="F399" i="54"/>
  <c r="B399" i="54"/>
  <c r="A399" i="54"/>
  <c r="F397" i="54"/>
  <c r="L394" i="54"/>
  <c r="K394" i="54"/>
  <c r="J394" i="54"/>
  <c r="I394" i="54"/>
  <c r="F394" i="54" s="1"/>
  <c r="H394" i="54"/>
  <c r="G394" i="54"/>
  <c r="E394" i="54"/>
  <c r="B394" i="54"/>
  <c r="A394" i="54"/>
  <c r="F392" i="54"/>
  <c r="B392" i="54"/>
  <c r="A392" i="54"/>
  <c r="F390" i="54"/>
  <c r="L387" i="54"/>
  <c r="K387" i="54"/>
  <c r="J387" i="54"/>
  <c r="I387" i="54"/>
  <c r="F387" i="54" s="1"/>
  <c r="H387" i="54"/>
  <c r="G387" i="54"/>
  <c r="E387" i="54"/>
  <c r="B387" i="54"/>
  <c r="A387" i="54"/>
  <c r="F385" i="54"/>
  <c r="B385" i="54"/>
  <c r="A385" i="54"/>
  <c r="F383" i="54"/>
  <c r="L380" i="54"/>
  <c r="K380" i="54"/>
  <c r="J380" i="54"/>
  <c r="I380" i="54"/>
  <c r="H380" i="54"/>
  <c r="G380" i="54"/>
  <c r="E380" i="54"/>
  <c r="B380" i="54"/>
  <c r="A380" i="54"/>
  <c r="F378" i="54"/>
  <c r="B378" i="54"/>
  <c r="A378" i="54"/>
  <c r="F376" i="54"/>
  <c r="L373" i="54"/>
  <c r="K373" i="54"/>
  <c r="J373" i="54"/>
  <c r="I373" i="54"/>
  <c r="H373" i="54"/>
  <c r="G373" i="54"/>
  <c r="F373" i="54"/>
  <c r="E373" i="54"/>
  <c r="B373" i="54"/>
  <c r="A373" i="54"/>
  <c r="F371" i="54"/>
  <c r="B371" i="54"/>
  <c r="A371" i="54"/>
  <c r="F369" i="54"/>
  <c r="L366" i="54"/>
  <c r="K366" i="54"/>
  <c r="J366" i="54"/>
  <c r="I366" i="54"/>
  <c r="F366" i="54" s="1"/>
  <c r="H366" i="54"/>
  <c r="G366" i="54"/>
  <c r="E366" i="54"/>
  <c r="B366" i="54"/>
  <c r="A366" i="54"/>
  <c r="F364" i="54"/>
  <c r="B364" i="54"/>
  <c r="A364" i="54"/>
  <c r="F362" i="54"/>
  <c r="L359" i="54"/>
  <c r="K359" i="54"/>
  <c r="J359" i="54"/>
  <c r="I359" i="54"/>
  <c r="F359" i="54" s="1"/>
  <c r="H359" i="54"/>
  <c r="G359" i="54"/>
  <c r="E359" i="54"/>
  <c r="B359" i="54"/>
  <c r="A359" i="54"/>
  <c r="F357" i="54"/>
  <c r="B357" i="54"/>
  <c r="A357" i="54"/>
  <c r="F355" i="54"/>
  <c r="L352" i="54"/>
  <c r="K352" i="54"/>
  <c r="J352" i="54"/>
  <c r="I352" i="54"/>
  <c r="H352" i="54"/>
  <c r="G352" i="54"/>
  <c r="E352" i="54"/>
  <c r="B352" i="54"/>
  <c r="A352" i="54"/>
  <c r="F350" i="54"/>
  <c r="B350" i="54"/>
  <c r="A350" i="54"/>
  <c r="F348" i="54"/>
  <c r="L345" i="54"/>
  <c r="K345" i="54"/>
  <c r="J345" i="54"/>
  <c r="I345" i="54"/>
  <c r="H345" i="54"/>
  <c r="G345" i="54"/>
  <c r="F345" i="54"/>
  <c r="E345" i="54"/>
  <c r="B345" i="54"/>
  <c r="A345" i="54"/>
  <c r="F343" i="54"/>
  <c r="B343" i="54"/>
  <c r="A343" i="54"/>
  <c r="F341" i="54"/>
  <c r="L338" i="54"/>
  <c r="K338" i="54"/>
  <c r="J338" i="54"/>
  <c r="I338" i="54"/>
  <c r="F338" i="54" s="1"/>
  <c r="H338" i="54"/>
  <c r="G338" i="54"/>
  <c r="E338" i="54"/>
  <c r="B338" i="54"/>
  <c r="A338" i="54"/>
  <c r="F336" i="54"/>
  <c r="B336" i="54"/>
  <c r="A336" i="54"/>
  <c r="F334" i="54"/>
  <c r="L331" i="54"/>
  <c r="K331" i="54"/>
  <c r="J331" i="54"/>
  <c r="I331" i="54"/>
  <c r="F331" i="54" s="1"/>
  <c r="H331" i="54"/>
  <c r="G331" i="54"/>
  <c r="E331" i="54"/>
  <c r="B331" i="54"/>
  <c r="A331" i="54"/>
  <c r="F329" i="54"/>
  <c r="B329" i="54"/>
  <c r="A329" i="54"/>
  <c r="F327" i="54"/>
  <c r="L324" i="54"/>
  <c r="K324" i="54"/>
  <c r="J324" i="54"/>
  <c r="I324" i="54"/>
  <c r="H324" i="54"/>
  <c r="G324" i="54"/>
  <c r="E324" i="54"/>
  <c r="B324" i="54"/>
  <c r="A324" i="54"/>
  <c r="F322" i="54"/>
  <c r="B322" i="54"/>
  <c r="A322" i="54"/>
  <c r="F320" i="54"/>
  <c r="L317" i="54"/>
  <c r="K317" i="54"/>
  <c r="J317" i="54"/>
  <c r="I317" i="54"/>
  <c r="H317" i="54"/>
  <c r="G317" i="54"/>
  <c r="E317" i="54"/>
  <c r="B317" i="54"/>
  <c r="A317" i="54"/>
  <c r="F315" i="54"/>
  <c r="B315" i="54"/>
  <c r="A315" i="54"/>
  <c r="F313" i="54"/>
  <c r="L310" i="54"/>
  <c r="K310" i="54"/>
  <c r="J310" i="54"/>
  <c r="I310" i="54"/>
  <c r="H310" i="54"/>
  <c r="G310" i="54"/>
  <c r="F310" i="54"/>
  <c r="E310" i="54"/>
  <c r="B310" i="54"/>
  <c r="A310" i="54"/>
  <c r="F308" i="54"/>
  <c r="B308" i="54"/>
  <c r="A308" i="54"/>
  <c r="F306" i="54"/>
  <c r="L303" i="54"/>
  <c r="K303" i="54"/>
  <c r="J303" i="54"/>
  <c r="I303" i="54"/>
  <c r="F303" i="54" s="1"/>
  <c r="H303" i="54"/>
  <c r="G303" i="54"/>
  <c r="E303" i="54"/>
  <c r="B303" i="54"/>
  <c r="A303" i="54"/>
  <c r="F301" i="54"/>
  <c r="B301" i="54"/>
  <c r="A301" i="54"/>
  <c r="F299" i="54"/>
  <c r="L296" i="54"/>
  <c r="K296" i="54"/>
  <c r="J296" i="54"/>
  <c r="I296" i="54"/>
  <c r="F296" i="54" s="1"/>
  <c r="H296" i="54"/>
  <c r="G296" i="54"/>
  <c r="E296" i="54"/>
  <c r="B296" i="54"/>
  <c r="A296" i="54"/>
  <c r="F294" i="54"/>
  <c r="B294" i="54"/>
  <c r="A294" i="54"/>
  <c r="F292" i="54"/>
  <c r="L289" i="54"/>
  <c r="K289" i="54"/>
  <c r="J289" i="54"/>
  <c r="I289" i="54"/>
  <c r="H289" i="54"/>
  <c r="G289" i="54"/>
  <c r="E289" i="54"/>
  <c r="B289" i="54"/>
  <c r="A289" i="54"/>
  <c r="F287" i="54"/>
  <c r="B287" i="54"/>
  <c r="A287" i="54"/>
  <c r="F285" i="54"/>
  <c r="L282" i="54"/>
  <c r="K282" i="54"/>
  <c r="J282" i="54"/>
  <c r="I282" i="54"/>
  <c r="F282" i="54" s="1"/>
  <c r="H282" i="54"/>
  <c r="G282" i="54"/>
  <c r="E282" i="54"/>
  <c r="B282" i="54"/>
  <c r="A282" i="54"/>
  <c r="F280" i="54"/>
  <c r="B280" i="54"/>
  <c r="A280" i="54"/>
  <c r="F278" i="54"/>
  <c r="L275" i="54"/>
  <c r="K275" i="54"/>
  <c r="J275" i="54"/>
  <c r="I275" i="54"/>
  <c r="H275" i="54"/>
  <c r="G275" i="54"/>
  <c r="E275" i="54"/>
  <c r="B275" i="54"/>
  <c r="A275" i="54"/>
  <c r="F273" i="54"/>
  <c r="B273" i="54"/>
  <c r="A273" i="54"/>
  <c r="F271" i="54"/>
  <c r="L268" i="54"/>
  <c r="K268" i="54"/>
  <c r="J268" i="54"/>
  <c r="I268" i="54"/>
  <c r="H268" i="54"/>
  <c r="G268" i="54"/>
  <c r="E268" i="54"/>
  <c r="B268" i="54"/>
  <c r="A268" i="54"/>
  <c r="F266" i="54"/>
  <c r="B266" i="54"/>
  <c r="A266" i="54"/>
  <c r="F264" i="54"/>
  <c r="L261" i="54"/>
  <c r="K261" i="54"/>
  <c r="J261" i="54"/>
  <c r="I261" i="54"/>
  <c r="H261" i="54"/>
  <c r="G261" i="54"/>
  <c r="E261" i="54"/>
  <c r="B261" i="54"/>
  <c r="A261" i="54"/>
  <c r="F259" i="54"/>
  <c r="B259" i="54"/>
  <c r="A259" i="54"/>
  <c r="F257" i="54"/>
  <c r="P322" i="56"/>
  <c r="G322" i="56"/>
  <c r="P321" i="56"/>
  <c r="Q321" i="56" s="1"/>
  <c r="G321" i="56"/>
  <c r="P319" i="56"/>
  <c r="G319" i="56"/>
  <c r="P318" i="56"/>
  <c r="Q318" i="56" s="1"/>
  <c r="G318" i="56"/>
  <c r="P328" i="56"/>
  <c r="G328" i="56"/>
  <c r="P327" i="56"/>
  <c r="Q327" i="56" s="1"/>
  <c r="G327" i="56"/>
  <c r="P316" i="56"/>
  <c r="G316" i="56"/>
  <c r="P315" i="56"/>
  <c r="G315" i="56"/>
  <c r="P313" i="56"/>
  <c r="G313" i="56"/>
  <c r="P312" i="56"/>
  <c r="G312" i="56"/>
  <c r="P310" i="56"/>
  <c r="G310" i="56"/>
  <c r="P309" i="56"/>
  <c r="G309" i="56"/>
  <c r="P307" i="56"/>
  <c r="G307" i="56"/>
  <c r="P306" i="56"/>
  <c r="G306" i="56"/>
  <c r="P304" i="56"/>
  <c r="G304" i="56"/>
  <c r="P303" i="56"/>
  <c r="G303" i="56"/>
  <c r="P301" i="56"/>
  <c r="G301" i="56"/>
  <c r="P300" i="56"/>
  <c r="G300" i="56"/>
  <c r="P298" i="56"/>
  <c r="G298" i="56"/>
  <c r="P297" i="56"/>
  <c r="G297" i="56"/>
  <c r="P295" i="56"/>
  <c r="G295" i="56"/>
  <c r="P294" i="56"/>
  <c r="G294" i="56"/>
  <c r="P292" i="56"/>
  <c r="G292" i="56"/>
  <c r="P291" i="56"/>
  <c r="G291" i="56"/>
  <c r="P289" i="56"/>
  <c r="G289" i="56"/>
  <c r="P288" i="56"/>
  <c r="G288" i="56"/>
  <c r="P286" i="56"/>
  <c r="G286" i="56"/>
  <c r="P285" i="56"/>
  <c r="G285" i="56"/>
  <c r="P283" i="56"/>
  <c r="G283" i="56"/>
  <c r="P282" i="56"/>
  <c r="G282" i="56"/>
  <c r="P259" i="56"/>
  <c r="G259" i="56"/>
  <c r="P258" i="56"/>
  <c r="G258" i="56"/>
  <c r="P256" i="56"/>
  <c r="G256" i="56"/>
  <c r="P255" i="56"/>
  <c r="G255" i="56"/>
  <c r="P253" i="56"/>
  <c r="G253" i="56"/>
  <c r="P252" i="56"/>
  <c r="G252" i="56"/>
  <c r="P331" i="56"/>
  <c r="G331" i="56"/>
  <c r="P330" i="56"/>
  <c r="Q330" i="56" s="1"/>
  <c r="G330" i="56"/>
  <c r="P325" i="56"/>
  <c r="G325" i="56"/>
  <c r="P324" i="56"/>
  <c r="Q324" i="56" s="1"/>
  <c r="Q323" i="56" s="1"/>
  <c r="G324" i="56"/>
  <c r="P280" i="56"/>
  <c r="G280" i="56"/>
  <c r="P279" i="56"/>
  <c r="G279" i="56"/>
  <c r="P277" i="56"/>
  <c r="G277" i="56"/>
  <c r="Q275" i="56"/>
  <c r="P276" i="56"/>
  <c r="G276" i="56"/>
  <c r="P274" i="56"/>
  <c r="G274" i="56"/>
  <c r="P273" i="56"/>
  <c r="G273" i="56"/>
  <c r="P271" i="56"/>
  <c r="G271" i="56"/>
  <c r="Q269" i="56"/>
  <c r="P270" i="56"/>
  <c r="G270" i="56"/>
  <c r="P268" i="56"/>
  <c r="G268" i="56"/>
  <c r="P267" i="56"/>
  <c r="G267" i="56"/>
  <c r="P265" i="56"/>
  <c r="G265" i="56"/>
  <c r="Q263" i="56"/>
  <c r="P264" i="56"/>
  <c r="G264" i="56"/>
  <c r="P262" i="56"/>
  <c r="G262" i="56"/>
  <c r="P261" i="56"/>
  <c r="G261" i="56"/>
  <c r="F324" i="54" l="1"/>
  <c r="F352" i="54"/>
  <c r="F380" i="54"/>
  <c r="F408" i="54"/>
  <c r="F268" i="54"/>
  <c r="F275" i="54"/>
  <c r="F261" i="54"/>
  <c r="F289" i="54"/>
  <c r="F317" i="54"/>
  <c r="Q317" i="56"/>
  <c r="Q320" i="56"/>
  <c r="Q326" i="56"/>
  <c r="Q311" i="56"/>
  <c r="Q314" i="56"/>
  <c r="Q281" i="56"/>
  <c r="Q284" i="56"/>
  <c r="Q287" i="56"/>
  <c r="Q290" i="56"/>
  <c r="Q293" i="56"/>
  <c r="Q296" i="56"/>
  <c r="Q299" i="56"/>
  <c r="Q302" i="56"/>
  <c r="Q305" i="56"/>
  <c r="Q308" i="56"/>
  <c r="Q260" i="56"/>
  <c r="Q266" i="56"/>
  <c r="Q272" i="56"/>
  <c r="Q278" i="56"/>
  <c r="Q329" i="56"/>
  <c r="Q257" i="56"/>
  <c r="G38" i="56"/>
  <c r="B167" i="54"/>
  <c r="B168" i="54"/>
  <c r="E35" i="47" l="1"/>
  <c r="D35" i="47"/>
  <c r="C35" i="47"/>
  <c r="B36" i="47" l="1"/>
  <c r="Q135" i="56"/>
  <c r="Q136" i="56"/>
  <c r="Q137" i="56"/>
  <c r="Q138" i="56"/>
  <c r="Q139" i="56"/>
  <c r="Q140" i="56"/>
  <c r="Q141" i="56"/>
  <c r="Q142" i="56"/>
  <c r="Q143" i="56"/>
  <c r="Q144" i="56"/>
  <c r="Q145" i="56"/>
  <c r="Q146" i="56"/>
  <c r="Q148" i="56"/>
  <c r="Q149" i="56"/>
  <c r="Q150" i="56"/>
  <c r="Q151" i="56"/>
  <c r="Q152" i="56"/>
  <c r="Q153" i="56"/>
  <c r="Q154" i="56"/>
  <c r="Q155" i="56"/>
  <c r="Q156" i="56"/>
  <c r="Q171" i="56"/>
  <c r="Q172" i="56"/>
  <c r="Q173" i="56"/>
  <c r="Q174" i="56"/>
  <c r="Q175" i="56"/>
  <c r="Q176" i="56"/>
  <c r="Q177" i="56"/>
  <c r="Q178" i="56"/>
  <c r="Q179" i="56"/>
  <c r="Q180" i="56"/>
  <c r="Q181" i="56"/>
  <c r="Q182" i="56"/>
  <c r="Q183" i="56"/>
  <c r="Q184" i="56"/>
  <c r="Q185" i="56"/>
  <c r="Q186" i="56"/>
  <c r="Q187" i="56"/>
  <c r="Q188" i="56"/>
  <c r="Q189" i="56"/>
  <c r="Q190" i="56"/>
  <c r="Q191" i="56"/>
  <c r="Q192" i="56"/>
  <c r="Q193" i="56"/>
  <c r="Q9" i="56"/>
  <c r="J12" i="48" l="1"/>
  <c r="J11" i="48"/>
  <c r="J10" i="48"/>
  <c r="J9" i="48"/>
  <c r="J8" i="48"/>
  <c r="J7" i="48"/>
  <c r="J6" i="48"/>
  <c r="J5" i="48"/>
  <c r="J4" i="48"/>
  <c r="J3" i="48"/>
  <c r="J2" i="48"/>
  <c r="K12" i="48"/>
  <c r="K11" i="48"/>
  <c r="K10" i="48"/>
  <c r="K9" i="48"/>
  <c r="K8" i="48"/>
  <c r="K7" i="48"/>
  <c r="K6" i="48"/>
  <c r="K5" i="48"/>
  <c r="K4" i="48"/>
  <c r="K3" i="48"/>
  <c r="K2" i="48"/>
  <c r="P35" i="47"/>
  <c r="O35" i="47"/>
  <c r="N35" i="47"/>
  <c r="M35" i="47"/>
  <c r="L35" i="47"/>
  <c r="K35" i="47"/>
  <c r="J35" i="47"/>
  <c r="I35" i="47"/>
  <c r="H35" i="47"/>
  <c r="G35" i="47"/>
  <c r="F35" i="47"/>
  <c r="G193" i="56"/>
  <c r="G17" i="48" l="1"/>
  <c r="K17" i="48"/>
  <c r="J17" i="48"/>
  <c r="K47" i="38"/>
  <c r="I47" i="38"/>
  <c r="H47" i="38"/>
  <c r="G47" i="38"/>
  <c r="F47" i="38"/>
  <c r="E47" i="38"/>
  <c r="D47" i="38"/>
  <c r="B47" i="38"/>
  <c r="C43" i="38"/>
  <c r="U11" i="57" l="1"/>
  <c r="U12" i="57"/>
  <c r="U13" i="57"/>
  <c r="U14" i="57"/>
  <c r="U15" i="57"/>
  <c r="U16" i="57"/>
  <c r="U17" i="57"/>
  <c r="U18" i="57"/>
  <c r="U19" i="57"/>
  <c r="U20" i="57"/>
  <c r="U21" i="57"/>
  <c r="U22" i="57"/>
  <c r="U23" i="57"/>
  <c r="U24" i="57"/>
  <c r="U25" i="57"/>
  <c r="U26" i="57"/>
  <c r="U27" i="57"/>
  <c r="U28" i="57"/>
  <c r="U29" i="57"/>
  <c r="U30" i="57"/>
  <c r="U31" i="57"/>
  <c r="U32" i="57"/>
  <c r="U33" i="57"/>
  <c r="U34" i="57"/>
  <c r="U35" i="57"/>
  <c r="U36" i="57"/>
  <c r="U37" i="57"/>
  <c r="U38" i="57"/>
  <c r="U39" i="57"/>
  <c r="U40" i="57"/>
  <c r="U41" i="57"/>
  <c r="U42" i="57"/>
  <c r="U43" i="57"/>
  <c r="U44" i="57"/>
  <c r="U45" i="57"/>
  <c r="U46" i="57"/>
  <c r="U47" i="57"/>
  <c r="U48" i="57"/>
  <c r="U49" i="57"/>
  <c r="U50" i="57"/>
  <c r="U51" i="57"/>
  <c r="U52" i="57"/>
  <c r="U53" i="57"/>
  <c r="U54" i="57"/>
  <c r="U55" i="57"/>
  <c r="U56" i="57"/>
  <c r="U57" i="57"/>
  <c r="U58" i="57"/>
  <c r="U59" i="57"/>
  <c r="U60" i="57"/>
  <c r="U61" i="57"/>
  <c r="U62" i="57"/>
  <c r="U63" i="57"/>
  <c r="U64" i="57"/>
  <c r="U65" i="57"/>
  <c r="U66" i="57"/>
  <c r="U67" i="57"/>
  <c r="U68" i="57"/>
  <c r="U69" i="57"/>
  <c r="U70" i="57"/>
  <c r="U71" i="57"/>
  <c r="U72" i="57"/>
  <c r="U73" i="57"/>
  <c r="U74" i="57"/>
  <c r="U75" i="57"/>
  <c r="U76" i="57"/>
  <c r="U77" i="57"/>
  <c r="U78" i="57"/>
  <c r="U79" i="57"/>
  <c r="U80" i="57"/>
  <c r="U81" i="57"/>
  <c r="U82" i="57"/>
  <c r="U83" i="57"/>
  <c r="U84" i="57"/>
  <c r="U85" i="57"/>
  <c r="U86" i="57"/>
  <c r="U87" i="57"/>
  <c r="U88" i="57"/>
  <c r="U89" i="57"/>
  <c r="U90" i="57"/>
  <c r="U91" i="57"/>
  <c r="U92" i="57"/>
  <c r="U93" i="57"/>
  <c r="U94" i="57"/>
  <c r="U95" i="57"/>
  <c r="U96" i="57"/>
  <c r="U97" i="57"/>
  <c r="U98" i="57"/>
  <c r="U99" i="57"/>
  <c r="U100" i="57"/>
  <c r="U101" i="57"/>
  <c r="U102" i="57"/>
  <c r="U103" i="57"/>
  <c r="U104" i="57"/>
  <c r="U105" i="57"/>
  <c r="U106" i="57"/>
  <c r="U107" i="57"/>
  <c r="U108" i="57"/>
  <c r="U109" i="57"/>
  <c r="U110" i="57"/>
  <c r="U111" i="57"/>
  <c r="U112" i="57"/>
  <c r="U113" i="57"/>
  <c r="U114" i="57"/>
  <c r="U115" i="57"/>
  <c r="U116" i="57"/>
  <c r="U117" i="57"/>
  <c r="U118" i="57"/>
  <c r="U119" i="57"/>
  <c r="U120" i="57"/>
  <c r="U121" i="57"/>
  <c r="U122" i="57"/>
  <c r="U123" i="57"/>
  <c r="U124" i="57"/>
  <c r="U125" i="57"/>
  <c r="U126" i="57"/>
  <c r="U127" i="57"/>
  <c r="U128" i="57"/>
  <c r="U129" i="57"/>
  <c r="U130" i="57"/>
  <c r="U131" i="57"/>
  <c r="U132" i="57"/>
  <c r="U133" i="57"/>
  <c r="U134" i="57"/>
  <c r="U135" i="57"/>
  <c r="U136" i="57"/>
  <c r="U137" i="57"/>
  <c r="U138" i="57"/>
  <c r="U139" i="57"/>
  <c r="U140" i="57"/>
  <c r="U141" i="57"/>
  <c r="U142" i="57"/>
  <c r="U143" i="57"/>
  <c r="U144" i="57"/>
  <c r="U145" i="57"/>
  <c r="U146" i="57"/>
  <c r="U147" i="57"/>
  <c r="U148" i="57"/>
  <c r="U149" i="57"/>
  <c r="U150" i="57"/>
  <c r="U151" i="57"/>
  <c r="U152" i="57"/>
  <c r="U153" i="57"/>
  <c r="U154" i="57"/>
  <c r="U155" i="57"/>
  <c r="U156" i="57"/>
  <c r="U157" i="57"/>
  <c r="U158" i="57"/>
  <c r="U159" i="57"/>
  <c r="U160" i="57"/>
  <c r="U161" i="57"/>
  <c r="U162" i="57"/>
  <c r="U163" i="57"/>
  <c r="U164" i="57"/>
  <c r="U165" i="57"/>
  <c r="U166" i="57"/>
  <c r="U167" i="57"/>
  <c r="U168" i="57"/>
  <c r="U169" i="57"/>
  <c r="U170" i="57"/>
  <c r="U171" i="57"/>
  <c r="U172" i="57"/>
  <c r="U173" i="57"/>
  <c r="U174" i="57"/>
  <c r="U175" i="57"/>
  <c r="U176" i="57"/>
  <c r="U177" i="57"/>
  <c r="U178" i="57"/>
  <c r="U179" i="57"/>
  <c r="U180" i="57"/>
  <c r="U181" i="57"/>
  <c r="U182" i="57"/>
  <c r="U183" i="57"/>
  <c r="U184" i="57"/>
  <c r="U185" i="57"/>
  <c r="U186" i="57"/>
  <c r="U187" i="57"/>
  <c r="T11" i="57"/>
  <c r="T12" i="57"/>
  <c r="T13" i="57"/>
  <c r="T14" i="57"/>
  <c r="T15" i="57"/>
  <c r="T16" i="57"/>
  <c r="T17" i="57"/>
  <c r="T18" i="57"/>
  <c r="T19" i="57"/>
  <c r="T20" i="57"/>
  <c r="T21" i="57"/>
  <c r="T22" i="57"/>
  <c r="T23" i="57"/>
  <c r="T24" i="57"/>
  <c r="T25" i="57"/>
  <c r="T26" i="57"/>
  <c r="T27" i="57"/>
  <c r="T28" i="57"/>
  <c r="T29" i="57"/>
  <c r="T30" i="57"/>
  <c r="T31" i="57"/>
  <c r="T32" i="57"/>
  <c r="T33" i="57"/>
  <c r="T34" i="57"/>
  <c r="T35" i="57"/>
  <c r="T36" i="57"/>
  <c r="T37" i="57"/>
  <c r="T38" i="57"/>
  <c r="T39" i="57"/>
  <c r="T40" i="57"/>
  <c r="T41" i="57"/>
  <c r="T42" i="57"/>
  <c r="T43" i="57"/>
  <c r="T44" i="57"/>
  <c r="T45" i="57"/>
  <c r="T46" i="57"/>
  <c r="T47" i="57"/>
  <c r="T48" i="57"/>
  <c r="T49" i="57"/>
  <c r="T50" i="57"/>
  <c r="T51" i="57"/>
  <c r="T52" i="57"/>
  <c r="T53" i="57"/>
  <c r="T54" i="57"/>
  <c r="T55" i="57"/>
  <c r="T56" i="57"/>
  <c r="T57" i="57"/>
  <c r="T58" i="57"/>
  <c r="T59" i="57"/>
  <c r="T60" i="57"/>
  <c r="T61" i="57"/>
  <c r="T62" i="57"/>
  <c r="T63" i="57"/>
  <c r="T64" i="57"/>
  <c r="T65" i="57"/>
  <c r="T66" i="57"/>
  <c r="T67" i="57"/>
  <c r="T68" i="57"/>
  <c r="T69" i="57"/>
  <c r="T70" i="57"/>
  <c r="T71" i="57"/>
  <c r="T72" i="57"/>
  <c r="T73" i="57"/>
  <c r="T74" i="57"/>
  <c r="T75" i="57"/>
  <c r="T76" i="57"/>
  <c r="T77" i="57"/>
  <c r="T78" i="57"/>
  <c r="T79" i="57"/>
  <c r="T80" i="57"/>
  <c r="T81" i="57"/>
  <c r="T82" i="57"/>
  <c r="T83" i="57"/>
  <c r="T84" i="57"/>
  <c r="T85" i="57"/>
  <c r="T86" i="57"/>
  <c r="T87" i="57"/>
  <c r="T88" i="57"/>
  <c r="T89" i="57"/>
  <c r="T90" i="57"/>
  <c r="T91" i="57"/>
  <c r="T92" i="57"/>
  <c r="T93" i="57"/>
  <c r="T94" i="57"/>
  <c r="T95" i="57"/>
  <c r="T96" i="57"/>
  <c r="T97" i="57"/>
  <c r="T98" i="57"/>
  <c r="T99" i="57"/>
  <c r="T100" i="57"/>
  <c r="T101" i="57"/>
  <c r="T102" i="57"/>
  <c r="T103" i="57"/>
  <c r="T104" i="57"/>
  <c r="T105" i="57"/>
  <c r="T106" i="57"/>
  <c r="T107" i="57"/>
  <c r="T108" i="57"/>
  <c r="T109" i="57"/>
  <c r="T110" i="57"/>
  <c r="T111" i="57"/>
  <c r="T112" i="57"/>
  <c r="T113" i="57"/>
  <c r="T114" i="57"/>
  <c r="T115" i="57"/>
  <c r="T116" i="57"/>
  <c r="T117" i="57"/>
  <c r="T118" i="57"/>
  <c r="T119" i="57"/>
  <c r="T120" i="57"/>
  <c r="T121" i="57"/>
  <c r="T122" i="57"/>
  <c r="T123" i="57"/>
  <c r="T124" i="57"/>
  <c r="T125" i="57"/>
  <c r="T126" i="57"/>
  <c r="T127" i="57"/>
  <c r="T128" i="57"/>
  <c r="T129" i="57"/>
  <c r="T130" i="57"/>
  <c r="T131" i="57"/>
  <c r="T132" i="57"/>
  <c r="T133" i="57"/>
  <c r="T134" i="57"/>
  <c r="T135" i="57"/>
  <c r="T136" i="57"/>
  <c r="T137" i="57"/>
  <c r="T138" i="57"/>
  <c r="T139" i="57"/>
  <c r="T140" i="57"/>
  <c r="T141" i="57"/>
  <c r="T142" i="57"/>
  <c r="T143" i="57"/>
  <c r="T144" i="57"/>
  <c r="T145" i="57"/>
  <c r="T146" i="57"/>
  <c r="T147" i="57"/>
  <c r="T148" i="57"/>
  <c r="T149" i="57"/>
  <c r="T150" i="57"/>
  <c r="T151" i="57"/>
  <c r="T152" i="57"/>
  <c r="T153" i="57"/>
  <c r="T154" i="57"/>
  <c r="T155" i="57"/>
  <c r="T156" i="57"/>
  <c r="T157" i="57"/>
  <c r="T158" i="57"/>
  <c r="T159" i="57"/>
  <c r="T160" i="57"/>
  <c r="T161" i="57"/>
  <c r="T162" i="57"/>
  <c r="T163" i="57"/>
  <c r="T164" i="57"/>
  <c r="T165" i="57"/>
  <c r="T166" i="57"/>
  <c r="T167" i="57"/>
  <c r="T168" i="57"/>
  <c r="T169" i="57"/>
  <c r="T170" i="57"/>
  <c r="T171" i="57"/>
  <c r="T172" i="57"/>
  <c r="T173" i="57"/>
  <c r="T174" i="57"/>
  <c r="T175" i="57"/>
  <c r="T176" i="57"/>
  <c r="T177" i="57"/>
  <c r="T178" i="57"/>
  <c r="T179" i="57"/>
  <c r="T180" i="57"/>
  <c r="T181" i="57"/>
  <c r="T182" i="57"/>
  <c r="T183" i="57"/>
  <c r="T184" i="57"/>
  <c r="T185" i="57"/>
  <c r="T186" i="57"/>
  <c r="T187" i="57"/>
  <c r="S10" i="57"/>
  <c r="S11" i="57"/>
  <c r="S12" i="57"/>
  <c r="S13" i="57"/>
  <c r="S14" i="57"/>
  <c r="S15" i="57"/>
  <c r="S16" i="57"/>
  <c r="S17" i="57"/>
  <c r="S18" i="57"/>
  <c r="S19" i="57"/>
  <c r="S20" i="57"/>
  <c r="S21" i="57"/>
  <c r="S22" i="57"/>
  <c r="S23" i="57"/>
  <c r="S24" i="57"/>
  <c r="S25" i="57"/>
  <c r="S26" i="57"/>
  <c r="S27" i="57"/>
  <c r="S28" i="57"/>
  <c r="S29" i="57"/>
  <c r="S30" i="57"/>
  <c r="S31" i="57"/>
  <c r="S32" i="57"/>
  <c r="S33" i="57"/>
  <c r="S34" i="57"/>
  <c r="S35" i="57"/>
  <c r="S36" i="57"/>
  <c r="S37" i="57"/>
  <c r="S38" i="57"/>
  <c r="S39" i="57"/>
  <c r="S40" i="57"/>
  <c r="S41" i="57"/>
  <c r="S42" i="57"/>
  <c r="S43" i="57"/>
  <c r="S44" i="57"/>
  <c r="S45" i="57"/>
  <c r="S46" i="57"/>
  <c r="S47" i="57"/>
  <c r="S48" i="57"/>
  <c r="S49" i="57"/>
  <c r="S50" i="57"/>
  <c r="S51" i="57"/>
  <c r="S52" i="57"/>
  <c r="S53" i="57"/>
  <c r="S54" i="57"/>
  <c r="S55" i="57"/>
  <c r="S56" i="57"/>
  <c r="S57" i="57"/>
  <c r="S58" i="57"/>
  <c r="S59" i="57"/>
  <c r="S60" i="57"/>
  <c r="S61" i="57"/>
  <c r="S62" i="57"/>
  <c r="S63" i="57"/>
  <c r="S64" i="57"/>
  <c r="S65" i="57"/>
  <c r="S66" i="57"/>
  <c r="S67" i="57"/>
  <c r="S68" i="57"/>
  <c r="S69" i="57"/>
  <c r="S70" i="57"/>
  <c r="S71" i="57"/>
  <c r="S72" i="57"/>
  <c r="S73" i="57"/>
  <c r="S74" i="57"/>
  <c r="S75" i="57"/>
  <c r="S76" i="57"/>
  <c r="S77" i="57"/>
  <c r="S78" i="57"/>
  <c r="S79" i="57"/>
  <c r="S80" i="57"/>
  <c r="S81" i="57"/>
  <c r="S82" i="57"/>
  <c r="S83" i="57"/>
  <c r="S84" i="57"/>
  <c r="S85" i="57"/>
  <c r="S86" i="57"/>
  <c r="S87" i="57"/>
  <c r="S88" i="57"/>
  <c r="S89" i="57"/>
  <c r="S90" i="57"/>
  <c r="S91" i="57"/>
  <c r="S92" i="57"/>
  <c r="S93" i="57"/>
  <c r="S94" i="57"/>
  <c r="S95" i="57"/>
  <c r="S96" i="57"/>
  <c r="S97" i="57"/>
  <c r="S98" i="57"/>
  <c r="S99" i="57"/>
  <c r="S100" i="57"/>
  <c r="S101" i="57"/>
  <c r="S102" i="57"/>
  <c r="S103" i="57"/>
  <c r="S104" i="57"/>
  <c r="S105" i="57"/>
  <c r="S106" i="57"/>
  <c r="S107" i="57"/>
  <c r="S108" i="57"/>
  <c r="S109" i="57"/>
  <c r="S110" i="57"/>
  <c r="S111" i="57"/>
  <c r="S112" i="57"/>
  <c r="S113" i="57"/>
  <c r="S114" i="57"/>
  <c r="S115" i="57"/>
  <c r="S116" i="57"/>
  <c r="S117" i="57"/>
  <c r="S118" i="57"/>
  <c r="S119" i="57"/>
  <c r="S120" i="57"/>
  <c r="S121" i="57"/>
  <c r="S122" i="57"/>
  <c r="S123" i="57"/>
  <c r="S124" i="57"/>
  <c r="S125" i="57"/>
  <c r="S126" i="57"/>
  <c r="S127" i="57"/>
  <c r="S128" i="57"/>
  <c r="S129" i="57"/>
  <c r="S130" i="57"/>
  <c r="S131" i="57"/>
  <c r="S132" i="57"/>
  <c r="S133" i="57"/>
  <c r="S134" i="57"/>
  <c r="S135" i="57"/>
  <c r="S136" i="57"/>
  <c r="S137" i="57"/>
  <c r="S138" i="57"/>
  <c r="S139" i="57"/>
  <c r="S140" i="57"/>
  <c r="S141" i="57"/>
  <c r="S142" i="57"/>
  <c r="S143" i="57"/>
  <c r="S144" i="57"/>
  <c r="S145" i="57"/>
  <c r="S146" i="57"/>
  <c r="S147" i="57"/>
  <c r="S148" i="57"/>
  <c r="S149" i="57"/>
  <c r="S150" i="57"/>
  <c r="S151" i="57"/>
  <c r="S152" i="57"/>
  <c r="S153" i="57"/>
  <c r="S154" i="57"/>
  <c r="S155" i="57"/>
  <c r="S156" i="57"/>
  <c r="S157" i="57"/>
  <c r="S158" i="57"/>
  <c r="S159" i="57"/>
  <c r="S160" i="57"/>
  <c r="S161" i="57"/>
  <c r="S162" i="57"/>
  <c r="S163" i="57"/>
  <c r="S164" i="57"/>
  <c r="S165" i="57"/>
  <c r="S166" i="57"/>
  <c r="S167" i="57"/>
  <c r="S168" i="57"/>
  <c r="S169" i="57"/>
  <c r="S170" i="57"/>
  <c r="S171" i="57"/>
  <c r="S172" i="57"/>
  <c r="S173" i="57"/>
  <c r="S174" i="57"/>
  <c r="S175" i="57"/>
  <c r="S176" i="57"/>
  <c r="S177" i="57"/>
  <c r="S178" i="57"/>
  <c r="S179" i="57"/>
  <c r="S180" i="57"/>
  <c r="S181" i="57"/>
  <c r="S182" i="57"/>
  <c r="S183" i="57"/>
  <c r="S184" i="57"/>
  <c r="S185" i="57"/>
  <c r="S186" i="57"/>
  <c r="S187" i="57"/>
  <c r="R12" i="57"/>
  <c r="R13" i="57"/>
  <c r="R14" i="57"/>
  <c r="R15" i="57"/>
  <c r="R16" i="57"/>
  <c r="R17" i="57"/>
  <c r="R18" i="57"/>
  <c r="R19" i="57"/>
  <c r="R20" i="57"/>
  <c r="R21" i="57"/>
  <c r="R22" i="57"/>
  <c r="R23" i="57"/>
  <c r="R24" i="57"/>
  <c r="R25" i="57"/>
  <c r="R26" i="57"/>
  <c r="R27" i="57"/>
  <c r="R28" i="57"/>
  <c r="R29" i="57"/>
  <c r="R30" i="57"/>
  <c r="R31" i="57"/>
  <c r="R32" i="57"/>
  <c r="R33" i="57"/>
  <c r="R34" i="57"/>
  <c r="R35" i="57"/>
  <c r="R36" i="57"/>
  <c r="R37" i="57"/>
  <c r="R38" i="57"/>
  <c r="R39" i="57"/>
  <c r="R40" i="57"/>
  <c r="R41" i="57"/>
  <c r="R42" i="57"/>
  <c r="R43" i="57"/>
  <c r="R44" i="57"/>
  <c r="R45" i="57"/>
  <c r="R46" i="57"/>
  <c r="R47" i="57"/>
  <c r="R48" i="57"/>
  <c r="R49" i="57"/>
  <c r="R50" i="57"/>
  <c r="R51" i="57"/>
  <c r="R52" i="57"/>
  <c r="R53" i="57"/>
  <c r="R54" i="57"/>
  <c r="R55" i="57"/>
  <c r="R56" i="57"/>
  <c r="R57" i="57"/>
  <c r="R58" i="57"/>
  <c r="R59" i="57"/>
  <c r="R60" i="57"/>
  <c r="R61" i="57"/>
  <c r="R62" i="57"/>
  <c r="R63" i="57"/>
  <c r="R64" i="57"/>
  <c r="R65" i="57"/>
  <c r="R66" i="57"/>
  <c r="R67" i="57"/>
  <c r="R68" i="57"/>
  <c r="R69" i="57"/>
  <c r="R70" i="57"/>
  <c r="R71" i="57"/>
  <c r="R72" i="57"/>
  <c r="R73" i="57"/>
  <c r="R74" i="57"/>
  <c r="R75" i="57"/>
  <c r="R76" i="57"/>
  <c r="R77" i="57"/>
  <c r="R78" i="57"/>
  <c r="R79" i="57"/>
  <c r="R80" i="57"/>
  <c r="R81" i="57"/>
  <c r="R82" i="57"/>
  <c r="R83" i="57"/>
  <c r="R84" i="57"/>
  <c r="R85" i="57"/>
  <c r="R86" i="57"/>
  <c r="R87" i="57"/>
  <c r="R88" i="57"/>
  <c r="R89" i="57"/>
  <c r="R90" i="57"/>
  <c r="R91" i="57"/>
  <c r="R92" i="57"/>
  <c r="R93" i="57"/>
  <c r="R94" i="57"/>
  <c r="R95" i="57"/>
  <c r="R96" i="57"/>
  <c r="R97" i="57"/>
  <c r="R98" i="57"/>
  <c r="R99" i="57"/>
  <c r="R100" i="57"/>
  <c r="R101" i="57"/>
  <c r="R102" i="57"/>
  <c r="R103" i="57"/>
  <c r="R104" i="57"/>
  <c r="R105" i="57"/>
  <c r="R106" i="57"/>
  <c r="R107" i="57"/>
  <c r="R108" i="57"/>
  <c r="R109" i="57"/>
  <c r="R110" i="57"/>
  <c r="R111" i="57"/>
  <c r="R112" i="57"/>
  <c r="R113" i="57"/>
  <c r="R114" i="57"/>
  <c r="R115" i="57"/>
  <c r="R116" i="57"/>
  <c r="R117" i="57"/>
  <c r="R118" i="57"/>
  <c r="R119" i="57"/>
  <c r="R120" i="57"/>
  <c r="R121" i="57"/>
  <c r="R122" i="57"/>
  <c r="R123" i="57"/>
  <c r="R124" i="57"/>
  <c r="R125" i="57"/>
  <c r="R126" i="57"/>
  <c r="R127" i="57"/>
  <c r="R128" i="57"/>
  <c r="R129" i="57"/>
  <c r="R130" i="57"/>
  <c r="R131" i="57"/>
  <c r="R132" i="57"/>
  <c r="R133" i="57"/>
  <c r="R134" i="57"/>
  <c r="R135" i="57"/>
  <c r="R136" i="57"/>
  <c r="R137" i="57"/>
  <c r="R138" i="57"/>
  <c r="R139" i="57"/>
  <c r="R140" i="57"/>
  <c r="R141" i="57"/>
  <c r="R142" i="57"/>
  <c r="R143" i="57"/>
  <c r="R144" i="57"/>
  <c r="R145" i="57"/>
  <c r="R146" i="57"/>
  <c r="R147" i="57"/>
  <c r="R148" i="57"/>
  <c r="R149" i="57"/>
  <c r="R150" i="57"/>
  <c r="R151" i="57"/>
  <c r="R152" i="57"/>
  <c r="R153" i="57"/>
  <c r="R154" i="57"/>
  <c r="R155" i="57"/>
  <c r="R156" i="57"/>
  <c r="R157" i="57"/>
  <c r="R158" i="57"/>
  <c r="R159" i="57"/>
  <c r="R160" i="57"/>
  <c r="R161" i="57"/>
  <c r="R162" i="57"/>
  <c r="R163" i="57"/>
  <c r="R164" i="57"/>
  <c r="R165" i="57"/>
  <c r="R166" i="57"/>
  <c r="R167" i="57"/>
  <c r="R168" i="57"/>
  <c r="R169" i="57"/>
  <c r="R170" i="57"/>
  <c r="R171" i="57"/>
  <c r="R172" i="57"/>
  <c r="R173" i="57"/>
  <c r="R174" i="57"/>
  <c r="R175" i="57"/>
  <c r="R176" i="57"/>
  <c r="R177" i="57"/>
  <c r="R178" i="57"/>
  <c r="R179" i="57"/>
  <c r="R180" i="57"/>
  <c r="R181" i="57"/>
  <c r="R182" i="57"/>
  <c r="R183" i="57"/>
  <c r="R184" i="57"/>
  <c r="R185" i="57"/>
  <c r="R186" i="57"/>
  <c r="R187" i="57"/>
  <c r="O11" i="57"/>
  <c r="O12" i="57"/>
  <c r="O13" i="57"/>
  <c r="O14" i="57"/>
  <c r="O15" i="57"/>
  <c r="O16" i="57"/>
  <c r="O17" i="57"/>
  <c r="O18" i="57"/>
  <c r="O19" i="57"/>
  <c r="O20" i="57"/>
  <c r="O21" i="57"/>
  <c r="O22" i="57"/>
  <c r="O23" i="57"/>
  <c r="O24" i="57"/>
  <c r="O25" i="57"/>
  <c r="O26" i="57"/>
  <c r="O27" i="57"/>
  <c r="O28" i="57"/>
  <c r="O29" i="57"/>
  <c r="O30" i="57"/>
  <c r="O31" i="57"/>
  <c r="O32" i="57"/>
  <c r="O33" i="57"/>
  <c r="O34" i="57"/>
  <c r="O35" i="57"/>
  <c r="O36" i="57"/>
  <c r="O37" i="57"/>
  <c r="O38" i="57"/>
  <c r="O39" i="57"/>
  <c r="O40" i="57"/>
  <c r="O41" i="57"/>
  <c r="O42" i="57"/>
  <c r="O43" i="57"/>
  <c r="O44" i="57"/>
  <c r="O45" i="57"/>
  <c r="O46" i="57"/>
  <c r="O47" i="57"/>
  <c r="O48" i="57"/>
  <c r="O49" i="57"/>
  <c r="O50" i="57"/>
  <c r="O51" i="57"/>
  <c r="O52" i="57"/>
  <c r="O53" i="57"/>
  <c r="O54" i="57"/>
  <c r="O55" i="57"/>
  <c r="O56" i="57"/>
  <c r="O57" i="57"/>
  <c r="O58" i="57"/>
  <c r="O59" i="57"/>
  <c r="O60" i="57"/>
  <c r="O61" i="57"/>
  <c r="O62" i="57"/>
  <c r="O63" i="57"/>
  <c r="O64" i="57"/>
  <c r="O65" i="57"/>
  <c r="O66" i="57"/>
  <c r="O67" i="57"/>
  <c r="O68" i="57"/>
  <c r="O69" i="57"/>
  <c r="O70" i="57"/>
  <c r="O71" i="57"/>
  <c r="O72" i="57"/>
  <c r="O73" i="57"/>
  <c r="O74" i="57"/>
  <c r="O75" i="57"/>
  <c r="O76" i="57"/>
  <c r="O77" i="57"/>
  <c r="O78" i="57"/>
  <c r="O79" i="57"/>
  <c r="O80" i="57"/>
  <c r="O81" i="57"/>
  <c r="O82" i="57"/>
  <c r="O83" i="57"/>
  <c r="O84" i="57"/>
  <c r="O85" i="57"/>
  <c r="O86" i="57"/>
  <c r="O87" i="57"/>
  <c r="O88" i="57"/>
  <c r="O89" i="57"/>
  <c r="O90" i="57"/>
  <c r="O91" i="57"/>
  <c r="O92" i="57"/>
  <c r="O93" i="57"/>
  <c r="O94" i="57"/>
  <c r="O95" i="57"/>
  <c r="O96" i="57"/>
  <c r="O97" i="57"/>
  <c r="O98" i="57"/>
  <c r="O99" i="57"/>
  <c r="O100" i="57"/>
  <c r="O101" i="57"/>
  <c r="O102" i="57"/>
  <c r="O103" i="57"/>
  <c r="O104" i="57"/>
  <c r="O105" i="57"/>
  <c r="O106" i="57"/>
  <c r="O107" i="57"/>
  <c r="O108" i="57"/>
  <c r="O109" i="57"/>
  <c r="O110" i="57"/>
  <c r="O111" i="57"/>
  <c r="O112" i="57"/>
  <c r="O113" i="57"/>
  <c r="O114" i="57"/>
  <c r="O115" i="57"/>
  <c r="O116" i="57"/>
  <c r="O117" i="57"/>
  <c r="O118" i="57"/>
  <c r="O119" i="57"/>
  <c r="O120" i="57"/>
  <c r="O121" i="57"/>
  <c r="O122" i="57"/>
  <c r="O123" i="57"/>
  <c r="O124" i="57"/>
  <c r="O125" i="57"/>
  <c r="O126" i="57"/>
  <c r="O127" i="57"/>
  <c r="O128" i="57"/>
  <c r="O129" i="57"/>
  <c r="O130" i="57"/>
  <c r="O131" i="57"/>
  <c r="O132" i="57"/>
  <c r="O133" i="57"/>
  <c r="O134" i="57"/>
  <c r="O135" i="57"/>
  <c r="O136" i="57"/>
  <c r="O137" i="57"/>
  <c r="O138" i="57"/>
  <c r="O139" i="57"/>
  <c r="O140" i="57"/>
  <c r="O141" i="57"/>
  <c r="O142" i="57"/>
  <c r="O143" i="57"/>
  <c r="O144" i="57"/>
  <c r="O145" i="57"/>
  <c r="O146" i="57"/>
  <c r="O147" i="57"/>
  <c r="O148" i="57"/>
  <c r="O149" i="57"/>
  <c r="O150" i="57"/>
  <c r="O151" i="57"/>
  <c r="O152" i="57"/>
  <c r="O153" i="57"/>
  <c r="O154" i="57"/>
  <c r="O155" i="57"/>
  <c r="O156" i="57"/>
  <c r="O157" i="57"/>
  <c r="O158" i="57"/>
  <c r="O159" i="57"/>
  <c r="O160" i="57"/>
  <c r="O161" i="57"/>
  <c r="O162" i="57"/>
  <c r="O163" i="57"/>
  <c r="O164" i="57"/>
  <c r="O165" i="57"/>
  <c r="O166" i="57"/>
  <c r="O167" i="57"/>
  <c r="O168" i="57"/>
  <c r="O169" i="57"/>
  <c r="O170" i="57"/>
  <c r="O171" i="57"/>
  <c r="O172" i="57"/>
  <c r="O173" i="57"/>
  <c r="O174" i="57"/>
  <c r="O175" i="57"/>
  <c r="O176" i="57"/>
  <c r="O177" i="57"/>
  <c r="O178" i="57"/>
  <c r="O179" i="57"/>
  <c r="O180" i="57"/>
  <c r="O181" i="57"/>
  <c r="O182" i="57"/>
  <c r="O183" i="57"/>
  <c r="O184" i="57"/>
  <c r="O185" i="57"/>
  <c r="O186" i="57"/>
  <c r="O187" i="57"/>
  <c r="N11" i="57"/>
  <c r="N12" i="57"/>
  <c r="N13" i="57"/>
  <c r="N14" i="57"/>
  <c r="N15" i="57"/>
  <c r="N16" i="57"/>
  <c r="N17" i="57"/>
  <c r="N18" i="57"/>
  <c r="N19" i="57"/>
  <c r="N20" i="57"/>
  <c r="N21" i="57"/>
  <c r="N22" i="57"/>
  <c r="N23" i="57"/>
  <c r="N24" i="57"/>
  <c r="N25" i="57"/>
  <c r="N26" i="57"/>
  <c r="N27" i="57"/>
  <c r="N28" i="57"/>
  <c r="N29" i="57"/>
  <c r="N30" i="57"/>
  <c r="N31" i="57"/>
  <c r="N32" i="57"/>
  <c r="N33" i="57"/>
  <c r="N34" i="57"/>
  <c r="N35" i="57"/>
  <c r="N36" i="57"/>
  <c r="N37" i="57"/>
  <c r="N38" i="57"/>
  <c r="N39" i="57"/>
  <c r="N40" i="57"/>
  <c r="N41" i="57"/>
  <c r="N42" i="57"/>
  <c r="N43" i="57"/>
  <c r="N44" i="57"/>
  <c r="N45" i="57"/>
  <c r="N46" i="57"/>
  <c r="N47" i="57"/>
  <c r="N48" i="57"/>
  <c r="N49" i="57"/>
  <c r="N50" i="57"/>
  <c r="N51" i="57"/>
  <c r="N52" i="57"/>
  <c r="N53" i="57"/>
  <c r="N54" i="57"/>
  <c r="N55" i="57"/>
  <c r="N56" i="57"/>
  <c r="N57" i="57"/>
  <c r="N58" i="57"/>
  <c r="N59" i="57"/>
  <c r="N60" i="57"/>
  <c r="N61" i="57"/>
  <c r="N62" i="57"/>
  <c r="N63" i="57"/>
  <c r="N64" i="57"/>
  <c r="N65" i="57"/>
  <c r="N66" i="57"/>
  <c r="N67" i="57"/>
  <c r="N68" i="57"/>
  <c r="N69" i="57"/>
  <c r="N70" i="57"/>
  <c r="N71" i="57"/>
  <c r="N72" i="57"/>
  <c r="N73" i="57"/>
  <c r="N74" i="57"/>
  <c r="N75" i="57"/>
  <c r="N76" i="57"/>
  <c r="N77" i="57"/>
  <c r="N78" i="57"/>
  <c r="N79" i="57"/>
  <c r="N80" i="57"/>
  <c r="N81" i="57"/>
  <c r="N82" i="57"/>
  <c r="N83" i="57"/>
  <c r="N84" i="57"/>
  <c r="N85" i="57"/>
  <c r="N86" i="57"/>
  <c r="N87" i="57"/>
  <c r="N88" i="57"/>
  <c r="N89" i="57"/>
  <c r="N90" i="57"/>
  <c r="N91" i="57"/>
  <c r="N92" i="57"/>
  <c r="N93" i="57"/>
  <c r="N94" i="57"/>
  <c r="N95" i="57"/>
  <c r="N96" i="57"/>
  <c r="N97" i="57"/>
  <c r="N98" i="57"/>
  <c r="N99" i="57"/>
  <c r="N100" i="57"/>
  <c r="N101" i="57"/>
  <c r="N102" i="57"/>
  <c r="N103" i="57"/>
  <c r="N104" i="57"/>
  <c r="N105" i="57"/>
  <c r="N106" i="57"/>
  <c r="N107" i="57"/>
  <c r="N108" i="57"/>
  <c r="N109" i="57"/>
  <c r="N110" i="57"/>
  <c r="N111" i="57"/>
  <c r="N112" i="57"/>
  <c r="N113" i="57"/>
  <c r="N114" i="57"/>
  <c r="N115" i="57"/>
  <c r="N116" i="57"/>
  <c r="N117" i="57"/>
  <c r="N118" i="57"/>
  <c r="N119" i="57"/>
  <c r="N120" i="57"/>
  <c r="N121" i="57"/>
  <c r="N122" i="57"/>
  <c r="N123" i="57"/>
  <c r="N124" i="57"/>
  <c r="N125" i="57"/>
  <c r="N126" i="57"/>
  <c r="N127" i="57"/>
  <c r="N128" i="57"/>
  <c r="N129" i="57"/>
  <c r="N130" i="57"/>
  <c r="N131" i="57"/>
  <c r="N132" i="57"/>
  <c r="N133" i="57"/>
  <c r="N134" i="57"/>
  <c r="N135" i="57"/>
  <c r="N136" i="57"/>
  <c r="N137" i="57"/>
  <c r="N138" i="57"/>
  <c r="N139" i="57"/>
  <c r="N140" i="57"/>
  <c r="N141" i="57"/>
  <c r="N142" i="57"/>
  <c r="N143" i="57"/>
  <c r="N144" i="57"/>
  <c r="N145" i="57"/>
  <c r="N146" i="57"/>
  <c r="N147" i="57"/>
  <c r="N148" i="57"/>
  <c r="N149" i="57"/>
  <c r="N150" i="57"/>
  <c r="N151" i="57"/>
  <c r="N152" i="57"/>
  <c r="N153" i="57"/>
  <c r="N154" i="57"/>
  <c r="N155" i="57"/>
  <c r="N156" i="57"/>
  <c r="N157" i="57"/>
  <c r="N158" i="57"/>
  <c r="N159" i="57"/>
  <c r="N160" i="57"/>
  <c r="N161" i="57"/>
  <c r="N162" i="57"/>
  <c r="N163" i="57"/>
  <c r="N164" i="57"/>
  <c r="N165" i="57"/>
  <c r="N166" i="57"/>
  <c r="N167" i="57"/>
  <c r="N168" i="57"/>
  <c r="N169" i="57"/>
  <c r="N170" i="57"/>
  <c r="N171" i="57"/>
  <c r="N172" i="57"/>
  <c r="N173" i="57"/>
  <c r="N174" i="57"/>
  <c r="N175" i="57"/>
  <c r="N176" i="57"/>
  <c r="N177" i="57"/>
  <c r="N178" i="57"/>
  <c r="N179" i="57"/>
  <c r="N180" i="57"/>
  <c r="N181" i="57"/>
  <c r="N182" i="57"/>
  <c r="N183" i="57"/>
  <c r="N184" i="57"/>
  <c r="N185" i="57"/>
  <c r="N186" i="57"/>
  <c r="N187" i="57"/>
  <c r="M11" i="57"/>
  <c r="M12" i="57"/>
  <c r="M13" i="57"/>
  <c r="M14" i="57"/>
  <c r="M15" i="57"/>
  <c r="M16" i="57"/>
  <c r="M17" i="57"/>
  <c r="M18" i="57"/>
  <c r="M19" i="57"/>
  <c r="M20" i="57"/>
  <c r="M21" i="57"/>
  <c r="M22" i="57"/>
  <c r="M23" i="57"/>
  <c r="M24" i="57"/>
  <c r="M25" i="57"/>
  <c r="M26" i="57"/>
  <c r="M27" i="57"/>
  <c r="M28" i="57"/>
  <c r="M29" i="57"/>
  <c r="M30" i="57"/>
  <c r="M31" i="57"/>
  <c r="M32" i="57"/>
  <c r="M33" i="57"/>
  <c r="M34" i="57"/>
  <c r="M35" i="57"/>
  <c r="M36" i="57"/>
  <c r="M37" i="57"/>
  <c r="M38" i="57"/>
  <c r="M39" i="57"/>
  <c r="M40" i="57"/>
  <c r="M41" i="57"/>
  <c r="M42" i="57"/>
  <c r="M43" i="57"/>
  <c r="M44" i="57"/>
  <c r="M45" i="57"/>
  <c r="M46" i="57"/>
  <c r="M47" i="57"/>
  <c r="M48" i="57"/>
  <c r="M49" i="57"/>
  <c r="M50" i="57"/>
  <c r="M51" i="57"/>
  <c r="M52" i="57"/>
  <c r="M53" i="57"/>
  <c r="M54" i="57"/>
  <c r="M55" i="57"/>
  <c r="M56" i="57"/>
  <c r="M57" i="57"/>
  <c r="M58" i="57"/>
  <c r="M59" i="57"/>
  <c r="M60" i="57"/>
  <c r="M61" i="57"/>
  <c r="M62" i="57"/>
  <c r="M63" i="57"/>
  <c r="M64" i="57"/>
  <c r="M65" i="57"/>
  <c r="M66" i="57"/>
  <c r="M67" i="57"/>
  <c r="M68" i="57"/>
  <c r="M69" i="57"/>
  <c r="M70" i="57"/>
  <c r="M71" i="57"/>
  <c r="M72" i="57"/>
  <c r="M73" i="57"/>
  <c r="M74" i="57"/>
  <c r="M75" i="57"/>
  <c r="M76" i="57"/>
  <c r="M77" i="57"/>
  <c r="M78" i="57"/>
  <c r="M79" i="57"/>
  <c r="M80" i="57"/>
  <c r="M81" i="57"/>
  <c r="M82" i="57"/>
  <c r="M83" i="57"/>
  <c r="M84" i="57"/>
  <c r="M85" i="57"/>
  <c r="M86" i="57"/>
  <c r="M87" i="57"/>
  <c r="M88" i="57"/>
  <c r="M89" i="57"/>
  <c r="M90" i="57"/>
  <c r="M91" i="57"/>
  <c r="M92" i="57"/>
  <c r="M93" i="57"/>
  <c r="M94" i="57"/>
  <c r="M95" i="57"/>
  <c r="M96" i="57"/>
  <c r="M97" i="57"/>
  <c r="M98" i="57"/>
  <c r="M99" i="57"/>
  <c r="M100" i="57"/>
  <c r="M101" i="57"/>
  <c r="M102" i="57"/>
  <c r="M103" i="57"/>
  <c r="M104" i="57"/>
  <c r="M105" i="57"/>
  <c r="M106" i="57"/>
  <c r="M107" i="57"/>
  <c r="M108" i="57"/>
  <c r="M109" i="57"/>
  <c r="M110" i="57"/>
  <c r="M111" i="57"/>
  <c r="M112" i="57"/>
  <c r="M113" i="57"/>
  <c r="M114" i="57"/>
  <c r="M115" i="57"/>
  <c r="M116" i="57"/>
  <c r="M117" i="57"/>
  <c r="M118" i="57"/>
  <c r="M119" i="57"/>
  <c r="M120" i="57"/>
  <c r="M121" i="57"/>
  <c r="M122" i="57"/>
  <c r="M123" i="57"/>
  <c r="M124" i="57"/>
  <c r="M125" i="57"/>
  <c r="M126" i="57"/>
  <c r="M127" i="57"/>
  <c r="M128" i="57"/>
  <c r="M129" i="57"/>
  <c r="M130" i="57"/>
  <c r="M131" i="57"/>
  <c r="M132" i="57"/>
  <c r="M133" i="57"/>
  <c r="M134" i="57"/>
  <c r="M135" i="57"/>
  <c r="M136" i="57"/>
  <c r="M137" i="57"/>
  <c r="M138" i="57"/>
  <c r="M139" i="57"/>
  <c r="M140" i="57"/>
  <c r="M141" i="57"/>
  <c r="M142" i="57"/>
  <c r="M143" i="57"/>
  <c r="M144" i="57"/>
  <c r="M145" i="57"/>
  <c r="M146" i="57"/>
  <c r="M147" i="57"/>
  <c r="M148" i="57"/>
  <c r="M149" i="57"/>
  <c r="M150" i="57"/>
  <c r="M151" i="57"/>
  <c r="M152" i="57"/>
  <c r="M153" i="57"/>
  <c r="M154" i="57"/>
  <c r="M155" i="57"/>
  <c r="M156" i="57"/>
  <c r="M157" i="57"/>
  <c r="M158" i="57"/>
  <c r="M159" i="57"/>
  <c r="M160" i="57"/>
  <c r="M161" i="57"/>
  <c r="M162" i="57"/>
  <c r="M163" i="57"/>
  <c r="M164" i="57"/>
  <c r="M165" i="57"/>
  <c r="M166" i="57"/>
  <c r="M167" i="57"/>
  <c r="M168" i="57"/>
  <c r="M169" i="57"/>
  <c r="M170" i="57"/>
  <c r="M171" i="57"/>
  <c r="M172" i="57"/>
  <c r="M173" i="57"/>
  <c r="M174" i="57"/>
  <c r="M175" i="57"/>
  <c r="M176" i="57"/>
  <c r="M177" i="57"/>
  <c r="M178" i="57"/>
  <c r="M179" i="57"/>
  <c r="M180" i="57"/>
  <c r="M181" i="57"/>
  <c r="M182" i="57"/>
  <c r="M183" i="57"/>
  <c r="M184" i="57"/>
  <c r="M185" i="57"/>
  <c r="M186" i="57"/>
  <c r="M187" i="57"/>
  <c r="L10" i="57"/>
  <c r="L11" i="57"/>
  <c r="L12" i="57"/>
  <c r="L13" i="57"/>
  <c r="L14" i="57"/>
  <c r="L15" i="57"/>
  <c r="L16" i="57"/>
  <c r="L17" i="57"/>
  <c r="L18" i="57"/>
  <c r="L19" i="57"/>
  <c r="L20" i="57"/>
  <c r="L21" i="57"/>
  <c r="L22" i="57"/>
  <c r="L23" i="57"/>
  <c r="L24" i="57"/>
  <c r="L25" i="57"/>
  <c r="L26" i="57"/>
  <c r="L27" i="57"/>
  <c r="L28" i="57"/>
  <c r="L29" i="57"/>
  <c r="L30" i="57"/>
  <c r="L31" i="57"/>
  <c r="L32" i="57"/>
  <c r="L33" i="57"/>
  <c r="L34" i="57"/>
  <c r="L35" i="57"/>
  <c r="L36" i="57"/>
  <c r="L37" i="57"/>
  <c r="L38" i="57"/>
  <c r="L39" i="57"/>
  <c r="L40" i="57"/>
  <c r="L41" i="57"/>
  <c r="L42" i="57"/>
  <c r="L43" i="57"/>
  <c r="L44" i="57"/>
  <c r="L45" i="57"/>
  <c r="L46" i="57"/>
  <c r="L47" i="57"/>
  <c r="L48" i="57"/>
  <c r="L49" i="57"/>
  <c r="L50" i="57"/>
  <c r="L51" i="57"/>
  <c r="L52" i="57"/>
  <c r="L53" i="57"/>
  <c r="L54" i="57"/>
  <c r="L55" i="57"/>
  <c r="L56" i="57"/>
  <c r="L57" i="57"/>
  <c r="L58" i="57"/>
  <c r="L59" i="57"/>
  <c r="L60" i="57"/>
  <c r="L61" i="57"/>
  <c r="L62" i="57"/>
  <c r="L63" i="57"/>
  <c r="L64" i="57"/>
  <c r="L65" i="57"/>
  <c r="L66" i="57"/>
  <c r="L67" i="57"/>
  <c r="L68" i="57"/>
  <c r="L69" i="57"/>
  <c r="L70" i="57"/>
  <c r="L71" i="57"/>
  <c r="L72" i="57"/>
  <c r="L73" i="57"/>
  <c r="L74" i="57"/>
  <c r="L75" i="57"/>
  <c r="L76" i="57"/>
  <c r="L77" i="57"/>
  <c r="L78" i="57"/>
  <c r="L79" i="57"/>
  <c r="L80" i="57"/>
  <c r="L81" i="57"/>
  <c r="L82" i="57"/>
  <c r="L83" i="57"/>
  <c r="L84" i="57"/>
  <c r="L85" i="57"/>
  <c r="L86" i="57"/>
  <c r="L87" i="57"/>
  <c r="L88" i="57"/>
  <c r="L89" i="57"/>
  <c r="L90" i="57"/>
  <c r="L91" i="57"/>
  <c r="L92" i="57"/>
  <c r="L93" i="57"/>
  <c r="L94" i="57"/>
  <c r="L95" i="57"/>
  <c r="L96" i="57"/>
  <c r="L97" i="57"/>
  <c r="L98" i="57"/>
  <c r="L99" i="57"/>
  <c r="L100" i="57"/>
  <c r="L101" i="57"/>
  <c r="L102" i="57"/>
  <c r="L103" i="57"/>
  <c r="L104" i="57"/>
  <c r="L105" i="57"/>
  <c r="L106" i="57"/>
  <c r="L107" i="57"/>
  <c r="L108" i="57"/>
  <c r="L109" i="57"/>
  <c r="L110" i="57"/>
  <c r="L111" i="57"/>
  <c r="L112" i="57"/>
  <c r="L113" i="57"/>
  <c r="L114" i="57"/>
  <c r="L115" i="57"/>
  <c r="L116" i="57"/>
  <c r="L117" i="57"/>
  <c r="L118" i="57"/>
  <c r="L119" i="57"/>
  <c r="L120" i="57"/>
  <c r="L121" i="57"/>
  <c r="L122" i="57"/>
  <c r="L123" i="57"/>
  <c r="L124" i="57"/>
  <c r="L125" i="57"/>
  <c r="L126" i="57"/>
  <c r="L127" i="57"/>
  <c r="L128" i="57"/>
  <c r="L129" i="57"/>
  <c r="L130" i="57"/>
  <c r="L131" i="57"/>
  <c r="L132" i="57"/>
  <c r="L133" i="57"/>
  <c r="L134" i="57"/>
  <c r="L135" i="57"/>
  <c r="L136" i="57"/>
  <c r="L137" i="57"/>
  <c r="L138" i="57"/>
  <c r="L139" i="57"/>
  <c r="L140" i="57"/>
  <c r="L141" i="57"/>
  <c r="L142" i="57"/>
  <c r="L143" i="57"/>
  <c r="L144" i="57"/>
  <c r="L145" i="57"/>
  <c r="L146" i="57"/>
  <c r="L147" i="57"/>
  <c r="L148" i="57"/>
  <c r="L149" i="57"/>
  <c r="L150" i="57"/>
  <c r="L151" i="57"/>
  <c r="L152" i="57"/>
  <c r="L153" i="57"/>
  <c r="L154" i="57"/>
  <c r="L155" i="57"/>
  <c r="L156" i="57"/>
  <c r="L157" i="57"/>
  <c r="L158" i="57"/>
  <c r="L159" i="57"/>
  <c r="L160" i="57"/>
  <c r="L161" i="57"/>
  <c r="L162" i="57"/>
  <c r="L163" i="57"/>
  <c r="L164" i="57"/>
  <c r="L165" i="57"/>
  <c r="L166" i="57"/>
  <c r="L167" i="57"/>
  <c r="L168" i="57"/>
  <c r="L169" i="57"/>
  <c r="L170" i="57"/>
  <c r="L171" i="57"/>
  <c r="L172" i="57"/>
  <c r="L173" i="57"/>
  <c r="L174" i="57"/>
  <c r="L175" i="57"/>
  <c r="L176" i="57"/>
  <c r="L177" i="57"/>
  <c r="L178" i="57"/>
  <c r="L179" i="57"/>
  <c r="L180" i="57"/>
  <c r="L181" i="57"/>
  <c r="L182" i="57"/>
  <c r="L183" i="57"/>
  <c r="L184" i="57"/>
  <c r="L185" i="57"/>
  <c r="L186" i="57"/>
  <c r="L187" i="57"/>
  <c r="K9" i="57"/>
  <c r="K10" i="57"/>
  <c r="K11" i="57"/>
  <c r="K12" i="57"/>
  <c r="K13" i="57"/>
  <c r="K14" i="57"/>
  <c r="K15" i="57"/>
  <c r="K16" i="57"/>
  <c r="K17" i="57"/>
  <c r="K18" i="57"/>
  <c r="K19" i="57"/>
  <c r="K20" i="57"/>
  <c r="K21" i="57"/>
  <c r="K22" i="57"/>
  <c r="K23" i="57"/>
  <c r="K24" i="57"/>
  <c r="K25" i="57"/>
  <c r="K26" i="57"/>
  <c r="K27" i="57"/>
  <c r="K28" i="57"/>
  <c r="K29" i="57"/>
  <c r="K30" i="57"/>
  <c r="K31" i="57"/>
  <c r="K32" i="57"/>
  <c r="K33" i="57"/>
  <c r="K34" i="57"/>
  <c r="K35" i="57"/>
  <c r="K36" i="57"/>
  <c r="K37" i="57"/>
  <c r="K38" i="57"/>
  <c r="K39" i="57"/>
  <c r="K40" i="57"/>
  <c r="K41" i="57"/>
  <c r="K42" i="57"/>
  <c r="K43" i="57"/>
  <c r="K44" i="57"/>
  <c r="K45" i="57"/>
  <c r="K46" i="57"/>
  <c r="K47" i="57"/>
  <c r="K48" i="57"/>
  <c r="K49" i="57"/>
  <c r="K50" i="57"/>
  <c r="K51" i="57"/>
  <c r="K52" i="57"/>
  <c r="K53" i="57"/>
  <c r="K54" i="57"/>
  <c r="K55" i="57"/>
  <c r="K56" i="57"/>
  <c r="K57" i="57"/>
  <c r="K58" i="57"/>
  <c r="K59" i="57"/>
  <c r="K60" i="57"/>
  <c r="K61" i="57"/>
  <c r="K62" i="57"/>
  <c r="K63" i="57"/>
  <c r="K64" i="57"/>
  <c r="K65" i="57"/>
  <c r="K66" i="57"/>
  <c r="K67" i="57"/>
  <c r="K68" i="57"/>
  <c r="K69" i="57"/>
  <c r="K70" i="57"/>
  <c r="K71" i="57"/>
  <c r="K72" i="57"/>
  <c r="K73" i="57"/>
  <c r="K74" i="57"/>
  <c r="K75" i="57"/>
  <c r="K76" i="57"/>
  <c r="K77" i="57"/>
  <c r="K78" i="57"/>
  <c r="K79" i="57"/>
  <c r="K80" i="57"/>
  <c r="K81" i="57"/>
  <c r="K82" i="57"/>
  <c r="K83" i="57"/>
  <c r="K84" i="57"/>
  <c r="K85" i="57"/>
  <c r="K86" i="57"/>
  <c r="K87" i="57"/>
  <c r="K88" i="57"/>
  <c r="K89" i="57"/>
  <c r="K90" i="57"/>
  <c r="K91" i="57"/>
  <c r="K92" i="57"/>
  <c r="K93" i="57"/>
  <c r="K94" i="57"/>
  <c r="K95" i="57"/>
  <c r="K96" i="57"/>
  <c r="K97" i="57"/>
  <c r="K98" i="57"/>
  <c r="K99" i="57"/>
  <c r="K100" i="57"/>
  <c r="K101" i="57"/>
  <c r="K102" i="57"/>
  <c r="K103" i="57"/>
  <c r="K104" i="57"/>
  <c r="K105" i="57"/>
  <c r="K106" i="57"/>
  <c r="K107" i="57"/>
  <c r="K108" i="57"/>
  <c r="K109" i="57"/>
  <c r="K110" i="57"/>
  <c r="K111" i="57"/>
  <c r="K112" i="57"/>
  <c r="K113" i="57"/>
  <c r="K114" i="57"/>
  <c r="K115" i="57"/>
  <c r="K116" i="57"/>
  <c r="K117" i="57"/>
  <c r="K118" i="57"/>
  <c r="K119" i="57"/>
  <c r="K120" i="57"/>
  <c r="K121" i="57"/>
  <c r="K122" i="57"/>
  <c r="K123" i="57"/>
  <c r="K124" i="57"/>
  <c r="K125" i="57"/>
  <c r="K126" i="57"/>
  <c r="K127" i="57"/>
  <c r="K128" i="57"/>
  <c r="K129" i="57"/>
  <c r="K130" i="57"/>
  <c r="K131" i="57"/>
  <c r="K132" i="57"/>
  <c r="K133" i="57"/>
  <c r="K134" i="57"/>
  <c r="K135" i="57"/>
  <c r="K136" i="57"/>
  <c r="K137" i="57"/>
  <c r="K138" i="57"/>
  <c r="K139" i="57"/>
  <c r="K140" i="57"/>
  <c r="K141" i="57"/>
  <c r="K142" i="57"/>
  <c r="K143" i="57"/>
  <c r="K144" i="57"/>
  <c r="K145" i="57"/>
  <c r="K146" i="57"/>
  <c r="K147" i="57"/>
  <c r="K148" i="57"/>
  <c r="K149" i="57"/>
  <c r="K150" i="57"/>
  <c r="K151" i="57"/>
  <c r="K152" i="57"/>
  <c r="K153" i="57"/>
  <c r="K154" i="57"/>
  <c r="K155" i="57"/>
  <c r="K156" i="57"/>
  <c r="K157" i="57"/>
  <c r="K158" i="57"/>
  <c r="K159" i="57"/>
  <c r="K160" i="57"/>
  <c r="K161" i="57"/>
  <c r="K162" i="57"/>
  <c r="K163" i="57"/>
  <c r="K164" i="57"/>
  <c r="K165" i="57"/>
  <c r="K166" i="57"/>
  <c r="K167" i="57"/>
  <c r="K168" i="57"/>
  <c r="K169" i="57"/>
  <c r="K170" i="57"/>
  <c r="K171" i="57"/>
  <c r="K172" i="57"/>
  <c r="K173" i="57"/>
  <c r="K174" i="57"/>
  <c r="K175" i="57"/>
  <c r="K176" i="57"/>
  <c r="K177" i="57"/>
  <c r="K178" i="57"/>
  <c r="K179" i="57"/>
  <c r="K180" i="57"/>
  <c r="K181" i="57"/>
  <c r="K182" i="57"/>
  <c r="K183" i="57"/>
  <c r="K184" i="57"/>
  <c r="K185" i="57"/>
  <c r="K186" i="57"/>
  <c r="K187" i="57"/>
  <c r="J11" i="57"/>
  <c r="J12" i="57"/>
  <c r="J13" i="57"/>
  <c r="J14" i="57"/>
  <c r="J15" i="57"/>
  <c r="J16" i="57"/>
  <c r="J17" i="57"/>
  <c r="J18" i="57"/>
  <c r="J19" i="57"/>
  <c r="J20" i="57"/>
  <c r="J21" i="57"/>
  <c r="J22" i="57"/>
  <c r="J23" i="57"/>
  <c r="J24" i="57"/>
  <c r="J25" i="57"/>
  <c r="J26" i="57"/>
  <c r="J27" i="57"/>
  <c r="J28" i="57"/>
  <c r="J29" i="57"/>
  <c r="J30" i="57"/>
  <c r="J31" i="57"/>
  <c r="J32" i="57"/>
  <c r="J33" i="57"/>
  <c r="J34" i="57"/>
  <c r="J35" i="57"/>
  <c r="J36" i="57"/>
  <c r="J37" i="57"/>
  <c r="J38" i="57"/>
  <c r="J39" i="57"/>
  <c r="J40" i="57"/>
  <c r="J41" i="57"/>
  <c r="J42" i="57"/>
  <c r="J43" i="57"/>
  <c r="J44" i="57"/>
  <c r="J45" i="57"/>
  <c r="J46" i="57"/>
  <c r="J47" i="57"/>
  <c r="J48" i="57"/>
  <c r="J49" i="57"/>
  <c r="J50" i="57"/>
  <c r="J51" i="57"/>
  <c r="J52" i="57"/>
  <c r="J53" i="57"/>
  <c r="J54" i="57"/>
  <c r="J55" i="57"/>
  <c r="J56" i="57"/>
  <c r="J57" i="57"/>
  <c r="J58" i="57"/>
  <c r="J59" i="57"/>
  <c r="J60" i="57"/>
  <c r="J61" i="57"/>
  <c r="J62" i="57"/>
  <c r="J63" i="57"/>
  <c r="J64" i="57"/>
  <c r="J65" i="57"/>
  <c r="J66" i="57"/>
  <c r="J67" i="57"/>
  <c r="J68" i="57"/>
  <c r="J69" i="57"/>
  <c r="J70" i="57"/>
  <c r="J71" i="57"/>
  <c r="J72" i="57"/>
  <c r="J73" i="57"/>
  <c r="J74" i="57"/>
  <c r="J75" i="57"/>
  <c r="J76" i="57"/>
  <c r="J77" i="57"/>
  <c r="J78" i="57"/>
  <c r="J79" i="57"/>
  <c r="J80" i="57"/>
  <c r="J81" i="57"/>
  <c r="J82" i="57"/>
  <c r="J83" i="57"/>
  <c r="J84" i="57"/>
  <c r="J85" i="57"/>
  <c r="J86" i="57"/>
  <c r="J87" i="57"/>
  <c r="J88" i="57"/>
  <c r="J89" i="57"/>
  <c r="J90" i="57"/>
  <c r="J91" i="57"/>
  <c r="J92" i="57"/>
  <c r="J93" i="57"/>
  <c r="J94" i="57"/>
  <c r="J95" i="57"/>
  <c r="J96" i="57"/>
  <c r="J97" i="57"/>
  <c r="J98" i="57"/>
  <c r="J99" i="57"/>
  <c r="J100" i="57"/>
  <c r="J101" i="57"/>
  <c r="J102" i="57"/>
  <c r="J103" i="57"/>
  <c r="J104" i="57"/>
  <c r="J105" i="57"/>
  <c r="J106" i="57"/>
  <c r="J107" i="57"/>
  <c r="J108" i="57"/>
  <c r="J109" i="57"/>
  <c r="J110" i="57"/>
  <c r="J111" i="57"/>
  <c r="J112" i="57"/>
  <c r="J113" i="57"/>
  <c r="J114" i="57"/>
  <c r="J115" i="57"/>
  <c r="J116" i="57"/>
  <c r="J117" i="57"/>
  <c r="J118" i="57"/>
  <c r="J119" i="57"/>
  <c r="J120" i="57"/>
  <c r="J121" i="57"/>
  <c r="J122" i="57"/>
  <c r="J123" i="57"/>
  <c r="J124" i="57"/>
  <c r="J125" i="57"/>
  <c r="J126" i="57"/>
  <c r="J127" i="57"/>
  <c r="J128" i="57"/>
  <c r="J129" i="57"/>
  <c r="J130" i="57"/>
  <c r="J131" i="57"/>
  <c r="J132" i="57"/>
  <c r="J133" i="57"/>
  <c r="J134" i="57"/>
  <c r="J135" i="57"/>
  <c r="J136" i="57"/>
  <c r="J137" i="57"/>
  <c r="J138" i="57"/>
  <c r="J139" i="57"/>
  <c r="J140" i="57"/>
  <c r="J141" i="57"/>
  <c r="J142" i="57"/>
  <c r="J143" i="57"/>
  <c r="J144" i="57"/>
  <c r="J145" i="57"/>
  <c r="J146" i="57"/>
  <c r="J147" i="57"/>
  <c r="J148" i="57"/>
  <c r="J149" i="57"/>
  <c r="J150" i="57"/>
  <c r="J151" i="57"/>
  <c r="J152" i="57"/>
  <c r="J153" i="57"/>
  <c r="J154" i="57"/>
  <c r="J155" i="57"/>
  <c r="J156" i="57"/>
  <c r="J157" i="57"/>
  <c r="J158" i="57"/>
  <c r="J159" i="57"/>
  <c r="J160" i="57"/>
  <c r="J161" i="57"/>
  <c r="J162" i="57"/>
  <c r="J163" i="57"/>
  <c r="J164" i="57"/>
  <c r="J165" i="57"/>
  <c r="J166" i="57"/>
  <c r="J167" i="57"/>
  <c r="J168" i="57"/>
  <c r="J169" i="57"/>
  <c r="J170" i="57"/>
  <c r="J171" i="57"/>
  <c r="J172" i="57"/>
  <c r="J173" i="57"/>
  <c r="J174" i="57"/>
  <c r="J175" i="57"/>
  <c r="J176" i="57"/>
  <c r="J177" i="57"/>
  <c r="J178" i="57"/>
  <c r="J179" i="57"/>
  <c r="J180" i="57"/>
  <c r="J181" i="57"/>
  <c r="J182" i="57"/>
  <c r="J183" i="57"/>
  <c r="J184" i="57"/>
  <c r="J185" i="57"/>
  <c r="J186" i="57"/>
  <c r="J187" i="57"/>
  <c r="I10" i="57"/>
  <c r="I11" i="57"/>
  <c r="I12" i="57"/>
  <c r="I13" i="57"/>
  <c r="I14" i="57"/>
  <c r="I15" i="57"/>
  <c r="I16" i="57"/>
  <c r="I17" i="57"/>
  <c r="I18" i="57"/>
  <c r="I19" i="57"/>
  <c r="I20" i="57"/>
  <c r="I21" i="57"/>
  <c r="I22" i="57"/>
  <c r="I23" i="57"/>
  <c r="I24" i="57"/>
  <c r="I25" i="57"/>
  <c r="I26" i="57"/>
  <c r="I27" i="57"/>
  <c r="I28" i="57"/>
  <c r="I29" i="57"/>
  <c r="I30" i="57"/>
  <c r="I31" i="57"/>
  <c r="I32" i="57"/>
  <c r="I33" i="57"/>
  <c r="I34" i="57"/>
  <c r="I35" i="57"/>
  <c r="I36" i="57"/>
  <c r="I37" i="57"/>
  <c r="I38" i="57"/>
  <c r="I39" i="57"/>
  <c r="I40" i="57"/>
  <c r="I41" i="57"/>
  <c r="I42" i="57"/>
  <c r="I43" i="57"/>
  <c r="I44" i="57"/>
  <c r="I45" i="57"/>
  <c r="I46" i="57"/>
  <c r="I47" i="57"/>
  <c r="I48" i="57"/>
  <c r="I49" i="57"/>
  <c r="I50" i="57"/>
  <c r="I51" i="57"/>
  <c r="I52" i="57"/>
  <c r="I53" i="57"/>
  <c r="I54" i="57"/>
  <c r="I55" i="57"/>
  <c r="I56" i="57"/>
  <c r="I57" i="57"/>
  <c r="I58" i="57"/>
  <c r="I59" i="57"/>
  <c r="I60" i="57"/>
  <c r="I61" i="57"/>
  <c r="I62" i="57"/>
  <c r="I63" i="57"/>
  <c r="I64" i="57"/>
  <c r="I65" i="57"/>
  <c r="I66" i="57"/>
  <c r="I67" i="57"/>
  <c r="I68" i="57"/>
  <c r="I69" i="57"/>
  <c r="I70" i="57"/>
  <c r="I71" i="57"/>
  <c r="I72" i="57"/>
  <c r="I73" i="57"/>
  <c r="I74" i="57"/>
  <c r="I75" i="57"/>
  <c r="I76" i="57"/>
  <c r="I77" i="57"/>
  <c r="I78" i="57"/>
  <c r="I79" i="57"/>
  <c r="I80" i="57"/>
  <c r="I81" i="57"/>
  <c r="I82" i="57"/>
  <c r="I83" i="57"/>
  <c r="I84" i="57"/>
  <c r="I85" i="57"/>
  <c r="I86" i="57"/>
  <c r="I87" i="57"/>
  <c r="I88" i="57"/>
  <c r="I89" i="57"/>
  <c r="I90" i="57"/>
  <c r="I91" i="57"/>
  <c r="I92" i="57"/>
  <c r="I93" i="57"/>
  <c r="I94" i="57"/>
  <c r="I95" i="57"/>
  <c r="I96" i="57"/>
  <c r="I97" i="57"/>
  <c r="I98" i="57"/>
  <c r="I99" i="57"/>
  <c r="I100" i="57"/>
  <c r="I101" i="57"/>
  <c r="I102" i="57"/>
  <c r="I103" i="57"/>
  <c r="I104" i="57"/>
  <c r="I105" i="57"/>
  <c r="I106" i="57"/>
  <c r="I107" i="57"/>
  <c r="I108" i="57"/>
  <c r="I109" i="57"/>
  <c r="I110" i="57"/>
  <c r="I111" i="57"/>
  <c r="I112" i="57"/>
  <c r="I113" i="57"/>
  <c r="I114" i="57"/>
  <c r="I115" i="57"/>
  <c r="I116" i="57"/>
  <c r="I117" i="57"/>
  <c r="I118" i="57"/>
  <c r="I119" i="57"/>
  <c r="I120" i="57"/>
  <c r="I121" i="57"/>
  <c r="I122" i="57"/>
  <c r="I123" i="57"/>
  <c r="I124" i="57"/>
  <c r="I125" i="57"/>
  <c r="I126" i="57"/>
  <c r="I127" i="57"/>
  <c r="I128" i="57"/>
  <c r="I129" i="57"/>
  <c r="I130" i="57"/>
  <c r="I131" i="57"/>
  <c r="I132" i="57"/>
  <c r="I133" i="57"/>
  <c r="I134" i="57"/>
  <c r="I135" i="57"/>
  <c r="I136" i="57"/>
  <c r="I137" i="57"/>
  <c r="I138" i="57"/>
  <c r="I139" i="57"/>
  <c r="I140" i="57"/>
  <c r="I141" i="57"/>
  <c r="I142" i="57"/>
  <c r="I143" i="57"/>
  <c r="I144" i="57"/>
  <c r="I145" i="57"/>
  <c r="I146" i="57"/>
  <c r="I147" i="57"/>
  <c r="I148" i="57"/>
  <c r="I149" i="57"/>
  <c r="I150" i="57"/>
  <c r="I151" i="57"/>
  <c r="I152" i="57"/>
  <c r="I153" i="57"/>
  <c r="I154" i="57"/>
  <c r="I155" i="57"/>
  <c r="I156" i="57"/>
  <c r="I157" i="57"/>
  <c r="I158" i="57"/>
  <c r="I159" i="57"/>
  <c r="I160" i="57"/>
  <c r="I161" i="57"/>
  <c r="I162" i="57"/>
  <c r="I163" i="57"/>
  <c r="I164" i="57"/>
  <c r="I165" i="57"/>
  <c r="I166" i="57"/>
  <c r="I167" i="57"/>
  <c r="I168" i="57"/>
  <c r="I169" i="57"/>
  <c r="I170" i="57"/>
  <c r="I171" i="57"/>
  <c r="I172" i="57"/>
  <c r="I173" i="57"/>
  <c r="I174" i="57"/>
  <c r="I175" i="57"/>
  <c r="I176" i="57"/>
  <c r="I177" i="57"/>
  <c r="I178" i="57"/>
  <c r="I179" i="57"/>
  <c r="I180" i="57"/>
  <c r="I181" i="57"/>
  <c r="I182" i="57"/>
  <c r="I183" i="57"/>
  <c r="I184" i="57"/>
  <c r="I185" i="57"/>
  <c r="I186" i="57"/>
  <c r="I187" i="57"/>
  <c r="H10" i="57"/>
  <c r="H11" i="57"/>
  <c r="H12" i="57"/>
  <c r="H13" i="57"/>
  <c r="H14" i="57"/>
  <c r="H15" i="57"/>
  <c r="H16" i="57"/>
  <c r="H17" i="57"/>
  <c r="H18" i="57"/>
  <c r="H19" i="57"/>
  <c r="H20" i="57"/>
  <c r="H21" i="57"/>
  <c r="H22" i="57"/>
  <c r="H23" i="57"/>
  <c r="H24" i="57"/>
  <c r="H25" i="57"/>
  <c r="H26" i="57"/>
  <c r="H27" i="57"/>
  <c r="H28" i="57"/>
  <c r="H29" i="57"/>
  <c r="H30" i="57"/>
  <c r="H31" i="57"/>
  <c r="H32" i="57"/>
  <c r="H33" i="57"/>
  <c r="H34" i="57"/>
  <c r="H35" i="57"/>
  <c r="H36" i="57"/>
  <c r="H37" i="57"/>
  <c r="H38" i="57"/>
  <c r="H39" i="57"/>
  <c r="H40" i="57"/>
  <c r="H41" i="57"/>
  <c r="H42" i="57"/>
  <c r="H43" i="57"/>
  <c r="H44" i="57"/>
  <c r="H45" i="57"/>
  <c r="H46" i="57"/>
  <c r="H47" i="57"/>
  <c r="H48" i="57"/>
  <c r="H49" i="57"/>
  <c r="H50" i="57"/>
  <c r="H51" i="57"/>
  <c r="H52" i="57"/>
  <c r="H53" i="57"/>
  <c r="H54" i="57"/>
  <c r="H55" i="57"/>
  <c r="H56" i="57"/>
  <c r="H57" i="57"/>
  <c r="H58" i="57"/>
  <c r="H59" i="57"/>
  <c r="H60" i="57"/>
  <c r="H61" i="57"/>
  <c r="H62" i="57"/>
  <c r="H63" i="57"/>
  <c r="H64" i="57"/>
  <c r="H65" i="57"/>
  <c r="H66" i="57"/>
  <c r="H67" i="57"/>
  <c r="H68" i="57"/>
  <c r="H69" i="57"/>
  <c r="H70" i="57"/>
  <c r="H71" i="57"/>
  <c r="H72" i="57"/>
  <c r="H73" i="57"/>
  <c r="H74" i="57"/>
  <c r="H75" i="57"/>
  <c r="H76" i="57"/>
  <c r="H77" i="57"/>
  <c r="H78" i="57"/>
  <c r="H79" i="57"/>
  <c r="H80" i="57"/>
  <c r="H81" i="57"/>
  <c r="H82" i="57"/>
  <c r="H83" i="57"/>
  <c r="H84" i="57"/>
  <c r="H85" i="57"/>
  <c r="H86" i="57"/>
  <c r="H87" i="57"/>
  <c r="H88" i="57"/>
  <c r="H89" i="57"/>
  <c r="H90" i="57"/>
  <c r="H91" i="57"/>
  <c r="H92" i="57"/>
  <c r="H93" i="57"/>
  <c r="H94" i="57"/>
  <c r="H95" i="57"/>
  <c r="H96" i="57"/>
  <c r="H97" i="57"/>
  <c r="H98" i="57"/>
  <c r="H99" i="57"/>
  <c r="H100" i="57"/>
  <c r="H101" i="57"/>
  <c r="H102" i="57"/>
  <c r="H103" i="57"/>
  <c r="H104" i="57"/>
  <c r="H105" i="57"/>
  <c r="H106" i="57"/>
  <c r="H107" i="57"/>
  <c r="H108" i="57"/>
  <c r="H109" i="57"/>
  <c r="H110" i="57"/>
  <c r="H111" i="57"/>
  <c r="H112" i="57"/>
  <c r="H113" i="57"/>
  <c r="H114" i="57"/>
  <c r="H115" i="57"/>
  <c r="H116" i="57"/>
  <c r="H117" i="57"/>
  <c r="H118" i="57"/>
  <c r="H119" i="57"/>
  <c r="H120" i="57"/>
  <c r="H121" i="57"/>
  <c r="H122" i="57"/>
  <c r="H123" i="57"/>
  <c r="H124" i="57"/>
  <c r="H125" i="57"/>
  <c r="H126" i="57"/>
  <c r="H127" i="57"/>
  <c r="H128" i="57"/>
  <c r="H129" i="57"/>
  <c r="H130" i="57"/>
  <c r="H131" i="57"/>
  <c r="H132" i="57"/>
  <c r="H133" i="57"/>
  <c r="H134" i="57"/>
  <c r="H135" i="57"/>
  <c r="H136" i="57"/>
  <c r="H137" i="57"/>
  <c r="H138" i="57"/>
  <c r="H139" i="57"/>
  <c r="H140" i="57"/>
  <c r="H141" i="57"/>
  <c r="H142" i="57"/>
  <c r="H143" i="57"/>
  <c r="H144" i="57"/>
  <c r="H145" i="57"/>
  <c r="H146" i="57"/>
  <c r="H147" i="57"/>
  <c r="H148" i="57"/>
  <c r="H149" i="57"/>
  <c r="H150" i="57"/>
  <c r="H151" i="57"/>
  <c r="H152" i="57"/>
  <c r="H153" i="57"/>
  <c r="H154" i="57"/>
  <c r="H155" i="57"/>
  <c r="H156" i="57"/>
  <c r="H157" i="57"/>
  <c r="H158" i="57"/>
  <c r="H159" i="57"/>
  <c r="H160" i="57"/>
  <c r="H161" i="57"/>
  <c r="H162" i="57"/>
  <c r="H163" i="57"/>
  <c r="H164" i="57"/>
  <c r="H165" i="57"/>
  <c r="H166" i="57"/>
  <c r="H167" i="57"/>
  <c r="H168" i="57"/>
  <c r="H169" i="57"/>
  <c r="H170" i="57"/>
  <c r="H171" i="57"/>
  <c r="H172" i="57"/>
  <c r="H173" i="57"/>
  <c r="H174" i="57"/>
  <c r="H175" i="57"/>
  <c r="H176" i="57"/>
  <c r="H177" i="57"/>
  <c r="H178" i="57"/>
  <c r="H179" i="57"/>
  <c r="H180" i="57"/>
  <c r="H181" i="57"/>
  <c r="H182" i="57"/>
  <c r="H183" i="57"/>
  <c r="H184" i="57"/>
  <c r="H185" i="57"/>
  <c r="H186" i="57"/>
  <c r="H187" i="57"/>
  <c r="G12" i="57"/>
  <c r="G13" i="57"/>
  <c r="G14" i="57"/>
  <c r="G15" i="57"/>
  <c r="G16" i="57"/>
  <c r="G17" i="57"/>
  <c r="G18" i="57"/>
  <c r="G19" i="57"/>
  <c r="G20" i="57"/>
  <c r="G21" i="57"/>
  <c r="G22" i="57"/>
  <c r="G23" i="57"/>
  <c r="G24" i="57"/>
  <c r="G25" i="57"/>
  <c r="G26" i="57"/>
  <c r="G27" i="57"/>
  <c r="G28" i="57"/>
  <c r="G29" i="57"/>
  <c r="G30" i="57"/>
  <c r="G31" i="57"/>
  <c r="G32" i="57"/>
  <c r="G33" i="57"/>
  <c r="G34" i="57"/>
  <c r="G35" i="57"/>
  <c r="G36" i="57"/>
  <c r="G37" i="57"/>
  <c r="G38" i="57"/>
  <c r="G39" i="57"/>
  <c r="G40" i="57"/>
  <c r="G41" i="57"/>
  <c r="G42" i="57"/>
  <c r="G43" i="57"/>
  <c r="G44" i="57"/>
  <c r="G45" i="57"/>
  <c r="G46" i="57"/>
  <c r="G47" i="57"/>
  <c r="G48" i="57"/>
  <c r="G49" i="57"/>
  <c r="G50" i="57"/>
  <c r="G51" i="57"/>
  <c r="G52" i="57"/>
  <c r="G53" i="57"/>
  <c r="G54" i="57"/>
  <c r="G55" i="57"/>
  <c r="G56" i="57"/>
  <c r="G57" i="57"/>
  <c r="G58" i="57"/>
  <c r="G59" i="57"/>
  <c r="G60" i="57"/>
  <c r="G61" i="57"/>
  <c r="G62" i="57"/>
  <c r="G63" i="57"/>
  <c r="G64" i="57"/>
  <c r="G65" i="57"/>
  <c r="G66" i="57"/>
  <c r="G67" i="57"/>
  <c r="G68" i="57"/>
  <c r="G69" i="57"/>
  <c r="G70" i="57"/>
  <c r="G71" i="57"/>
  <c r="G72" i="57"/>
  <c r="G73" i="57"/>
  <c r="G74" i="57"/>
  <c r="G75" i="57"/>
  <c r="G76" i="57"/>
  <c r="G77" i="57"/>
  <c r="G78" i="57"/>
  <c r="G79" i="57"/>
  <c r="G80" i="57"/>
  <c r="G81" i="57"/>
  <c r="G82" i="57"/>
  <c r="G83" i="57"/>
  <c r="G84" i="57"/>
  <c r="G85" i="57"/>
  <c r="G86" i="57"/>
  <c r="G87" i="57"/>
  <c r="G88" i="57"/>
  <c r="G89" i="57"/>
  <c r="G90" i="57"/>
  <c r="G91" i="57"/>
  <c r="G92" i="57"/>
  <c r="G93" i="57"/>
  <c r="G94" i="57"/>
  <c r="G95" i="57"/>
  <c r="G96" i="57"/>
  <c r="G97" i="57"/>
  <c r="G98" i="57"/>
  <c r="G99" i="57"/>
  <c r="G100" i="57"/>
  <c r="G101" i="57"/>
  <c r="G102" i="57"/>
  <c r="G103" i="57"/>
  <c r="G104" i="57"/>
  <c r="G105" i="57"/>
  <c r="G106" i="57"/>
  <c r="G107" i="57"/>
  <c r="G108" i="57"/>
  <c r="G109" i="57"/>
  <c r="G110" i="57"/>
  <c r="G111" i="57"/>
  <c r="G112" i="57"/>
  <c r="G113" i="57"/>
  <c r="G114" i="57"/>
  <c r="G115" i="57"/>
  <c r="G116" i="57"/>
  <c r="G117" i="57"/>
  <c r="G118" i="57"/>
  <c r="G119" i="57"/>
  <c r="G120" i="57"/>
  <c r="G121" i="57"/>
  <c r="G122" i="57"/>
  <c r="G123" i="57"/>
  <c r="G124" i="57"/>
  <c r="G125" i="57"/>
  <c r="G126" i="57"/>
  <c r="G127" i="57"/>
  <c r="G128" i="57"/>
  <c r="G129" i="57"/>
  <c r="G130" i="57"/>
  <c r="G131" i="57"/>
  <c r="G132" i="57"/>
  <c r="G133" i="57"/>
  <c r="G134" i="57"/>
  <c r="G135" i="57"/>
  <c r="G136" i="57"/>
  <c r="G137" i="57"/>
  <c r="G138" i="57"/>
  <c r="G139" i="57"/>
  <c r="G140" i="57"/>
  <c r="G141" i="57"/>
  <c r="G142" i="57"/>
  <c r="G143" i="57"/>
  <c r="G144" i="57"/>
  <c r="G145" i="57"/>
  <c r="G146" i="57"/>
  <c r="G147" i="57"/>
  <c r="G148" i="57"/>
  <c r="G149" i="57"/>
  <c r="G150" i="57"/>
  <c r="G151" i="57"/>
  <c r="G152" i="57"/>
  <c r="G153" i="57"/>
  <c r="G154" i="57"/>
  <c r="G155" i="57"/>
  <c r="G156" i="57"/>
  <c r="G157" i="57"/>
  <c r="G158" i="57"/>
  <c r="G159" i="57"/>
  <c r="G160" i="57"/>
  <c r="G161" i="57"/>
  <c r="G162" i="57"/>
  <c r="G163" i="57"/>
  <c r="G164" i="57"/>
  <c r="G165" i="57"/>
  <c r="G166" i="57"/>
  <c r="G167" i="57"/>
  <c r="G168" i="57"/>
  <c r="G169" i="57"/>
  <c r="G170" i="57"/>
  <c r="G171" i="57"/>
  <c r="G172" i="57"/>
  <c r="G173" i="57"/>
  <c r="G174" i="57"/>
  <c r="G175" i="57"/>
  <c r="G176" i="57"/>
  <c r="G177" i="57"/>
  <c r="G178" i="57"/>
  <c r="G179" i="57"/>
  <c r="G180" i="57"/>
  <c r="G181" i="57"/>
  <c r="G182" i="57"/>
  <c r="G183" i="57"/>
  <c r="G184" i="57"/>
  <c r="G185" i="57"/>
  <c r="G186" i="57"/>
  <c r="G187" i="57"/>
  <c r="F11" i="57"/>
  <c r="F12" i="57"/>
  <c r="F13" i="57"/>
  <c r="F14" i="57"/>
  <c r="F15" i="57"/>
  <c r="F16" i="57"/>
  <c r="F17" i="57"/>
  <c r="F18" i="57"/>
  <c r="F19" i="57"/>
  <c r="F20" i="57"/>
  <c r="F21" i="57"/>
  <c r="F22" i="57"/>
  <c r="F23" i="57"/>
  <c r="F24" i="57"/>
  <c r="F25" i="57"/>
  <c r="F26" i="57"/>
  <c r="F27" i="57"/>
  <c r="F28" i="57"/>
  <c r="F29" i="57"/>
  <c r="F30" i="57"/>
  <c r="F31" i="57"/>
  <c r="F32" i="57"/>
  <c r="F33" i="57"/>
  <c r="F34" i="57"/>
  <c r="F35" i="57"/>
  <c r="F36" i="57"/>
  <c r="F37" i="57"/>
  <c r="F38" i="57"/>
  <c r="F39" i="57"/>
  <c r="F40" i="57"/>
  <c r="F41" i="57"/>
  <c r="F42" i="57"/>
  <c r="F43" i="57"/>
  <c r="F44" i="57"/>
  <c r="F45" i="57"/>
  <c r="F46" i="57"/>
  <c r="F47" i="57"/>
  <c r="F48" i="57"/>
  <c r="F49" i="57"/>
  <c r="F50" i="57"/>
  <c r="F51" i="57"/>
  <c r="F52" i="57"/>
  <c r="F53" i="57"/>
  <c r="F54" i="57"/>
  <c r="F55" i="57"/>
  <c r="F56" i="57"/>
  <c r="F57" i="57"/>
  <c r="F58" i="57"/>
  <c r="F59" i="57"/>
  <c r="F60" i="57"/>
  <c r="F61" i="57"/>
  <c r="F62" i="57"/>
  <c r="F63" i="57"/>
  <c r="F64" i="57"/>
  <c r="F65" i="57"/>
  <c r="F66" i="57"/>
  <c r="F67" i="57"/>
  <c r="F68" i="57"/>
  <c r="F69" i="57"/>
  <c r="F70" i="57"/>
  <c r="F71" i="57"/>
  <c r="F72" i="57"/>
  <c r="F73" i="57"/>
  <c r="F74" i="57"/>
  <c r="F75" i="57"/>
  <c r="F76" i="57"/>
  <c r="F77" i="57"/>
  <c r="F78" i="57"/>
  <c r="F79" i="57"/>
  <c r="F80" i="57"/>
  <c r="F81" i="57"/>
  <c r="F82" i="57"/>
  <c r="F83" i="57"/>
  <c r="F84" i="57"/>
  <c r="F85" i="57"/>
  <c r="F86" i="57"/>
  <c r="F87" i="57"/>
  <c r="F88" i="57"/>
  <c r="F89" i="57"/>
  <c r="F90" i="57"/>
  <c r="F91" i="57"/>
  <c r="F92" i="57"/>
  <c r="F93" i="57"/>
  <c r="F94" i="57"/>
  <c r="F95" i="57"/>
  <c r="F96" i="57"/>
  <c r="F97" i="57"/>
  <c r="F98" i="57"/>
  <c r="F99" i="57"/>
  <c r="F100" i="57"/>
  <c r="F101" i="57"/>
  <c r="F102" i="57"/>
  <c r="F103" i="57"/>
  <c r="F104" i="57"/>
  <c r="F105" i="57"/>
  <c r="F106" i="57"/>
  <c r="F107" i="57"/>
  <c r="F108" i="57"/>
  <c r="F109" i="57"/>
  <c r="F110" i="57"/>
  <c r="F111" i="57"/>
  <c r="F112" i="57"/>
  <c r="F113" i="57"/>
  <c r="F114" i="57"/>
  <c r="F115" i="57"/>
  <c r="F116" i="57"/>
  <c r="F117" i="57"/>
  <c r="F118" i="57"/>
  <c r="F119" i="57"/>
  <c r="F120" i="57"/>
  <c r="F121" i="57"/>
  <c r="F122" i="57"/>
  <c r="F123" i="57"/>
  <c r="F124" i="57"/>
  <c r="F125" i="57"/>
  <c r="F126" i="57"/>
  <c r="F127" i="57"/>
  <c r="F128" i="57"/>
  <c r="F129" i="57"/>
  <c r="F130" i="57"/>
  <c r="F131" i="57"/>
  <c r="F132" i="57"/>
  <c r="F133" i="57"/>
  <c r="F134" i="57"/>
  <c r="F135" i="57"/>
  <c r="F136" i="57"/>
  <c r="F137" i="57"/>
  <c r="F138" i="57"/>
  <c r="F139" i="57"/>
  <c r="F140" i="57"/>
  <c r="F141" i="57"/>
  <c r="F142" i="57"/>
  <c r="F143" i="57"/>
  <c r="F144" i="57"/>
  <c r="F145" i="57"/>
  <c r="F146" i="57"/>
  <c r="F147" i="57"/>
  <c r="F148" i="57"/>
  <c r="F149" i="57"/>
  <c r="F150" i="57"/>
  <c r="F151" i="57"/>
  <c r="F152" i="57"/>
  <c r="F153" i="57"/>
  <c r="F154" i="57"/>
  <c r="F155" i="57"/>
  <c r="F156" i="57"/>
  <c r="F157" i="57"/>
  <c r="F158" i="57"/>
  <c r="F159" i="57"/>
  <c r="F160" i="57"/>
  <c r="F161" i="57"/>
  <c r="F162" i="57"/>
  <c r="F163" i="57"/>
  <c r="F164" i="57"/>
  <c r="F165" i="57"/>
  <c r="F166" i="57"/>
  <c r="F167" i="57"/>
  <c r="F168" i="57"/>
  <c r="F169" i="57"/>
  <c r="F170" i="57"/>
  <c r="F171" i="57"/>
  <c r="F172" i="57"/>
  <c r="F173" i="57"/>
  <c r="F174" i="57"/>
  <c r="F175" i="57"/>
  <c r="F176" i="57"/>
  <c r="F177" i="57"/>
  <c r="F178" i="57"/>
  <c r="F179" i="57"/>
  <c r="F180" i="57"/>
  <c r="F181" i="57"/>
  <c r="F182" i="57"/>
  <c r="F183" i="57"/>
  <c r="F184" i="57"/>
  <c r="F185" i="57"/>
  <c r="F186" i="57"/>
  <c r="F187" i="57"/>
  <c r="D10" i="57"/>
  <c r="D11" i="57"/>
  <c r="D12" i="57"/>
  <c r="D13"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61" i="57"/>
  <c r="D62" i="57"/>
  <c r="D63" i="57"/>
  <c r="D64" i="57"/>
  <c r="D65" i="57"/>
  <c r="D66" i="57"/>
  <c r="D67" i="57"/>
  <c r="D68" i="57"/>
  <c r="D69" i="57"/>
  <c r="D70" i="57"/>
  <c r="D71" i="57"/>
  <c r="D72" i="57"/>
  <c r="D73" i="57"/>
  <c r="D74" i="57"/>
  <c r="D75" i="57"/>
  <c r="D76" i="57"/>
  <c r="D77" i="57"/>
  <c r="D78" i="57"/>
  <c r="D79" i="57"/>
  <c r="D80" i="57"/>
  <c r="D81" i="57"/>
  <c r="D82" i="57"/>
  <c r="D83" i="57"/>
  <c r="D84" i="57"/>
  <c r="D85" i="57"/>
  <c r="D86" i="57"/>
  <c r="D87" i="57"/>
  <c r="D88" i="57"/>
  <c r="D89" i="57"/>
  <c r="D90" i="57"/>
  <c r="D91" i="57"/>
  <c r="D92" i="57"/>
  <c r="D93" i="57"/>
  <c r="D94" i="57"/>
  <c r="D95" i="57"/>
  <c r="D96" i="57"/>
  <c r="D97" i="57"/>
  <c r="D98" i="57"/>
  <c r="D99" i="57"/>
  <c r="D100" i="57"/>
  <c r="D101" i="57"/>
  <c r="D102" i="57"/>
  <c r="D103" i="57"/>
  <c r="D104" i="57"/>
  <c r="D105" i="57"/>
  <c r="D106" i="57"/>
  <c r="D107" i="57"/>
  <c r="D108" i="57"/>
  <c r="D109" i="57"/>
  <c r="D110" i="57"/>
  <c r="D111" i="57"/>
  <c r="D112" i="57"/>
  <c r="D113" i="57"/>
  <c r="D114" i="57"/>
  <c r="D115" i="57"/>
  <c r="D116" i="57"/>
  <c r="D117" i="57"/>
  <c r="D118" i="57"/>
  <c r="D119" i="57"/>
  <c r="D120" i="57"/>
  <c r="D121" i="57"/>
  <c r="D122" i="57"/>
  <c r="D123" i="57"/>
  <c r="D124" i="57"/>
  <c r="D125" i="57"/>
  <c r="D126" i="57"/>
  <c r="D127" i="57"/>
  <c r="D128" i="57"/>
  <c r="D129" i="57"/>
  <c r="D130" i="57"/>
  <c r="D131" i="57"/>
  <c r="D132" i="57"/>
  <c r="D133" i="57"/>
  <c r="D134" i="57"/>
  <c r="D135" i="57"/>
  <c r="D136" i="57"/>
  <c r="D137" i="57"/>
  <c r="D138" i="57"/>
  <c r="D139" i="57"/>
  <c r="D140" i="57"/>
  <c r="D141" i="57"/>
  <c r="D142" i="57"/>
  <c r="D143" i="57"/>
  <c r="D144" i="57"/>
  <c r="D145" i="57"/>
  <c r="D146" i="57"/>
  <c r="D147" i="57"/>
  <c r="D148" i="57"/>
  <c r="D149" i="57"/>
  <c r="D150" i="57"/>
  <c r="D151" i="57"/>
  <c r="D152" i="57"/>
  <c r="D153" i="57"/>
  <c r="D154" i="57"/>
  <c r="D155" i="57"/>
  <c r="D156" i="57"/>
  <c r="D157" i="57"/>
  <c r="D158" i="57"/>
  <c r="D159" i="57"/>
  <c r="D160" i="57"/>
  <c r="D161" i="57"/>
  <c r="D162" i="57"/>
  <c r="D163" i="57"/>
  <c r="D164" i="57"/>
  <c r="D165" i="57"/>
  <c r="D166" i="57"/>
  <c r="D167" i="57"/>
  <c r="D168" i="57"/>
  <c r="D169" i="57"/>
  <c r="D170" i="57"/>
  <c r="D171" i="57"/>
  <c r="D172" i="57"/>
  <c r="D173" i="57"/>
  <c r="D174" i="57"/>
  <c r="D175" i="57"/>
  <c r="D176" i="57"/>
  <c r="D177" i="57"/>
  <c r="D178" i="57"/>
  <c r="D179" i="57"/>
  <c r="D180" i="57"/>
  <c r="D181" i="57"/>
  <c r="D182" i="57"/>
  <c r="D183" i="57"/>
  <c r="D184" i="57"/>
  <c r="D185" i="57"/>
  <c r="D186" i="57"/>
  <c r="D187" i="57"/>
  <c r="C12" i="57"/>
  <c r="C13" i="57"/>
  <c r="C14" i="57"/>
  <c r="C15" i="57"/>
  <c r="C16" i="57"/>
  <c r="C17" i="57"/>
  <c r="C18" i="57"/>
  <c r="C19" i="57"/>
  <c r="C20" i="57"/>
  <c r="C21" i="57"/>
  <c r="C22" i="57"/>
  <c r="C23" i="57"/>
  <c r="C24" i="57"/>
  <c r="C25" i="57"/>
  <c r="C26" i="57"/>
  <c r="C27" i="57"/>
  <c r="C28" i="57"/>
  <c r="C29" i="57"/>
  <c r="C30" i="57"/>
  <c r="C31" i="57"/>
  <c r="C32" i="57"/>
  <c r="C33" i="57"/>
  <c r="C34" i="57"/>
  <c r="C35" i="57"/>
  <c r="C36" i="57"/>
  <c r="C37" i="57"/>
  <c r="C38" i="57"/>
  <c r="C39" i="57"/>
  <c r="C40" i="57"/>
  <c r="C41" i="57"/>
  <c r="C42" i="57"/>
  <c r="C43" i="57"/>
  <c r="C44" i="57"/>
  <c r="C45" i="57"/>
  <c r="C46" i="57"/>
  <c r="C47" i="57"/>
  <c r="C48" i="57"/>
  <c r="C49" i="57"/>
  <c r="C50" i="57"/>
  <c r="C51" i="57"/>
  <c r="C52" i="57"/>
  <c r="C53" i="57"/>
  <c r="C54" i="57"/>
  <c r="C55" i="57"/>
  <c r="C56" i="57"/>
  <c r="C57" i="57"/>
  <c r="C58" i="57"/>
  <c r="C59" i="57"/>
  <c r="C60" i="57"/>
  <c r="C61" i="57"/>
  <c r="C62" i="57"/>
  <c r="C63" i="57"/>
  <c r="C64" i="57"/>
  <c r="C65" i="57"/>
  <c r="C66" i="57"/>
  <c r="C67" i="57"/>
  <c r="C68" i="57"/>
  <c r="C69" i="57"/>
  <c r="C70" i="57"/>
  <c r="C71" i="57"/>
  <c r="C72" i="57"/>
  <c r="C73" i="57"/>
  <c r="C74" i="57"/>
  <c r="C75" i="57"/>
  <c r="C76" i="57"/>
  <c r="C77" i="57"/>
  <c r="C78" i="57"/>
  <c r="C79" i="57"/>
  <c r="C80" i="57"/>
  <c r="C81" i="57"/>
  <c r="C82" i="57"/>
  <c r="C83" i="57"/>
  <c r="C84" i="57"/>
  <c r="C85" i="57"/>
  <c r="C86" i="57"/>
  <c r="C87" i="57"/>
  <c r="C88" i="57"/>
  <c r="C89" i="57"/>
  <c r="C90" i="57"/>
  <c r="C91" i="57"/>
  <c r="C92" i="57"/>
  <c r="C93" i="57"/>
  <c r="C94" i="57"/>
  <c r="C95" i="57"/>
  <c r="C96" i="57"/>
  <c r="C97" i="57"/>
  <c r="C98" i="57"/>
  <c r="C99" i="57"/>
  <c r="C100" i="57"/>
  <c r="C101" i="57"/>
  <c r="C102" i="57"/>
  <c r="C103" i="57"/>
  <c r="C104" i="57"/>
  <c r="C105" i="57"/>
  <c r="C106" i="57"/>
  <c r="C107" i="57"/>
  <c r="C108" i="57"/>
  <c r="C109" i="57"/>
  <c r="C110" i="57"/>
  <c r="C111" i="57"/>
  <c r="C112" i="57"/>
  <c r="C113" i="57"/>
  <c r="C114" i="57"/>
  <c r="C115" i="57"/>
  <c r="C116" i="57"/>
  <c r="C117" i="57"/>
  <c r="C118" i="57"/>
  <c r="C119" i="57"/>
  <c r="C120" i="57"/>
  <c r="C121" i="57"/>
  <c r="C122" i="57"/>
  <c r="C123" i="57"/>
  <c r="C124" i="57"/>
  <c r="C125" i="57"/>
  <c r="C126" i="57"/>
  <c r="C127" i="57"/>
  <c r="C128" i="57"/>
  <c r="C129" i="57"/>
  <c r="C130" i="57"/>
  <c r="C131" i="57"/>
  <c r="C132" i="57"/>
  <c r="C133" i="57"/>
  <c r="C134" i="57"/>
  <c r="C135" i="57"/>
  <c r="C136" i="57"/>
  <c r="C137" i="57"/>
  <c r="C138" i="57"/>
  <c r="C139" i="57"/>
  <c r="C140" i="57"/>
  <c r="C141" i="57"/>
  <c r="C142" i="57"/>
  <c r="C143" i="57"/>
  <c r="C144" i="57"/>
  <c r="C145" i="57"/>
  <c r="C146" i="57"/>
  <c r="C147" i="57"/>
  <c r="C148" i="57"/>
  <c r="C149" i="57"/>
  <c r="C150" i="57"/>
  <c r="C151" i="57"/>
  <c r="C152" i="57"/>
  <c r="C153" i="57"/>
  <c r="C154" i="57"/>
  <c r="C155" i="57"/>
  <c r="C156" i="57"/>
  <c r="C157" i="57"/>
  <c r="C158" i="57"/>
  <c r="C159" i="57"/>
  <c r="C160" i="57"/>
  <c r="C161" i="57"/>
  <c r="C162" i="57"/>
  <c r="C163" i="57"/>
  <c r="C164" i="57"/>
  <c r="C165" i="57"/>
  <c r="C166" i="57"/>
  <c r="C167" i="57"/>
  <c r="C168" i="57"/>
  <c r="C169" i="57"/>
  <c r="C170" i="57"/>
  <c r="C171" i="57"/>
  <c r="C172" i="57"/>
  <c r="C173" i="57"/>
  <c r="C174" i="57"/>
  <c r="C175" i="57"/>
  <c r="C176" i="57"/>
  <c r="C177" i="57"/>
  <c r="C178" i="57"/>
  <c r="C179" i="57"/>
  <c r="C180" i="57"/>
  <c r="C181" i="57"/>
  <c r="C182" i="57"/>
  <c r="C183" i="57"/>
  <c r="C184" i="57"/>
  <c r="C185" i="57"/>
  <c r="C186" i="57"/>
  <c r="C187" i="57"/>
  <c r="B158" i="57"/>
  <c r="A158" i="57"/>
  <c r="B157" i="57"/>
  <c r="A157" i="57"/>
  <c r="B156" i="57"/>
  <c r="A156" i="57"/>
  <c r="B155" i="57"/>
  <c r="A155" i="57"/>
  <c r="B154" i="57"/>
  <c r="A154" i="57"/>
  <c r="B153" i="57"/>
  <c r="A153" i="57"/>
  <c r="B152" i="57"/>
  <c r="A152" i="57"/>
  <c r="B151" i="57"/>
  <c r="A151" i="57"/>
  <c r="B150" i="57"/>
  <c r="A150" i="57"/>
  <c r="B149" i="57"/>
  <c r="A149" i="57"/>
  <c r="B148" i="57"/>
  <c r="A148" i="57"/>
  <c r="B147" i="57"/>
  <c r="A147" i="57"/>
  <c r="B124" i="57"/>
  <c r="A124" i="57"/>
  <c r="B123" i="57"/>
  <c r="A123" i="57"/>
  <c r="B122" i="57"/>
  <c r="A122" i="57"/>
  <c r="B121" i="57"/>
  <c r="A121" i="57"/>
  <c r="B120" i="57"/>
  <c r="A120" i="57"/>
  <c r="B119" i="57"/>
  <c r="A119" i="57"/>
  <c r="B118" i="57"/>
  <c r="A118" i="57"/>
  <c r="B117" i="57"/>
  <c r="A117" i="57"/>
  <c r="B116" i="57"/>
  <c r="A116" i="57"/>
  <c r="B115" i="57"/>
  <c r="A115" i="57"/>
  <c r="B114" i="57"/>
  <c r="A114" i="57"/>
  <c r="B113" i="57"/>
  <c r="A113" i="57"/>
  <c r="B112" i="57"/>
  <c r="A112" i="57"/>
  <c r="B111" i="57"/>
  <c r="A111" i="57"/>
  <c r="B110" i="57"/>
  <c r="A110" i="57"/>
  <c r="B109" i="57"/>
  <c r="A109" i="57"/>
  <c r="B108" i="57"/>
  <c r="A108" i="57"/>
  <c r="B107" i="57"/>
  <c r="A107" i="57"/>
  <c r="B106" i="57"/>
  <c r="A106" i="57"/>
  <c r="B105" i="57"/>
  <c r="A105" i="57"/>
  <c r="B104" i="57"/>
  <c r="A104" i="57"/>
  <c r="B145" i="57"/>
  <c r="A145" i="57"/>
  <c r="B144" i="57"/>
  <c r="A144" i="57"/>
  <c r="B143" i="57"/>
  <c r="A143" i="57"/>
  <c r="B142" i="57"/>
  <c r="A142" i="57"/>
  <c r="B141" i="57"/>
  <c r="A141" i="57"/>
  <c r="B140" i="57"/>
  <c r="A140" i="57"/>
  <c r="B139" i="57"/>
  <c r="A139" i="57"/>
  <c r="B138" i="57"/>
  <c r="A138" i="57"/>
  <c r="B137" i="57"/>
  <c r="A137" i="57"/>
  <c r="B136" i="57"/>
  <c r="A136" i="57"/>
  <c r="B135" i="57"/>
  <c r="A135" i="57"/>
  <c r="B134" i="57"/>
  <c r="A134" i="57"/>
  <c r="B133" i="57"/>
  <c r="A133" i="57"/>
  <c r="B132" i="57"/>
  <c r="A132" i="57"/>
  <c r="B131" i="57"/>
  <c r="A131" i="57"/>
  <c r="B130" i="57"/>
  <c r="A130" i="57"/>
  <c r="B129" i="57"/>
  <c r="A129" i="57"/>
  <c r="B128" i="57"/>
  <c r="A128" i="57"/>
  <c r="B127" i="57"/>
  <c r="A127" i="57"/>
  <c r="B126" i="57"/>
  <c r="A126" i="57"/>
  <c r="B125" i="57"/>
  <c r="A125" i="57"/>
  <c r="C9" i="57"/>
  <c r="C10" i="57"/>
  <c r="C11" i="57"/>
  <c r="B64" i="57"/>
  <c r="A64" i="57"/>
  <c r="B63" i="57"/>
  <c r="A63" i="57"/>
  <c r="B62" i="57"/>
  <c r="A62" i="57"/>
  <c r="B61" i="57"/>
  <c r="A61" i="57"/>
  <c r="B60" i="57"/>
  <c r="A60" i="57"/>
  <c r="B59" i="57"/>
  <c r="A59" i="57"/>
  <c r="B58" i="57"/>
  <c r="A58" i="57"/>
  <c r="B57" i="57"/>
  <c r="A57" i="57"/>
  <c r="B56" i="57"/>
  <c r="A56" i="57"/>
  <c r="B55" i="57"/>
  <c r="A55" i="57"/>
  <c r="B54" i="57"/>
  <c r="A54" i="57"/>
  <c r="B53" i="57"/>
  <c r="A53" i="57"/>
  <c r="B52" i="57"/>
  <c r="A52" i="57"/>
  <c r="B51" i="57"/>
  <c r="A51" i="57"/>
  <c r="B50" i="57"/>
  <c r="A50" i="57"/>
  <c r="B49" i="57"/>
  <c r="A49" i="57"/>
  <c r="B48" i="57"/>
  <c r="A48" i="57"/>
  <c r="B47" i="57"/>
  <c r="A47" i="57"/>
  <c r="B46" i="57"/>
  <c r="A46" i="57"/>
  <c r="B45" i="57"/>
  <c r="A45" i="57"/>
  <c r="B44" i="57"/>
  <c r="A44" i="57"/>
  <c r="B43" i="57"/>
  <c r="A43" i="57"/>
  <c r="B42" i="57"/>
  <c r="A42" i="57"/>
  <c r="B41" i="57"/>
  <c r="A41" i="57"/>
  <c r="B40" i="57"/>
  <c r="A40" i="57"/>
  <c r="B39" i="57"/>
  <c r="A39" i="57"/>
  <c r="B38" i="57"/>
  <c r="A38" i="57"/>
  <c r="B37" i="57"/>
  <c r="A37" i="57"/>
  <c r="B92" i="57"/>
  <c r="A92" i="57"/>
  <c r="B91" i="57"/>
  <c r="A91" i="57"/>
  <c r="B90" i="57"/>
  <c r="A90" i="57"/>
  <c r="B89" i="57"/>
  <c r="A89" i="57"/>
  <c r="B88" i="57"/>
  <c r="A88" i="57"/>
  <c r="B87" i="57"/>
  <c r="A87" i="57"/>
  <c r="B86" i="57"/>
  <c r="A86" i="57"/>
  <c r="B85" i="57"/>
  <c r="A85" i="57"/>
  <c r="B84" i="57"/>
  <c r="A84" i="57"/>
  <c r="B83" i="57"/>
  <c r="A83" i="57"/>
  <c r="B82" i="57"/>
  <c r="A82" i="57"/>
  <c r="B81" i="57"/>
  <c r="A81" i="57"/>
  <c r="B80" i="57"/>
  <c r="A80" i="57"/>
  <c r="B79" i="57"/>
  <c r="A79" i="57"/>
  <c r="B78" i="57"/>
  <c r="A78" i="57"/>
  <c r="B77" i="57"/>
  <c r="A77" i="57"/>
  <c r="B76" i="57"/>
  <c r="A76" i="57"/>
  <c r="B75" i="57"/>
  <c r="A75" i="57"/>
  <c r="B74" i="57"/>
  <c r="A74" i="57"/>
  <c r="B73" i="57"/>
  <c r="A73" i="57"/>
  <c r="B72" i="57"/>
  <c r="A72" i="57"/>
  <c r="B71" i="57"/>
  <c r="A71" i="57"/>
  <c r="B70" i="57"/>
  <c r="A70" i="57"/>
  <c r="B69" i="57"/>
  <c r="A69" i="57"/>
  <c r="B68" i="57"/>
  <c r="A68" i="57"/>
  <c r="B67" i="57"/>
  <c r="A67" i="57"/>
  <c r="B66" i="57"/>
  <c r="A66" i="57"/>
  <c r="B65" i="57"/>
  <c r="A65" i="57"/>
  <c r="E180" i="54"/>
  <c r="B19" i="54"/>
  <c r="C12" i="55" s="1"/>
  <c r="B20" i="54"/>
  <c r="C13" i="55" s="1"/>
  <c r="B21" i="54"/>
  <c r="C14" i="55" s="1"/>
  <c r="B22" i="54"/>
  <c r="C15" i="55" s="1"/>
  <c r="B23" i="54"/>
  <c r="C16" i="55" s="1"/>
  <c r="B24" i="54"/>
  <c r="C17" i="55" s="1"/>
  <c r="B25" i="54"/>
  <c r="C18" i="55" s="1"/>
  <c r="B26" i="54"/>
  <c r="C19" i="55" s="1"/>
  <c r="B27" i="54"/>
  <c r="C20" i="55" s="1"/>
  <c r="B28" i="54"/>
  <c r="C21" i="55" s="1"/>
  <c r="B29" i="54"/>
  <c r="C22" i="55" s="1"/>
  <c r="B30" i="54"/>
  <c r="C23" i="55" s="1"/>
  <c r="B31" i="54"/>
  <c r="C24" i="55" s="1"/>
  <c r="B32" i="54"/>
  <c r="C25" i="55" s="1"/>
  <c r="B33" i="54"/>
  <c r="C26" i="55" s="1"/>
  <c r="B34" i="54"/>
  <c r="C27" i="55" s="1"/>
  <c r="B35" i="54"/>
  <c r="C28" i="55" s="1"/>
  <c r="B36" i="54"/>
  <c r="C29" i="55" s="1"/>
  <c r="B37" i="54"/>
  <c r="C30" i="55" s="1"/>
  <c r="B38" i="54"/>
  <c r="C31" i="55" s="1"/>
  <c r="B39" i="54"/>
  <c r="B40" i="54"/>
  <c r="C33" i="55" s="1"/>
  <c r="B41" i="54"/>
  <c r="C34" i="55" s="1"/>
  <c r="B42" i="54"/>
  <c r="C35" i="55" s="1"/>
  <c r="B43" i="54"/>
  <c r="C36" i="55" s="1"/>
  <c r="B44" i="54"/>
  <c r="C37" i="55" s="1"/>
  <c r="B45" i="54"/>
  <c r="C38" i="55" s="1"/>
  <c r="B46" i="54"/>
  <c r="C39" i="55" s="1"/>
  <c r="B47" i="54"/>
  <c r="B48" i="54"/>
  <c r="B49" i="54"/>
  <c r="B50" i="54"/>
  <c r="B51" i="54"/>
  <c r="B52" i="54"/>
  <c r="B53" i="54"/>
  <c r="B54" i="54"/>
  <c r="B55" i="54"/>
  <c r="B56" i="54"/>
  <c r="B57" i="54"/>
  <c r="B58" i="54"/>
  <c r="B59" i="54"/>
  <c r="B60" i="54"/>
  <c r="B61" i="54"/>
  <c r="B62" i="54"/>
  <c r="B63" i="54"/>
  <c r="B64" i="54"/>
  <c r="B65" i="54"/>
  <c r="B66" i="54"/>
  <c r="B67" i="54"/>
  <c r="B68" i="54"/>
  <c r="B69" i="54"/>
  <c r="B70" i="54"/>
  <c r="B71" i="54"/>
  <c r="B72" i="54"/>
  <c r="B73" i="54"/>
  <c r="B74" i="54"/>
  <c r="B75" i="54"/>
  <c r="B76" i="54"/>
  <c r="B77" i="54"/>
  <c r="B78" i="54"/>
  <c r="B79" i="54"/>
  <c r="B80" i="54"/>
  <c r="B81" i="54"/>
  <c r="B82" i="54"/>
  <c r="B83" i="54"/>
  <c r="B84" i="54"/>
  <c r="B85" i="54"/>
  <c r="B86" i="54"/>
  <c r="B87" i="54"/>
  <c r="B88" i="54"/>
  <c r="B89" i="54"/>
  <c r="B90" i="54"/>
  <c r="B91" i="54"/>
  <c r="B92" i="54"/>
  <c r="B93" i="54"/>
  <c r="B94" i="54"/>
  <c r="B95" i="54"/>
  <c r="B96" i="54"/>
  <c r="B97" i="54"/>
  <c r="B98" i="54"/>
  <c r="B99" i="54"/>
  <c r="B100" i="54"/>
  <c r="B101" i="54"/>
  <c r="B102" i="54"/>
  <c r="B103" i="54"/>
  <c r="B104" i="54"/>
  <c r="B105" i="54"/>
  <c r="B106" i="54"/>
  <c r="B107" i="54"/>
  <c r="B108" i="54"/>
  <c r="B109" i="54"/>
  <c r="B110" i="54"/>
  <c r="B111" i="54"/>
  <c r="B112" i="54"/>
  <c r="C42" i="55" s="1"/>
  <c r="B113" i="54"/>
  <c r="C43" i="55" s="1"/>
  <c r="B114" i="54"/>
  <c r="C44" i="55" s="1"/>
  <c r="B115" i="54"/>
  <c r="B116" i="54"/>
  <c r="B117" i="54"/>
  <c r="B118" i="54"/>
  <c r="B119" i="54"/>
  <c r="B120" i="54"/>
  <c r="B121" i="54"/>
  <c r="B122" i="54"/>
  <c r="B123" i="54"/>
  <c r="B124" i="54"/>
  <c r="B125" i="54"/>
  <c r="B126" i="54"/>
  <c r="B127" i="54"/>
  <c r="B128" i="54"/>
  <c r="B129" i="54"/>
  <c r="B130" i="54"/>
  <c r="B131" i="54"/>
  <c r="B132" i="54"/>
  <c r="B133" i="54"/>
  <c r="B134" i="54"/>
  <c r="B135" i="54"/>
  <c r="B136" i="54"/>
  <c r="B137" i="54"/>
  <c r="B138" i="54"/>
  <c r="B139" i="54"/>
  <c r="B140" i="54"/>
  <c r="B141" i="54"/>
  <c r="B142" i="54"/>
  <c r="B143" i="54"/>
  <c r="B144" i="54"/>
  <c r="B145" i="54"/>
  <c r="B146" i="54"/>
  <c r="B147" i="54"/>
  <c r="B148" i="54"/>
  <c r="B149" i="54"/>
  <c r="B150" i="54"/>
  <c r="B151" i="54"/>
  <c r="B152" i="54"/>
  <c r="B153" i="54"/>
  <c r="B154" i="54"/>
  <c r="B155" i="54"/>
  <c r="B156" i="54"/>
  <c r="B157" i="54"/>
  <c r="B158" i="54"/>
  <c r="B159" i="54"/>
  <c r="B160" i="54"/>
  <c r="C45" i="55" s="1"/>
  <c r="B161" i="54"/>
  <c r="C46" i="55" s="1"/>
  <c r="B162" i="54"/>
  <c r="C47" i="55" s="1"/>
  <c r="B163" i="54"/>
  <c r="C48" i="55" s="1"/>
  <c r="B164" i="54"/>
  <c r="C49" i="55" s="1"/>
  <c r="B165" i="54"/>
  <c r="C50" i="55" s="1"/>
  <c r="B166" i="54"/>
  <c r="C51" i="55" s="1"/>
  <c r="C53" i="55"/>
  <c r="F149" i="54"/>
  <c r="F148" i="54"/>
  <c r="F147" i="54"/>
  <c r="F146" i="54"/>
  <c r="F145" i="54"/>
  <c r="F144" i="54"/>
  <c r="F143" i="54"/>
  <c r="F142" i="54"/>
  <c r="F141" i="54"/>
  <c r="F140" i="54"/>
  <c r="F139" i="54"/>
  <c r="F131" i="54"/>
  <c r="F130" i="54"/>
  <c r="F129" i="54"/>
  <c r="F128" i="54"/>
  <c r="F127" i="54"/>
  <c r="F126" i="54"/>
  <c r="F125" i="54"/>
  <c r="F124" i="54"/>
  <c r="F123" i="54"/>
  <c r="F122" i="54"/>
  <c r="F121" i="54"/>
  <c r="F120" i="54"/>
  <c r="F119" i="54"/>
  <c r="F118" i="54"/>
  <c r="F117" i="54"/>
  <c r="F116" i="54"/>
  <c r="F115" i="54"/>
  <c r="F159" i="54"/>
  <c r="F158" i="54"/>
  <c r="F157" i="54"/>
  <c r="F156" i="54"/>
  <c r="F155" i="54"/>
  <c r="F154" i="54"/>
  <c r="F153" i="54"/>
  <c r="F152" i="54"/>
  <c r="F151" i="54"/>
  <c r="F150" i="54"/>
  <c r="F138" i="54"/>
  <c r="F137" i="54"/>
  <c r="F136" i="54"/>
  <c r="F135" i="54"/>
  <c r="F134" i="54"/>
  <c r="F133" i="54"/>
  <c r="F132" i="54"/>
  <c r="F68" i="54"/>
  <c r="F67" i="54"/>
  <c r="F66" i="54"/>
  <c r="F65" i="54"/>
  <c r="F64" i="54"/>
  <c r="F63" i="54"/>
  <c r="F62" i="54"/>
  <c r="F61" i="54"/>
  <c r="F60" i="54"/>
  <c r="F59" i="54"/>
  <c r="F58" i="54"/>
  <c r="F57" i="54"/>
  <c r="F56" i="54"/>
  <c r="F55" i="54"/>
  <c r="F54" i="54"/>
  <c r="F53" i="54"/>
  <c r="F52" i="54"/>
  <c r="F51" i="54"/>
  <c r="F50" i="54"/>
  <c r="F49" i="54"/>
  <c r="F48" i="54"/>
  <c r="F89" i="54"/>
  <c r="F88" i="54"/>
  <c r="F87" i="54"/>
  <c r="F86" i="54"/>
  <c r="F85" i="54"/>
  <c r="F84" i="54"/>
  <c r="F83" i="54"/>
  <c r="F82" i="54"/>
  <c r="F81" i="54"/>
  <c r="F80" i="54"/>
  <c r="F79" i="54"/>
  <c r="F78" i="54"/>
  <c r="F77" i="54"/>
  <c r="F76" i="54"/>
  <c r="F75" i="54"/>
  <c r="F74" i="54"/>
  <c r="F73" i="54"/>
  <c r="F72" i="54"/>
  <c r="F71" i="54"/>
  <c r="F70" i="54"/>
  <c r="F69" i="54"/>
  <c r="F110" i="54"/>
  <c r="F109" i="54"/>
  <c r="F108" i="54"/>
  <c r="F107" i="54"/>
  <c r="F106" i="54"/>
  <c r="F105" i="54"/>
  <c r="F104" i="54"/>
  <c r="F103" i="54"/>
  <c r="F102" i="54"/>
  <c r="F101" i="54"/>
  <c r="F100" i="54"/>
  <c r="F99" i="54"/>
  <c r="F98" i="54"/>
  <c r="F97" i="54"/>
  <c r="F96" i="54"/>
  <c r="F95" i="54"/>
  <c r="F94" i="54"/>
  <c r="F93" i="54"/>
  <c r="F92" i="54"/>
  <c r="F91" i="54"/>
  <c r="F90" i="54"/>
  <c r="V180" i="56"/>
  <c r="V174" i="57" s="1"/>
  <c r="P180" i="56"/>
  <c r="G180" i="56"/>
  <c r="V179" i="56"/>
  <c r="V173" i="57" s="1"/>
  <c r="P179" i="56"/>
  <c r="G179" i="56"/>
  <c r="V178" i="56"/>
  <c r="V172" i="57" s="1"/>
  <c r="P178" i="56"/>
  <c r="P172" i="57" s="1"/>
  <c r="Q172" i="57"/>
  <c r="G178" i="56"/>
  <c r="V177" i="56"/>
  <c r="V171" i="57" s="1"/>
  <c r="P177" i="56"/>
  <c r="G177" i="56"/>
  <c r="V176" i="56"/>
  <c r="V170" i="57" s="1"/>
  <c r="P176" i="56"/>
  <c r="G176" i="56"/>
  <c r="V185" i="56"/>
  <c r="V179" i="57" s="1"/>
  <c r="P185" i="56"/>
  <c r="P179" i="57" s="1"/>
  <c r="G185" i="56"/>
  <c r="V184" i="56"/>
  <c r="V178" i="57" s="1"/>
  <c r="P184" i="56"/>
  <c r="P178" i="57" s="1"/>
  <c r="G184" i="56"/>
  <c r="V183" i="56"/>
  <c r="V177" i="57" s="1"/>
  <c r="P183" i="56"/>
  <c r="G183" i="56"/>
  <c r="V182" i="56"/>
  <c r="V176" i="57" s="1"/>
  <c r="P182" i="56"/>
  <c r="G182" i="56"/>
  <c r="V181" i="56"/>
  <c r="V175" i="57" s="1"/>
  <c r="P181" i="56"/>
  <c r="P175" i="57" s="1"/>
  <c r="G181" i="56"/>
  <c r="V93" i="56"/>
  <c r="V87" i="57" s="1"/>
  <c r="P93" i="56"/>
  <c r="Q93" i="56" s="1"/>
  <c r="G93" i="56"/>
  <c r="V92" i="56"/>
  <c r="V86" i="57" s="1"/>
  <c r="P92" i="56"/>
  <c r="G92" i="56"/>
  <c r="V91" i="56"/>
  <c r="V85" i="57" s="1"/>
  <c r="P91" i="56"/>
  <c r="Q91" i="56" s="1"/>
  <c r="G91" i="56"/>
  <c r="V90" i="56"/>
  <c r="V84" i="57" s="1"/>
  <c r="P90" i="56"/>
  <c r="G90" i="56"/>
  <c r="V89" i="56"/>
  <c r="V83" i="57" s="1"/>
  <c r="P89" i="56"/>
  <c r="G89" i="56"/>
  <c r="V88" i="56"/>
  <c r="V82" i="57" s="1"/>
  <c r="P88" i="56"/>
  <c r="G88" i="56"/>
  <c r="V87" i="56"/>
  <c r="V81" i="57" s="1"/>
  <c r="P87" i="56"/>
  <c r="Q87" i="56" s="1"/>
  <c r="G87" i="56"/>
  <c r="V86" i="56"/>
  <c r="V80" i="57" s="1"/>
  <c r="P86" i="56"/>
  <c r="G86" i="56"/>
  <c r="V85" i="56"/>
  <c r="V79" i="57" s="1"/>
  <c r="P85" i="56"/>
  <c r="Q85" i="56" s="1"/>
  <c r="G85" i="56"/>
  <c r="V84" i="56"/>
  <c r="V78" i="57" s="1"/>
  <c r="P84" i="56"/>
  <c r="G84" i="56"/>
  <c r="V83" i="56"/>
  <c r="V77" i="57" s="1"/>
  <c r="P83" i="56"/>
  <c r="Q83" i="56" s="1"/>
  <c r="G83" i="56"/>
  <c r="V82" i="56"/>
  <c r="V76" i="57" s="1"/>
  <c r="P82" i="56"/>
  <c r="Q82" i="56" s="1"/>
  <c r="G82" i="56"/>
  <c r="V81" i="56"/>
  <c r="V75" i="57" s="1"/>
  <c r="P81" i="56"/>
  <c r="G81" i="56"/>
  <c r="V80" i="56"/>
  <c r="V74" i="57" s="1"/>
  <c r="P80" i="56"/>
  <c r="G80" i="56"/>
  <c r="V79" i="56"/>
  <c r="V73" i="57" s="1"/>
  <c r="P79" i="56"/>
  <c r="Q79" i="56" s="1"/>
  <c r="G79" i="56"/>
  <c r="V78" i="56"/>
  <c r="V72" i="57" s="1"/>
  <c r="P78" i="56"/>
  <c r="G78" i="56"/>
  <c r="V77" i="56"/>
  <c r="V71" i="57" s="1"/>
  <c r="P77" i="56"/>
  <c r="Q77" i="56" s="1"/>
  <c r="G77" i="56"/>
  <c r="V76" i="56"/>
  <c r="V70" i="57" s="1"/>
  <c r="P76" i="56"/>
  <c r="Q76" i="56" s="1"/>
  <c r="G76" i="56"/>
  <c r="V75" i="56"/>
  <c r="V69" i="57" s="1"/>
  <c r="P75" i="56"/>
  <c r="Q75" i="56" s="1"/>
  <c r="G75" i="56"/>
  <c r="V74" i="56"/>
  <c r="V68" i="57" s="1"/>
  <c r="P74" i="56"/>
  <c r="G74" i="56"/>
  <c r="V73" i="56"/>
  <c r="V67" i="57" s="1"/>
  <c r="P73" i="56"/>
  <c r="G73" i="56"/>
  <c r="V72" i="56"/>
  <c r="V66" i="57" s="1"/>
  <c r="P72" i="56"/>
  <c r="Q72" i="56" s="1"/>
  <c r="G72" i="56"/>
  <c r="V71" i="56"/>
  <c r="V65" i="57" s="1"/>
  <c r="P71" i="56"/>
  <c r="Q71" i="56" s="1"/>
  <c r="G71" i="56"/>
  <c r="V70" i="56"/>
  <c r="V64" i="57" s="1"/>
  <c r="P70" i="56"/>
  <c r="G70" i="56"/>
  <c r="V69" i="56"/>
  <c r="V63" i="57" s="1"/>
  <c r="P69" i="56"/>
  <c r="G69" i="56"/>
  <c r="V68" i="56"/>
  <c r="V62" i="57" s="1"/>
  <c r="P68" i="56"/>
  <c r="G68" i="56"/>
  <c r="V67" i="56"/>
  <c r="V61" i="57" s="1"/>
  <c r="P67" i="56"/>
  <c r="Q67" i="56" s="1"/>
  <c r="G67" i="56"/>
  <c r="V66" i="56"/>
  <c r="V60" i="57" s="1"/>
  <c r="P66" i="56"/>
  <c r="G66" i="56"/>
  <c r="V65" i="56"/>
  <c r="V59" i="57" s="1"/>
  <c r="P65" i="56"/>
  <c r="G65" i="56"/>
  <c r="V64" i="56"/>
  <c r="V58" i="57" s="1"/>
  <c r="P64" i="56"/>
  <c r="G64" i="56"/>
  <c r="V63" i="56"/>
  <c r="V57" i="57" s="1"/>
  <c r="P63" i="56"/>
  <c r="Q63" i="56" s="1"/>
  <c r="G63" i="56"/>
  <c r="V62" i="56"/>
  <c r="V56" i="57" s="1"/>
  <c r="P62" i="56"/>
  <c r="G62" i="56"/>
  <c r="V61" i="56"/>
  <c r="V55" i="57" s="1"/>
  <c r="P61" i="56"/>
  <c r="Q61" i="56" s="1"/>
  <c r="G61" i="56"/>
  <c r="V60" i="56"/>
  <c r="V54" i="57" s="1"/>
  <c r="P60" i="56"/>
  <c r="Q60" i="56" s="1"/>
  <c r="G60" i="56"/>
  <c r="V59" i="56"/>
  <c r="V53" i="57" s="1"/>
  <c r="P59" i="56"/>
  <c r="Q59" i="56" s="1"/>
  <c r="G59" i="56"/>
  <c r="V58" i="56"/>
  <c r="V52" i="57" s="1"/>
  <c r="P58" i="56"/>
  <c r="G58" i="56"/>
  <c r="V57" i="56"/>
  <c r="V51" i="57" s="1"/>
  <c r="P57" i="56"/>
  <c r="G57" i="56"/>
  <c r="V56" i="56"/>
  <c r="V50" i="57" s="1"/>
  <c r="P56" i="56"/>
  <c r="Q56" i="56" s="1"/>
  <c r="G56" i="56"/>
  <c r="V55" i="56"/>
  <c r="V49" i="57" s="1"/>
  <c r="P55" i="56"/>
  <c r="Q55" i="56" s="1"/>
  <c r="G55" i="56"/>
  <c r="V54" i="56"/>
  <c r="V48" i="57" s="1"/>
  <c r="P54" i="56"/>
  <c r="G54" i="56"/>
  <c r="V53" i="56"/>
  <c r="V47" i="57" s="1"/>
  <c r="P53" i="56"/>
  <c r="Q53" i="56" s="1"/>
  <c r="G53" i="56"/>
  <c r="V52" i="56"/>
  <c r="V46" i="57" s="1"/>
  <c r="P52" i="56"/>
  <c r="G52" i="56"/>
  <c r="V51" i="56"/>
  <c r="V45" i="57" s="1"/>
  <c r="P51" i="56"/>
  <c r="Q51" i="56" s="1"/>
  <c r="G51" i="56"/>
  <c r="V50" i="56"/>
  <c r="V44" i="57" s="1"/>
  <c r="P50" i="56"/>
  <c r="G50" i="56"/>
  <c r="V49" i="56"/>
  <c r="V43" i="57" s="1"/>
  <c r="P49" i="56"/>
  <c r="G49" i="56"/>
  <c r="V48" i="56"/>
  <c r="V42" i="57" s="1"/>
  <c r="P48" i="56"/>
  <c r="Q48" i="56" s="1"/>
  <c r="G48" i="56"/>
  <c r="V47" i="56"/>
  <c r="V41" i="57" s="1"/>
  <c r="P47" i="56"/>
  <c r="Q47" i="56" s="1"/>
  <c r="G47" i="56"/>
  <c r="V46" i="56"/>
  <c r="V40" i="57" s="1"/>
  <c r="P46" i="56"/>
  <c r="G46" i="56"/>
  <c r="V45" i="56"/>
  <c r="V39" i="57" s="1"/>
  <c r="P45" i="56"/>
  <c r="Q45" i="56" s="1"/>
  <c r="G45" i="56"/>
  <c r="V44" i="56"/>
  <c r="V38" i="57" s="1"/>
  <c r="P44" i="56"/>
  <c r="G44" i="56"/>
  <c r="V43" i="56"/>
  <c r="V37" i="57" s="1"/>
  <c r="P43" i="56"/>
  <c r="Q43" i="56" s="1"/>
  <c r="G43" i="56"/>
  <c r="V42" i="56"/>
  <c r="V36" i="57" s="1"/>
  <c r="P42" i="56"/>
  <c r="G42" i="56"/>
  <c r="V41" i="56"/>
  <c r="V35" i="57" s="1"/>
  <c r="P41" i="56"/>
  <c r="G41" i="56"/>
  <c r="V40" i="56"/>
  <c r="V34" i="57" s="1"/>
  <c r="P40" i="56"/>
  <c r="Q40" i="56" s="1"/>
  <c r="G40" i="56"/>
  <c r="V39" i="56"/>
  <c r="V33" i="57" s="1"/>
  <c r="P39" i="56"/>
  <c r="Q39" i="56" s="1"/>
  <c r="G39" i="56"/>
  <c r="V38" i="56"/>
  <c r="V32" i="57" s="1"/>
  <c r="P38" i="56"/>
  <c r="V37" i="56"/>
  <c r="V31" i="57" s="1"/>
  <c r="P37" i="56"/>
  <c r="G37" i="56"/>
  <c r="V36" i="56"/>
  <c r="V30" i="57" s="1"/>
  <c r="P36" i="56"/>
  <c r="G36" i="56"/>
  <c r="V35" i="56"/>
  <c r="V29" i="57" s="1"/>
  <c r="P35" i="56"/>
  <c r="Q35" i="56" s="1"/>
  <c r="G35" i="56"/>
  <c r="V34" i="56"/>
  <c r="V28" i="57" s="1"/>
  <c r="P34" i="56"/>
  <c r="G34" i="56"/>
  <c r="V33" i="56"/>
  <c r="V27" i="57" s="1"/>
  <c r="P33" i="56"/>
  <c r="G33" i="56"/>
  <c r="V32" i="56"/>
  <c r="V26" i="57" s="1"/>
  <c r="P32" i="56"/>
  <c r="Q32" i="56" s="1"/>
  <c r="G32" i="56"/>
  <c r="V31" i="56"/>
  <c r="V25" i="57" s="1"/>
  <c r="P31" i="56"/>
  <c r="Q31" i="56" s="1"/>
  <c r="G31" i="56"/>
  <c r="V30" i="56"/>
  <c r="V24" i="57" s="1"/>
  <c r="P30" i="56"/>
  <c r="G30" i="56"/>
  <c r="V29" i="56"/>
  <c r="V23" i="57" s="1"/>
  <c r="P29" i="56"/>
  <c r="Q29" i="56" s="1"/>
  <c r="G29" i="56"/>
  <c r="V28" i="56"/>
  <c r="V22" i="57" s="1"/>
  <c r="P28" i="56"/>
  <c r="G28" i="56"/>
  <c r="V27" i="56"/>
  <c r="V21" i="57" s="1"/>
  <c r="P27" i="56"/>
  <c r="Q27" i="56" s="1"/>
  <c r="G27" i="56"/>
  <c r="V26" i="56"/>
  <c r="V20" i="57" s="1"/>
  <c r="P26" i="56"/>
  <c r="G26" i="56"/>
  <c r="V25" i="56"/>
  <c r="V19" i="57" s="1"/>
  <c r="P25" i="56"/>
  <c r="G25" i="56"/>
  <c r="V24" i="56"/>
  <c r="V18" i="57" s="1"/>
  <c r="P24" i="56"/>
  <c r="Q24" i="56" s="1"/>
  <c r="G24" i="56"/>
  <c r="V23" i="56"/>
  <c r="V17" i="57" s="1"/>
  <c r="P23" i="56"/>
  <c r="Q23" i="56" s="1"/>
  <c r="G23" i="56"/>
  <c r="V22" i="56"/>
  <c r="V16" i="57" s="1"/>
  <c r="P22" i="56"/>
  <c r="G22" i="56"/>
  <c r="V21" i="56"/>
  <c r="V15" i="57" s="1"/>
  <c r="P21" i="56"/>
  <c r="Q21" i="56" s="1"/>
  <c r="G21" i="56"/>
  <c r="V20" i="56"/>
  <c r="V14" i="57" s="1"/>
  <c r="P20" i="56"/>
  <c r="G20" i="56"/>
  <c r="V167" i="56"/>
  <c r="V161" i="57" s="1"/>
  <c r="P167" i="56"/>
  <c r="Q167" i="56" s="1"/>
  <c r="G167" i="56"/>
  <c r="V166" i="56"/>
  <c r="V160" i="57" s="1"/>
  <c r="P166" i="56"/>
  <c r="Q166" i="56" s="1"/>
  <c r="G166" i="56"/>
  <c r="V165" i="56"/>
  <c r="V159" i="57" s="1"/>
  <c r="P165" i="56"/>
  <c r="Q165" i="56" s="1"/>
  <c r="G165" i="56"/>
  <c r="V164" i="56"/>
  <c r="V158" i="57" s="1"/>
  <c r="P164" i="56"/>
  <c r="G164" i="56"/>
  <c r="V163" i="56"/>
  <c r="V157" i="57" s="1"/>
  <c r="P163" i="56"/>
  <c r="Q163" i="56" s="1"/>
  <c r="G163" i="56"/>
  <c r="V162" i="56"/>
  <c r="V156" i="57" s="1"/>
  <c r="P162" i="56"/>
  <c r="Q162" i="56" s="1"/>
  <c r="G162" i="56"/>
  <c r="V161" i="56"/>
  <c r="V155" i="57" s="1"/>
  <c r="P161" i="56"/>
  <c r="G161" i="56"/>
  <c r="V160" i="56"/>
  <c r="V154" i="57" s="1"/>
  <c r="P160" i="56"/>
  <c r="G160" i="56"/>
  <c r="V159" i="56"/>
  <c r="V153" i="57" s="1"/>
  <c r="P159" i="56"/>
  <c r="Q159" i="56" s="1"/>
  <c r="G159" i="56"/>
  <c r="V158" i="56"/>
  <c r="V152" i="57" s="1"/>
  <c r="P158" i="56"/>
  <c r="Q158" i="56" s="1"/>
  <c r="G158" i="56"/>
  <c r="V157" i="56"/>
  <c r="V151" i="57" s="1"/>
  <c r="P157" i="56"/>
  <c r="Q157" i="56" s="1"/>
  <c r="G157" i="56"/>
  <c r="V156" i="56"/>
  <c r="V150" i="57" s="1"/>
  <c r="P156" i="56"/>
  <c r="P150" i="57" s="1"/>
  <c r="G156" i="56"/>
  <c r="V155" i="56"/>
  <c r="V149" i="57" s="1"/>
  <c r="P155" i="56"/>
  <c r="P149" i="57" s="1"/>
  <c r="G155" i="56"/>
  <c r="V154" i="56"/>
  <c r="V148" i="57" s="1"/>
  <c r="P154" i="56"/>
  <c r="G154" i="56"/>
  <c r="V153" i="56"/>
  <c r="V147" i="57" s="1"/>
  <c r="P153" i="56"/>
  <c r="G153" i="56"/>
  <c r="V152" i="56"/>
  <c r="V146" i="57" s="1"/>
  <c r="P152" i="56"/>
  <c r="P146" i="57" s="1"/>
  <c r="G152" i="56"/>
  <c r="V151" i="56"/>
  <c r="V145" i="57" s="1"/>
  <c r="P151" i="56"/>
  <c r="G151" i="56"/>
  <c r="V150" i="56"/>
  <c r="V144" i="57" s="1"/>
  <c r="P150" i="56"/>
  <c r="P144" i="57" s="1"/>
  <c r="G150" i="56"/>
  <c r="V149" i="56"/>
  <c r="V143" i="57" s="1"/>
  <c r="P149" i="56"/>
  <c r="P143" i="57" s="1"/>
  <c r="G149" i="56"/>
  <c r="V148" i="56"/>
  <c r="V142" i="57" s="1"/>
  <c r="P148" i="56"/>
  <c r="G148" i="56"/>
  <c r="V147" i="56"/>
  <c r="V141" i="57" s="1"/>
  <c r="P147" i="56"/>
  <c r="Q147" i="56" s="1"/>
  <c r="G147" i="56"/>
  <c r="V146" i="56"/>
  <c r="V140" i="57" s="1"/>
  <c r="P146" i="56"/>
  <c r="P140" i="57" s="1"/>
  <c r="G146" i="56"/>
  <c r="V145" i="56"/>
  <c r="V139" i="57" s="1"/>
  <c r="P145" i="56"/>
  <c r="P139" i="57" s="1"/>
  <c r="G145" i="56"/>
  <c r="V144" i="56"/>
  <c r="V138" i="57" s="1"/>
  <c r="P144" i="56"/>
  <c r="G144" i="56"/>
  <c r="V143" i="56"/>
  <c r="V137" i="57" s="1"/>
  <c r="P143" i="56"/>
  <c r="G143" i="56"/>
  <c r="V142" i="56"/>
  <c r="V136" i="57" s="1"/>
  <c r="P142" i="56"/>
  <c r="P136" i="57" s="1"/>
  <c r="G142" i="56"/>
  <c r="V141" i="56"/>
  <c r="V135" i="57" s="1"/>
  <c r="P141" i="56"/>
  <c r="G141" i="56"/>
  <c r="V140" i="56"/>
  <c r="V134" i="57" s="1"/>
  <c r="P140" i="56"/>
  <c r="G140" i="56"/>
  <c r="V139" i="56"/>
  <c r="V133" i="57" s="1"/>
  <c r="P139" i="56"/>
  <c r="G139" i="56"/>
  <c r="V138" i="56"/>
  <c r="V132" i="57" s="1"/>
  <c r="P138" i="56"/>
  <c r="P132" i="57" s="1"/>
  <c r="G138" i="56"/>
  <c r="V137" i="56"/>
  <c r="V131" i="57" s="1"/>
  <c r="P137" i="56"/>
  <c r="G137" i="56"/>
  <c r="V136" i="56"/>
  <c r="V130" i="57" s="1"/>
  <c r="P136" i="56"/>
  <c r="G136" i="56"/>
  <c r="V135" i="56"/>
  <c r="V129" i="57" s="1"/>
  <c r="P135" i="56"/>
  <c r="G135" i="56"/>
  <c r="V134" i="56"/>
  <c r="V128" i="57" s="1"/>
  <c r="P134" i="56"/>
  <c r="G134" i="56"/>
  <c r="V133" i="56"/>
  <c r="V127" i="57" s="1"/>
  <c r="P133" i="56"/>
  <c r="G133" i="56"/>
  <c r="V132" i="56"/>
  <c r="V126" i="57" s="1"/>
  <c r="P132" i="56"/>
  <c r="Q132" i="56" s="1"/>
  <c r="G132" i="56"/>
  <c r="V131" i="56"/>
  <c r="V125" i="57" s="1"/>
  <c r="P131" i="56"/>
  <c r="Q131" i="56" s="1"/>
  <c r="G131" i="56"/>
  <c r="V130" i="56"/>
  <c r="V124" i="57" s="1"/>
  <c r="P130" i="56"/>
  <c r="G130" i="56"/>
  <c r="V129" i="56"/>
  <c r="V123" i="57" s="1"/>
  <c r="P129" i="56"/>
  <c r="G129" i="56"/>
  <c r="V128" i="56"/>
  <c r="V122" i="57" s="1"/>
  <c r="P128" i="56"/>
  <c r="Q128" i="56" s="1"/>
  <c r="G128" i="56"/>
  <c r="V127" i="56"/>
  <c r="V121" i="57" s="1"/>
  <c r="P127" i="56"/>
  <c r="Q127" i="56" s="1"/>
  <c r="G127" i="56"/>
  <c r="V126" i="56"/>
  <c r="V120" i="57" s="1"/>
  <c r="P126" i="56"/>
  <c r="G126" i="56"/>
  <c r="V125" i="56"/>
  <c r="V119" i="57" s="1"/>
  <c r="P125" i="56"/>
  <c r="G125" i="56"/>
  <c r="V124" i="56"/>
  <c r="V118" i="57" s="1"/>
  <c r="P124" i="56"/>
  <c r="Q124" i="56" s="1"/>
  <c r="G124" i="56"/>
  <c r="V123" i="56"/>
  <c r="V117" i="57" s="1"/>
  <c r="P123" i="56"/>
  <c r="Q123" i="56" s="1"/>
  <c r="G123" i="56"/>
  <c r="V122" i="56"/>
  <c r="V116" i="57" s="1"/>
  <c r="P122" i="56"/>
  <c r="G122" i="56"/>
  <c r="V121" i="56"/>
  <c r="V115" i="57" s="1"/>
  <c r="P121" i="56"/>
  <c r="Q121" i="56" s="1"/>
  <c r="G121" i="56"/>
  <c r="V120" i="56"/>
  <c r="V114" i="57" s="1"/>
  <c r="P120" i="56"/>
  <c r="Q120" i="56" s="1"/>
  <c r="G120" i="56"/>
  <c r="V119" i="56"/>
  <c r="V113" i="57" s="1"/>
  <c r="P119" i="56"/>
  <c r="Q119" i="56" s="1"/>
  <c r="G119" i="56"/>
  <c r="V118" i="56"/>
  <c r="V112" i="57" s="1"/>
  <c r="P118" i="56"/>
  <c r="G118" i="56"/>
  <c r="V117" i="56"/>
  <c r="V111" i="57" s="1"/>
  <c r="P117" i="56"/>
  <c r="G117" i="56"/>
  <c r="V116" i="56"/>
  <c r="V110" i="57" s="1"/>
  <c r="P116" i="56"/>
  <c r="Q116" i="56" s="1"/>
  <c r="G116" i="56"/>
  <c r="V115" i="56"/>
  <c r="V109" i="57" s="1"/>
  <c r="P115" i="56"/>
  <c r="Q115" i="56" s="1"/>
  <c r="G115" i="56"/>
  <c r="V114" i="56"/>
  <c r="V108" i="57" s="1"/>
  <c r="P114" i="56"/>
  <c r="G114" i="56"/>
  <c r="V113" i="56"/>
  <c r="V107" i="57" s="1"/>
  <c r="P113" i="56"/>
  <c r="G113" i="56"/>
  <c r="V112" i="56"/>
  <c r="V106" i="57" s="1"/>
  <c r="P112" i="56"/>
  <c r="Q112" i="56" s="1"/>
  <c r="G112" i="56"/>
  <c r="V111" i="56"/>
  <c r="V105" i="57" s="1"/>
  <c r="P111" i="56"/>
  <c r="Q111" i="56" s="1"/>
  <c r="G111" i="56"/>
  <c r="V110" i="56"/>
  <c r="V104" i="57" s="1"/>
  <c r="P110" i="56"/>
  <c r="G110" i="56"/>
  <c r="V109" i="56"/>
  <c r="V103" i="57" s="1"/>
  <c r="P109" i="56"/>
  <c r="G109" i="56"/>
  <c r="V108" i="56"/>
  <c r="V102" i="57" s="1"/>
  <c r="P108" i="56"/>
  <c r="Q108" i="56" s="1"/>
  <c r="G108" i="56"/>
  <c r="V107" i="56"/>
  <c r="V101" i="57" s="1"/>
  <c r="P107" i="56"/>
  <c r="Q107" i="56" s="1"/>
  <c r="G107" i="56"/>
  <c r="V106" i="56"/>
  <c r="V100" i="57" s="1"/>
  <c r="P106" i="56"/>
  <c r="G106" i="56"/>
  <c r="V105" i="56"/>
  <c r="V99" i="57" s="1"/>
  <c r="P105" i="56"/>
  <c r="Q105" i="56" s="1"/>
  <c r="G105" i="56"/>
  <c r="V104" i="56"/>
  <c r="V98" i="57" s="1"/>
  <c r="P104" i="56"/>
  <c r="Q104" i="56" s="1"/>
  <c r="G104" i="56"/>
  <c r="V103" i="56"/>
  <c r="V97" i="57" s="1"/>
  <c r="P103" i="56"/>
  <c r="Q103" i="56" s="1"/>
  <c r="G103" i="56"/>
  <c r="V102" i="56"/>
  <c r="V96" i="57" s="1"/>
  <c r="P102" i="56"/>
  <c r="G102" i="56"/>
  <c r="V101" i="56"/>
  <c r="V95" i="57" s="1"/>
  <c r="P101" i="56"/>
  <c r="G101" i="56"/>
  <c r="V100" i="56"/>
  <c r="V94" i="57" s="1"/>
  <c r="P100" i="56"/>
  <c r="Q100" i="56" s="1"/>
  <c r="G100" i="56"/>
  <c r="V99" i="56"/>
  <c r="V93" i="57" s="1"/>
  <c r="P99" i="56"/>
  <c r="Q99" i="56" s="1"/>
  <c r="G99" i="56"/>
  <c r="V98" i="56"/>
  <c r="V92" i="57" s="1"/>
  <c r="P98" i="56"/>
  <c r="G98" i="56"/>
  <c r="V97" i="56"/>
  <c r="V91" i="57" s="1"/>
  <c r="P97" i="56"/>
  <c r="G97" i="56"/>
  <c r="V96" i="56"/>
  <c r="V90" i="57" s="1"/>
  <c r="P96" i="56"/>
  <c r="Q96" i="56" s="1"/>
  <c r="G96" i="56"/>
  <c r="V95" i="56"/>
  <c r="V89" i="57" s="1"/>
  <c r="P95" i="56"/>
  <c r="Q95" i="56" s="1"/>
  <c r="G95" i="56"/>
  <c r="V94" i="56"/>
  <c r="V88" i="57" s="1"/>
  <c r="P94" i="56"/>
  <c r="G94" i="56"/>
  <c r="P10" i="56"/>
  <c r="F11" i="14"/>
  <c r="F10" i="14"/>
  <c r="F9" i="14"/>
  <c r="F8" i="14"/>
  <c r="F7" i="14"/>
  <c r="F30" i="36"/>
  <c r="F27" i="36"/>
  <c r="F26" i="36"/>
  <c r="F25" i="36"/>
  <c r="F24" i="36"/>
  <c r="F23" i="36"/>
  <c r="F20" i="36"/>
  <c r="F19" i="36"/>
  <c r="F18" i="36"/>
  <c r="F17" i="36"/>
  <c r="F16" i="36"/>
  <c r="F15" i="36"/>
  <c r="F12" i="36"/>
  <c r="F11" i="36"/>
  <c r="F10" i="36"/>
  <c r="F9" i="36"/>
  <c r="B13" i="36"/>
  <c r="M12" i="48"/>
  <c r="M11" i="48"/>
  <c r="M10" i="48"/>
  <c r="M9" i="48"/>
  <c r="M8" i="48"/>
  <c r="M7" i="48"/>
  <c r="M6" i="48"/>
  <c r="M5" i="48"/>
  <c r="M4" i="48"/>
  <c r="M3" i="48"/>
  <c r="M2" i="48"/>
  <c r="B184" i="57"/>
  <c r="A184" i="57"/>
  <c r="B185" i="57"/>
  <c r="A185" i="57"/>
  <c r="B181" i="57"/>
  <c r="A181" i="57"/>
  <c r="B182" i="57"/>
  <c r="A182" i="57"/>
  <c r="B179" i="57"/>
  <c r="A179" i="57"/>
  <c r="B178" i="57"/>
  <c r="A178" i="57"/>
  <c r="V189" i="56"/>
  <c r="V183" i="57" s="1"/>
  <c r="P189" i="56"/>
  <c r="G189" i="56"/>
  <c r="V188" i="56"/>
  <c r="V182" i="57" s="1"/>
  <c r="P188" i="56"/>
  <c r="G188" i="56"/>
  <c r="V187" i="56"/>
  <c r="V181" i="57" s="1"/>
  <c r="P187" i="56"/>
  <c r="P181" i="57" s="1"/>
  <c r="G187" i="56"/>
  <c r="V190" i="56"/>
  <c r="V184" i="57" s="1"/>
  <c r="P190" i="56"/>
  <c r="G190" i="56"/>
  <c r="V186" i="56"/>
  <c r="V180" i="57" s="1"/>
  <c r="P186" i="56"/>
  <c r="G186" i="56"/>
  <c r="E11" i="14"/>
  <c r="D11" i="14"/>
  <c r="C11" i="14"/>
  <c r="B11" i="14"/>
  <c r="B18" i="54"/>
  <c r="C11" i="55" s="1"/>
  <c r="B17" i="54"/>
  <c r="C10" i="55" s="1"/>
  <c r="B16" i="54"/>
  <c r="C9" i="55" s="1"/>
  <c r="B15" i="54"/>
  <c r="C8" i="55" s="1"/>
  <c r="B14" i="54"/>
  <c r="C7" i="55" s="1"/>
  <c r="B13" i="54"/>
  <c r="C6" i="55" s="1"/>
  <c r="B12" i="54"/>
  <c r="C5" i="55" s="1"/>
  <c r="B11" i="54"/>
  <c r="C4" i="55" s="1"/>
  <c r="B10" i="54"/>
  <c r="C3" i="55" s="1"/>
  <c r="B9" i="54"/>
  <c r="C2" i="55" s="1"/>
  <c r="E13" i="36"/>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N12" i="48"/>
  <c r="N11" i="48"/>
  <c r="N10" i="48"/>
  <c r="N9" i="48"/>
  <c r="N8" i="48"/>
  <c r="N7" i="48"/>
  <c r="N6" i="48"/>
  <c r="N5" i="48"/>
  <c r="N4" i="48"/>
  <c r="N3" i="48"/>
  <c r="N2" i="48"/>
  <c r="F238" i="54"/>
  <c r="P209" i="57"/>
  <c r="P207" i="57"/>
  <c r="P250" i="56"/>
  <c r="P205" i="57" s="1"/>
  <c r="P249" i="56"/>
  <c r="P247" i="56"/>
  <c r="P246" i="56"/>
  <c r="P244" i="56"/>
  <c r="P243" i="56"/>
  <c r="P241" i="56"/>
  <c r="P240" i="56"/>
  <c r="P238" i="56"/>
  <c r="P197" i="57" s="1"/>
  <c r="P237" i="56"/>
  <c r="P235" i="56"/>
  <c r="P234" i="56"/>
  <c r="P232" i="56"/>
  <c r="P193" i="57" s="1"/>
  <c r="P231" i="56"/>
  <c r="P229" i="56"/>
  <c r="P228" i="56"/>
  <c r="P190" i="57" s="1"/>
  <c r="V222" i="56"/>
  <c r="D2" i="54"/>
  <c r="P13" i="56"/>
  <c r="Q13" i="56" s="1"/>
  <c r="X209" i="57"/>
  <c r="X208" i="57"/>
  <c r="I208" i="57"/>
  <c r="J208" i="57"/>
  <c r="K208" i="57"/>
  <c r="L208" i="57"/>
  <c r="M208" i="57"/>
  <c r="N208" i="57"/>
  <c r="O208" i="57"/>
  <c r="R208" i="57"/>
  <c r="S208" i="57"/>
  <c r="T208" i="57"/>
  <c r="U208" i="57"/>
  <c r="I209" i="57"/>
  <c r="J209" i="57"/>
  <c r="K209" i="57"/>
  <c r="L209" i="57"/>
  <c r="M209" i="57"/>
  <c r="N209" i="57"/>
  <c r="O209" i="57"/>
  <c r="R209" i="57"/>
  <c r="S209" i="57"/>
  <c r="T209" i="57"/>
  <c r="U209" i="57"/>
  <c r="H209" i="57"/>
  <c r="H208" i="57"/>
  <c r="F208" i="57"/>
  <c r="G208" i="57"/>
  <c r="F209" i="57"/>
  <c r="G209" i="57"/>
  <c r="D209" i="57"/>
  <c r="D208" i="57"/>
  <c r="C209" i="57"/>
  <c r="C208" i="57"/>
  <c r="X207" i="57"/>
  <c r="X206" i="57"/>
  <c r="I206" i="57"/>
  <c r="J206" i="57"/>
  <c r="K206" i="57"/>
  <c r="L206" i="57"/>
  <c r="M206" i="57"/>
  <c r="N206" i="57"/>
  <c r="O206" i="57"/>
  <c r="R206" i="57"/>
  <c r="S206" i="57"/>
  <c r="T206" i="57"/>
  <c r="U206" i="57"/>
  <c r="I207" i="57"/>
  <c r="J207" i="57"/>
  <c r="K207" i="57"/>
  <c r="L207" i="57"/>
  <c r="M207" i="57"/>
  <c r="N207" i="57"/>
  <c r="O207" i="57"/>
  <c r="R207" i="57"/>
  <c r="S207" i="57"/>
  <c r="T207" i="57"/>
  <c r="U207" i="57"/>
  <c r="H207" i="57"/>
  <c r="H206" i="57"/>
  <c r="F206" i="57"/>
  <c r="G206" i="57"/>
  <c r="F207" i="57"/>
  <c r="G207" i="57"/>
  <c r="D207" i="57"/>
  <c r="D206" i="57"/>
  <c r="C207" i="57"/>
  <c r="C206" i="57"/>
  <c r="X205" i="57"/>
  <c r="X204" i="57"/>
  <c r="I204" i="57"/>
  <c r="J204" i="57"/>
  <c r="K204" i="57"/>
  <c r="L204" i="57"/>
  <c r="M204" i="57"/>
  <c r="N204" i="57"/>
  <c r="O204" i="57"/>
  <c r="R204" i="57"/>
  <c r="S204" i="57"/>
  <c r="T204" i="57"/>
  <c r="U204" i="57"/>
  <c r="I205" i="57"/>
  <c r="J205" i="57"/>
  <c r="K205" i="57"/>
  <c r="L205" i="57"/>
  <c r="M205" i="57"/>
  <c r="N205" i="57"/>
  <c r="O205" i="57"/>
  <c r="R205" i="57"/>
  <c r="S205" i="57"/>
  <c r="T205" i="57"/>
  <c r="U205" i="57"/>
  <c r="H205" i="57"/>
  <c r="H204" i="57"/>
  <c r="F204" i="57"/>
  <c r="G204" i="57"/>
  <c r="F205" i="57"/>
  <c r="G205" i="57"/>
  <c r="D205" i="57"/>
  <c r="D204" i="57"/>
  <c r="C205" i="57"/>
  <c r="C204" i="57"/>
  <c r="X203" i="57"/>
  <c r="X202" i="57"/>
  <c r="I202" i="57"/>
  <c r="J202" i="57"/>
  <c r="K202" i="57"/>
  <c r="L202" i="57"/>
  <c r="M202" i="57"/>
  <c r="N202" i="57"/>
  <c r="O202" i="57"/>
  <c r="R202" i="57"/>
  <c r="S202" i="57"/>
  <c r="T202" i="57"/>
  <c r="U202" i="57"/>
  <c r="I203" i="57"/>
  <c r="J203" i="57"/>
  <c r="K203" i="57"/>
  <c r="L203" i="57"/>
  <c r="M203" i="57"/>
  <c r="N203" i="57"/>
  <c r="O203" i="57"/>
  <c r="R203" i="57"/>
  <c r="S203" i="57"/>
  <c r="T203" i="57"/>
  <c r="U203" i="57"/>
  <c r="H203" i="57"/>
  <c r="H202" i="57"/>
  <c r="F202" i="57"/>
  <c r="G202" i="57"/>
  <c r="F203" i="57"/>
  <c r="G203" i="57"/>
  <c r="D203" i="57"/>
  <c r="D202" i="57"/>
  <c r="C203" i="57"/>
  <c r="C202" i="57"/>
  <c r="B209" i="57"/>
  <c r="A209" i="57"/>
  <c r="B208" i="57"/>
  <c r="A208" i="57"/>
  <c r="B207" i="57"/>
  <c r="A207" i="57"/>
  <c r="B206" i="57"/>
  <c r="A206" i="57"/>
  <c r="B205" i="57"/>
  <c r="A205" i="57"/>
  <c r="B204" i="57"/>
  <c r="A204" i="57"/>
  <c r="B203" i="57"/>
  <c r="A203" i="57"/>
  <c r="B202" i="57"/>
  <c r="A202" i="57"/>
  <c r="V209" i="57"/>
  <c r="Q209" i="57"/>
  <c r="V208" i="57"/>
  <c r="V207" i="57"/>
  <c r="V205" i="57"/>
  <c r="G250" i="56"/>
  <c r="V204" i="57"/>
  <c r="G249" i="56"/>
  <c r="V203" i="57"/>
  <c r="G247" i="56"/>
  <c r="V202" i="57"/>
  <c r="Q202" i="57"/>
  <c r="G246" i="56"/>
  <c r="G13" i="56"/>
  <c r="G12" i="56"/>
  <c r="G11" i="56"/>
  <c r="P202" i="57"/>
  <c r="P206" i="57"/>
  <c r="D80" i="55"/>
  <c r="E80" i="55"/>
  <c r="B80" i="55"/>
  <c r="A80" i="55"/>
  <c r="D79" i="55"/>
  <c r="E79" i="55"/>
  <c r="B79" i="55"/>
  <c r="A79" i="55"/>
  <c r="D78" i="55"/>
  <c r="E78" i="55"/>
  <c r="B78" i="55"/>
  <c r="A78" i="55"/>
  <c r="D77" i="55"/>
  <c r="E77" i="55"/>
  <c r="B77" i="55"/>
  <c r="A77" i="55"/>
  <c r="D76" i="55"/>
  <c r="E76" i="55"/>
  <c r="B76" i="55"/>
  <c r="A76" i="55"/>
  <c r="R80" i="55"/>
  <c r="Q80" i="55"/>
  <c r="P80" i="55"/>
  <c r="O80" i="55"/>
  <c r="N80" i="55"/>
  <c r="L254" i="54"/>
  <c r="M80" i="55" s="1"/>
  <c r="K254" i="54"/>
  <c r="L80" i="55" s="1"/>
  <c r="J254" i="54"/>
  <c r="I254" i="54"/>
  <c r="J80" i="55" s="1"/>
  <c r="H254" i="54"/>
  <c r="I80" i="55" s="1"/>
  <c r="G254" i="54"/>
  <c r="H80" i="55" s="1"/>
  <c r="E254" i="54"/>
  <c r="F80" i="55" s="1"/>
  <c r="B254" i="54"/>
  <c r="C80" i="55" s="1"/>
  <c r="A254" i="54"/>
  <c r="F252" i="54"/>
  <c r="B252" i="54"/>
  <c r="A252" i="54"/>
  <c r="F250" i="54"/>
  <c r="R79" i="55"/>
  <c r="Q79" i="55"/>
  <c r="P79" i="55"/>
  <c r="O79" i="55"/>
  <c r="N79" i="55"/>
  <c r="L247" i="54"/>
  <c r="M79" i="55" s="1"/>
  <c r="K247" i="54"/>
  <c r="L79" i="55" s="1"/>
  <c r="J247" i="54"/>
  <c r="K79" i="55" s="1"/>
  <c r="I247" i="54"/>
  <c r="J79" i="55" s="1"/>
  <c r="H247" i="54"/>
  <c r="G247" i="54"/>
  <c r="H79" i="55" s="1"/>
  <c r="E247" i="54"/>
  <c r="F79" i="55" s="1"/>
  <c r="B247" i="54"/>
  <c r="C79" i="55" s="1"/>
  <c r="A247" i="54"/>
  <c r="F245" i="54"/>
  <c r="B245" i="54"/>
  <c r="A245" i="54"/>
  <c r="F243" i="54"/>
  <c r="R78" i="55"/>
  <c r="Q78" i="55"/>
  <c r="P78" i="55"/>
  <c r="O78" i="55"/>
  <c r="N78" i="55"/>
  <c r="L240" i="54"/>
  <c r="M78" i="55" s="1"/>
  <c r="K240" i="54"/>
  <c r="L78" i="55" s="1"/>
  <c r="J240" i="54"/>
  <c r="I240" i="54"/>
  <c r="J78" i="55" s="1"/>
  <c r="H240" i="54"/>
  <c r="I78" i="55" s="1"/>
  <c r="G240" i="54"/>
  <c r="H78" i="55" s="1"/>
  <c r="E240" i="54"/>
  <c r="F78" i="55" s="1"/>
  <c r="B240" i="54"/>
  <c r="C78" i="55" s="1"/>
  <c r="A240" i="54"/>
  <c r="B238" i="54"/>
  <c r="A238" i="54"/>
  <c r="F236" i="54"/>
  <c r="R77" i="55"/>
  <c r="Q77" i="55"/>
  <c r="P77" i="55"/>
  <c r="O77" i="55"/>
  <c r="N77" i="55"/>
  <c r="L233" i="54"/>
  <c r="M77" i="55" s="1"/>
  <c r="K233" i="54"/>
  <c r="L77" i="55" s="1"/>
  <c r="J233" i="54"/>
  <c r="K77" i="55" s="1"/>
  <c r="I233" i="54"/>
  <c r="H233" i="54"/>
  <c r="I77" i="55" s="1"/>
  <c r="G233" i="54"/>
  <c r="H77" i="55" s="1"/>
  <c r="E233" i="54"/>
  <c r="F77" i="55" s="1"/>
  <c r="B233" i="54"/>
  <c r="C77" i="55" s="1"/>
  <c r="A233" i="54"/>
  <c r="F231" i="54"/>
  <c r="B231" i="54"/>
  <c r="A231" i="54"/>
  <c r="F229" i="54"/>
  <c r="R76" i="55"/>
  <c r="Q76" i="55"/>
  <c r="P76" i="55"/>
  <c r="O76" i="55"/>
  <c r="N76" i="55"/>
  <c r="L226" i="54"/>
  <c r="M76" i="55" s="1"/>
  <c r="K226" i="54"/>
  <c r="L76" i="55" s="1"/>
  <c r="J226" i="54"/>
  <c r="K76" i="55" s="1"/>
  <c r="I226" i="54"/>
  <c r="J76" i="55" s="1"/>
  <c r="H226" i="54"/>
  <c r="I76" i="55" s="1"/>
  <c r="G226" i="54"/>
  <c r="H76" i="55" s="1"/>
  <c r="E226" i="54"/>
  <c r="F76" i="55" s="1"/>
  <c r="B226" i="54"/>
  <c r="C76" i="55" s="1"/>
  <c r="A226" i="54"/>
  <c r="F224" i="54"/>
  <c r="B224" i="54"/>
  <c r="A224" i="54"/>
  <c r="F222" i="54"/>
  <c r="D75" i="55"/>
  <c r="E75" i="55"/>
  <c r="D74" i="55"/>
  <c r="E74" i="55"/>
  <c r="B75" i="55"/>
  <c r="A75" i="55"/>
  <c r="B74" i="55"/>
  <c r="A74" i="55"/>
  <c r="D73" i="55"/>
  <c r="E73" i="55"/>
  <c r="B73" i="55"/>
  <c r="A73" i="55"/>
  <c r="D72" i="55"/>
  <c r="E72" i="55"/>
  <c r="B72" i="55"/>
  <c r="A72" i="55"/>
  <c r="D71" i="55"/>
  <c r="E71" i="55"/>
  <c r="B71" i="55"/>
  <c r="A71" i="55"/>
  <c r="A66" i="55"/>
  <c r="L191" i="54"/>
  <c r="M71" i="55" s="1"/>
  <c r="K191" i="54"/>
  <c r="L71" i="55" s="1"/>
  <c r="J191" i="54"/>
  <c r="K71" i="55" s="1"/>
  <c r="I191" i="54"/>
  <c r="J71" i="55" s="1"/>
  <c r="H191" i="54"/>
  <c r="I71" i="55" s="1"/>
  <c r="G191" i="54"/>
  <c r="H71" i="55" s="1"/>
  <c r="E191" i="54"/>
  <c r="F71" i="55" s="1"/>
  <c r="P71" i="55"/>
  <c r="F187" i="54"/>
  <c r="N71" i="55"/>
  <c r="Q71" i="55"/>
  <c r="O71" i="55"/>
  <c r="R71" i="55"/>
  <c r="R75" i="55"/>
  <c r="Q75" i="55"/>
  <c r="P75" i="55"/>
  <c r="O75" i="55"/>
  <c r="N75" i="55"/>
  <c r="L219" i="54"/>
  <c r="M75" i="55" s="1"/>
  <c r="K219" i="54"/>
  <c r="L75" i="55" s="1"/>
  <c r="J219" i="54"/>
  <c r="K75" i="55" s="1"/>
  <c r="I219" i="54"/>
  <c r="J75" i="55"/>
  <c r="H219" i="54"/>
  <c r="G219" i="54"/>
  <c r="H75" i="55" s="1"/>
  <c r="E219" i="54"/>
  <c r="F75" i="55" s="1"/>
  <c r="B219" i="54"/>
  <c r="C75" i="55" s="1"/>
  <c r="A219" i="54"/>
  <c r="F217" i="54"/>
  <c r="B217" i="54"/>
  <c r="A217" i="54"/>
  <c r="F215" i="54"/>
  <c r="R74" i="55"/>
  <c r="Q74" i="55"/>
  <c r="P74" i="55"/>
  <c r="O74" i="55"/>
  <c r="N74" i="55"/>
  <c r="L212" i="54"/>
  <c r="M74" i="55" s="1"/>
  <c r="K212" i="54"/>
  <c r="J212" i="54"/>
  <c r="K74" i="55" s="1"/>
  <c r="I212" i="54"/>
  <c r="J74" i="55" s="1"/>
  <c r="H212" i="54"/>
  <c r="I74" i="55" s="1"/>
  <c r="G212" i="54"/>
  <c r="H74" i="55" s="1"/>
  <c r="E212" i="54"/>
  <c r="F74" i="55" s="1"/>
  <c r="B212" i="54"/>
  <c r="C74" i="55" s="1"/>
  <c r="A212" i="54"/>
  <c r="F210" i="54"/>
  <c r="B210" i="54"/>
  <c r="A210" i="54"/>
  <c r="F208" i="54"/>
  <c r="N73" i="55"/>
  <c r="L205" i="54"/>
  <c r="M73" i="55" s="1"/>
  <c r="K205" i="54"/>
  <c r="L73" i="55" s="1"/>
  <c r="J205" i="54"/>
  <c r="K73" i="55"/>
  <c r="I205" i="54"/>
  <c r="J73" i="55" s="1"/>
  <c r="H205" i="54"/>
  <c r="I73" i="55" s="1"/>
  <c r="G205" i="54"/>
  <c r="H73" i="55" s="1"/>
  <c r="E205" i="54"/>
  <c r="F73" i="55" s="1"/>
  <c r="B205" i="54"/>
  <c r="C73" i="55" s="1"/>
  <c r="A205" i="54"/>
  <c r="F203" i="54"/>
  <c r="B203" i="54"/>
  <c r="A203" i="54"/>
  <c r="F201" i="54"/>
  <c r="L198" i="54"/>
  <c r="M72" i="55" s="1"/>
  <c r="K198" i="54"/>
  <c r="L72" i="55" s="1"/>
  <c r="J198" i="54"/>
  <c r="K72" i="55" s="1"/>
  <c r="I198" i="54"/>
  <c r="J72" i="55" s="1"/>
  <c r="H198" i="54"/>
  <c r="G198" i="54"/>
  <c r="H72" i="55" s="1"/>
  <c r="E198" i="54"/>
  <c r="F72" i="55" s="1"/>
  <c r="B198" i="54"/>
  <c r="C72" i="55" s="1"/>
  <c r="A198" i="54"/>
  <c r="F196" i="54"/>
  <c r="B196" i="54"/>
  <c r="A196" i="54"/>
  <c r="F194" i="54"/>
  <c r="B191" i="54"/>
  <c r="C71" i="55" s="1"/>
  <c r="B189" i="54"/>
  <c r="A191" i="54"/>
  <c r="A189" i="54"/>
  <c r="F189" i="54"/>
  <c r="P73" i="55"/>
  <c r="O73" i="55"/>
  <c r="Q73" i="55"/>
  <c r="P72" i="55"/>
  <c r="Q72" i="55"/>
  <c r="O72" i="55"/>
  <c r="V201" i="57"/>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P2" i="55"/>
  <c r="Q2" i="55"/>
  <c r="A191" i="57"/>
  <c r="B191" i="57"/>
  <c r="A192" i="57"/>
  <c r="B192" i="57"/>
  <c r="A193" i="57"/>
  <c r="B193" i="57"/>
  <c r="A194" i="57"/>
  <c r="B194" i="57"/>
  <c r="A195" i="57"/>
  <c r="B195" i="57"/>
  <c r="A196" i="57"/>
  <c r="B196" i="57"/>
  <c r="A197" i="57"/>
  <c r="B197" i="57"/>
  <c r="A198" i="57"/>
  <c r="B198" i="57"/>
  <c r="A199" i="57"/>
  <c r="B199" i="57"/>
  <c r="A200" i="57"/>
  <c r="B200" i="57"/>
  <c r="A201" i="57"/>
  <c r="B201" i="57"/>
  <c r="B190" i="57"/>
  <c r="A190"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93" i="57"/>
  <c r="B93" i="57"/>
  <c r="A94" i="57"/>
  <c r="B94" i="57"/>
  <c r="A95" i="57"/>
  <c r="B95" i="57"/>
  <c r="A96" i="57"/>
  <c r="B96" i="57"/>
  <c r="A97" i="57"/>
  <c r="B97" i="57"/>
  <c r="A98" i="57"/>
  <c r="B98" i="57"/>
  <c r="A99" i="57"/>
  <c r="B99" i="57"/>
  <c r="A100" i="57"/>
  <c r="B100" i="57"/>
  <c r="A101" i="57"/>
  <c r="B101" i="57"/>
  <c r="A102" i="57"/>
  <c r="B102" i="57"/>
  <c r="A103" i="57"/>
  <c r="B103" i="57"/>
  <c r="A146" i="57"/>
  <c r="B146" i="57"/>
  <c r="A159" i="57"/>
  <c r="B159" i="57"/>
  <c r="A160" i="57"/>
  <c r="B160" i="57"/>
  <c r="A161" i="57"/>
  <c r="B161" i="57"/>
  <c r="A162" i="57"/>
  <c r="B162" i="57"/>
  <c r="A163" i="57"/>
  <c r="B163" i="57"/>
  <c r="A164" i="57"/>
  <c r="B164" i="57"/>
  <c r="A165" i="57"/>
  <c r="B165" i="57"/>
  <c r="A166" i="57"/>
  <c r="B166" i="57"/>
  <c r="A167" i="57"/>
  <c r="B167" i="57"/>
  <c r="A168" i="57"/>
  <c r="B168" i="57"/>
  <c r="A169" i="57"/>
  <c r="B169" i="57"/>
  <c r="A170" i="57"/>
  <c r="B170" i="57"/>
  <c r="A171" i="57"/>
  <c r="B171" i="57"/>
  <c r="A172" i="57"/>
  <c r="B172" i="57"/>
  <c r="A173" i="57"/>
  <c r="B173" i="57"/>
  <c r="A174" i="57"/>
  <c r="B174" i="57"/>
  <c r="A175" i="57"/>
  <c r="B175" i="57"/>
  <c r="A176" i="57"/>
  <c r="B176" i="57"/>
  <c r="A177" i="57"/>
  <c r="B177" i="57"/>
  <c r="A180" i="57"/>
  <c r="B180" i="57"/>
  <c r="A183" i="57"/>
  <c r="B183" i="57"/>
  <c r="A186" i="57"/>
  <c r="B186" i="57"/>
  <c r="A187" i="57"/>
  <c r="B187" i="57"/>
  <c r="B2" i="57"/>
  <c r="A2" i="57"/>
  <c r="D1" i="56"/>
  <c r="A1" i="56"/>
  <c r="X201" i="57"/>
  <c r="U201" i="57"/>
  <c r="T201" i="57"/>
  <c r="S201" i="57"/>
  <c r="R201" i="57"/>
  <c r="O201" i="57"/>
  <c r="N201" i="57"/>
  <c r="M201" i="57"/>
  <c r="L201" i="57"/>
  <c r="K201" i="57"/>
  <c r="J201" i="57"/>
  <c r="I201" i="57"/>
  <c r="H201" i="57"/>
  <c r="G201" i="57"/>
  <c r="F201" i="57"/>
  <c r="D201" i="57"/>
  <c r="C201" i="57"/>
  <c r="X200" i="57"/>
  <c r="U200" i="57"/>
  <c r="T200" i="57"/>
  <c r="S200" i="57"/>
  <c r="R200" i="57"/>
  <c r="O200" i="57"/>
  <c r="N200" i="57"/>
  <c r="M200" i="57"/>
  <c r="L200" i="57"/>
  <c r="K200" i="57"/>
  <c r="J200" i="57"/>
  <c r="I200" i="57"/>
  <c r="H200" i="57"/>
  <c r="G200" i="57"/>
  <c r="F200" i="57"/>
  <c r="D200" i="57"/>
  <c r="C200" i="57"/>
  <c r="X199" i="57"/>
  <c r="U199" i="57"/>
  <c r="T199" i="57"/>
  <c r="S199" i="57"/>
  <c r="R199" i="57"/>
  <c r="O199" i="57"/>
  <c r="N199" i="57"/>
  <c r="M199" i="57"/>
  <c r="L199" i="57"/>
  <c r="K199" i="57"/>
  <c r="J199" i="57"/>
  <c r="I199" i="57"/>
  <c r="H199" i="57"/>
  <c r="G199" i="57"/>
  <c r="F199" i="57"/>
  <c r="D199" i="57"/>
  <c r="C199" i="57"/>
  <c r="X198" i="57"/>
  <c r="U198" i="57"/>
  <c r="T198" i="57"/>
  <c r="S198" i="57"/>
  <c r="R198" i="57"/>
  <c r="O198" i="57"/>
  <c r="N198" i="57"/>
  <c r="M198" i="57"/>
  <c r="L198" i="57"/>
  <c r="K198" i="57"/>
  <c r="J198" i="57"/>
  <c r="I198" i="57"/>
  <c r="H198" i="57"/>
  <c r="G198" i="57"/>
  <c r="F198" i="57"/>
  <c r="D198" i="57"/>
  <c r="C198" i="57"/>
  <c r="X197" i="57"/>
  <c r="U197" i="57"/>
  <c r="T197" i="57"/>
  <c r="S197" i="57"/>
  <c r="R197" i="57"/>
  <c r="O197" i="57"/>
  <c r="N197" i="57"/>
  <c r="M197" i="57"/>
  <c r="L197" i="57"/>
  <c r="K197" i="57"/>
  <c r="J197" i="57"/>
  <c r="I197" i="57"/>
  <c r="H197" i="57"/>
  <c r="G197" i="57"/>
  <c r="F197" i="57"/>
  <c r="D197" i="57"/>
  <c r="C197" i="57"/>
  <c r="X196" i="57"/>
  <c r="U196" i="57"/>
  <c r="T196" i="57"/>
  <c r="S196" i="57"/>
  <c r="R196" i="57"/>
  <c r="O196" i="57"/>
  <c r="N196" i="57"/>
  <c r="M196" i="57"/>
  <c r="L196" i="57"/>
  <c r="K196" i="57"/>
  <c r="J196" i="57"/>
  <c r="I196" i="57"/>
  <c r="H196" i="57"/>
  <c r="G196" i="57"/>
  <c r="F196" i="57"/>
  <c r="D196" i="57"/>
  <c r="C196" i="57"/>
  <c r="X195" i="57"/>
  <c r="U195" i="57"/>
  <c r="T195" i="57"/>
  <c r="S195" i="57"/>
  <c r="R195" i="57"/>
  <c r="O195" i="57"/>
  <c r="N195" i="57"/>
  <c r="M195" i="57"/>
  <c r="L195" i="57"/>
  <c r="K195" i="57"/>
  <c r="J195" i="57"/>
  <c r="I195" i="57"/>
  <c r="H195" i="57"/>
  <c r="G195" i="57"/>
  <c r="F195" i="57"/>
  <c r="D195" i="57"/>
  <c r="C195" i="57"/>
  <c r="X194" i="57"/>
  <c r="U194" i="57"/>
  <c r="T194" i="57"/>
  <c r="S194" i="57"/>
  <c r="R194" i="57"/>
  <c r="O194" i="57"/>
  <c r="N194" i="57"/>
  <c r="M194" i="57"/>
  <c r="L194" i="57"/>
  <c r="K194" i="57"/>
  <c r="J194" i="57"/>
  <c r="I194" i="57"/>
  <c r="H194" i="57"/>
  <c r="G194" i="57"/>
  <c r="F194" i="57"/>
  <c r="D194" i="57"/>
  <c r="C194" i="57"/>
  <c r="X193" i="57"/>
  <c r="U193" i="57"/>
  <c r="T193" i="57"/>
  <c r="S193" i="57"/>
  <c r="R193" i="57"/>
  <c r="O193" i="57"/>
  <c r="N193" i="57"/>
  <c r="M193" i="57"/>
  <c r="L193" i="57"/>
  <c r="K193" i="57"/>
  <c r="J193" i="57"/>
  <c r="I193" i="57"/>
  <c r="H193" i="57"/>
  <c r="G193" i="57"/>
  <c r="F193" i="57"/>
  <c r="D193" i="57"/>
  <c r="C193" i="57"/>
  <c r="X192" i="57"/>
  <c r="U192" i="57"/>
  <c r="T192" i="57"/>
  <c r="S192" i="57"/>
  <c r="R192" i="57"/>
  <c r="O192" i="57"/>
  <c r="N192" i="57"/>
  <c r="M192" i="57"/>
  <c r="L192" i="57"/>
  <c r="K192" i="57"/>
  <c r="J192" i="57"/>
  <c r="I192" i="57"/>
  <c r="H192" i="57"/>
  <c r="G192" i="57"/>
  <c r="F192" i="57"/>
  <c r="D192" i="57"/>
  <c r="C192" i="57"/>
  <c r="X191" i="57"/>
  <c r="U191" i="57"/>
  <c r="T191" i="57"/>
  <c r="S191" i="57"/>
  <c r="R191" i="57"/>
  <c r="O191" i="57"/>
  <c r="N191" i="57"/>
  <c r="M191" i="57"/>
  <c r="L191" i="57"/>
  <c r="K191" i="57"/>
  <c r="J191" i="57"/>
  <c r="I191" i="57"/>
  <c r="H191" i="57"/>
  <c r="G191" i="57"/>
  <c r="F191" i="57"/>
  <c r="D191" i="57"/>
  <c r="C191" i="57"/>
  <c r="X190" i="57"/>
  <c r="U190" i="57"/>
  <c r="T190" i="57"/>
  <c r="S190" i="57"/>
  <c r="R190" i="57"/>
  <c r="O190" i="57"/>
  <c r="N190" i="57"/>
  <c r="M190" i="57"/>
  <c r="L190" i="57"/>
  <c r="K190" i="57"/>
  <c r="J190" i="57"/>
  <c r="I190" i="57"/>
  <c r="H190" i="57"/>
  <c r="G190" i="57"/>
  <c r="F190" i="57"/>
  <c r="D190" i="57"/>
  <c r="C190" i="57"/>
  <c r="R11" i="57"/>
  <c r="G11" i="57"/>
  <c r="U10" i="57"/>
  <c r="T10" i="57"/>
  <c r="R10" i="57"/>
  <c r="O10" i="57"/>
  <c r="N10" i="57"/>
  <c r="M10" i="57"/>
  <c r="J10" i="57"/>
  <c r="G10" i="57"/>
  <c r="F10" i="57"/>
  <c r="U9" i="57"/>
  <c r="T9" i="57"/>
  <c r="S9" i="57"/>
  <c r="R9" i="57"/>
  <c r="O9" i="57"/>
  <c r="N9" i="57"/>
  <c r="M9" i="57"/>
  <c r="L9" i="57"/>
  <c r="J9" i="57"/>
  <c r="I9" i="57"/>
  <c r="H9" i="57"/>
  <c r="G9" i="57"/>
  <c r="F9" i="57"/>
  <c r="D9" i="57"/>
  <c r="U8" i="57"/>
  <c r="T8" i="57"/>
  <c r="S8" i="57"/>
  <c r="R8" i="57"/>
  <c r="O8" i="57"/>
  <c r="N8" i="57"/>
  <c r="M8" i="57"/>
  <c r="L8" i="57"/>
  <c r="K8" i="57"/>
  <c r="J8" i="57"/>
  <c r="I8" i="57"/>
  <c r="H8" i="57"/>
  <c r="G8" i="57"/>
  <c r="F8" i="57"/>
  <c r="D8" i="57"/>
  <c r="C8" i="57"/>
  <c r="U7" i="57"/>
  <c r="T7" i="57"/>
  <c r="S7" i="57"/>
  <c r="R7" i="57"/>
  <c r="O7" i="57"/>
  <c r="N7" i="57"/>
  <c r="M7" i="57"/>
  <c r="L7" i="57"/>
  <c r="K7" i="57"/>
  <c r="J7" i="57"/>
  <c r="I7" i="57"/>
  <c r="H7" i="57"/>
  <c r="G7" i="57"/>
  <c r="F7" i="57"/>
  <c r="D7" i="57"/>
  <c r="C7" i="57"/>
  <c r="U6" i="57"/>
  <c r="T6" i="57"/>
  <c r="S6" i="57"/>
  <c r="R6" i="57"/>
  <c r="O6" i="57"/>
  <c r="N6" i="57"/>
  <c r="M6" i="57"/>
  <c r="L6" i="57"/>
  <c r="K6" i="57"/>
  <c r="J6" i="57"/>
  <c r="I6" i="57"/>
  <c r="H6" i="57"/>
  <c r="G6" i="57"/>
  <c r="F6" i="57"/>
  <c r="D6" i="57"/>
  <c r="C6" i="57"/>
  <c r="U5" i="57"/>
  <c r="T5" i="57"/>
  <c r="S5" i="57"/>
  <c r="R5" i="57"/>
  <c r="O5" i="57"/>
  <c r="N5" i="57"/>
  <c r="M5" i="57"/>
  <c r="L5" i="57"/>
  <c r="K5" i="57"/>
  <c r="J5" i="57"/>
  <c r="I5" i="57"/>
  <c r="H5" i="57"/>
  <c r="G5" i="57"/>
  <c r="F5" i="57"/>
  <c r="D5" i="57"/>
  <c r="C5" i="57"/>
  <c r="U4" i="57"/>
  <c r="T4" i="57"/>
  <c r="S4" i="57"/>
  <c r="R4" i="57"/>
  <c r="O4" i="57"/>
  <c r="N4" i="57"/>
  <c r="M4" i="57"/>
  <c r="L4" i="57"/>
  <c r="K4" i="57"/>
  <c r="J4" i="57"/>
  <c r="I4" i="57"/>
  <c r="H4" i="57"/>
  <c r="G4" i="57"/>
  <c r="F4" i="57"/>
  <c r="D4" i="57"/>
  <c r="C4" i="57"/>
  <c r="U3" i="57"/>
  <c r="T3" i="57"/>
  <c r="S3" i="57"/>
  <c r="R3" i="57"/>
  <c r="O3" i="57"/>
  <c r="N3" i="57"/>
  <c r="M3" i="57"/>
  <c r="L3" i="57"/>
  <c r="K3" i="57"/>
  <c r="J3" i="57"/>
  <c r="I3" i="57"/>
  <c r="H3" i="57"/>
  <c r="G3" i="57"/>
  <c r="F3" i="57"/>
  <c r="D3" i="57"/>
  <c r="C3" i="57"/>
  <c r="U2" i="57"/>
  <c r="T2" i="57"/>
  <c r="S2" i="57"/>
  <c r="R2" i="57"/>
  <c r="O2" i="57"/>
  <c r="N2" i="57"/>
  <c r="M2" i="57"/>
  <c r="L2" i="57"/>
  <c r="K2" i="57"/>
  <c r="J2" i="57"/>
  <c r="I2" i="57"/>
  <c r="H2" i="57"/>
  <c r="G2" i="57"/>
  <c r="F2" i="57"/>
  <c r="D2" i="57"/>
  <c r="C2" i="57"/>
  <c r="P201" i="57"/>
  <c r="G244" i="56"/>
  <c r="V200" i="57"/>
  <c r="G243" i="56"/>
  <c r="V199" i="57"/>
  <c r="G241" i="56"/>
  <c r="V198" i="57"/>
  <c r="P198" i="57"/>
  <c r="G240" i="56"/>
  <c r="V197" i="57"/>
  <c r="G238" i="56"/>
  <c r="V196" i="57"/>
  <c r="G237" i="56"/>
  <c r="V195" i="57"/>
  <c r="G235" i="56"/>
  <c r="V194" i="57"/>
  <c r="G234" i="56"/>
  <c r="V193" i="57"/>
  <c r="G232" i="56"/>
  <c r="V192" i="57"/>
  <c r="G231" i="56"/>
  <c r="V191" i="57"/>
  <c r="G229" i="56"/>
  <c r="V190" i="57"/>
  <c r="U194" i="56"/>
  <c r="T194" i="56"/>
  <c r="S194" i="56"/>
  <c r="R194" i="56"/>
  <c r="V194" i="56" s="1"/>
  <c r="V193" i="56"/>
  <c r="V187" i="57" s="1"/>
  <c r="P193" i="56"/>
  <c r="Q187" i="57" s="1"/>
  <c r="P187" i="57"/>
  <c r="V192" i="56"/>
  <c r="V186" i="57" s="1"/>
  <c r="P192" i="56"/>
  <c r="G192" i="56"/>
  <c r="V191" i="56"/>
  <c r="V185" i="57" s="1"/>
  <c r="P191" i="56"/>
  <c r="P185" i="57" s="1"/>
  <c r="G191" i="56"/>
  <c r="V175" i="56"/>
  <c r="V169" i="57" s="1"/>
  <c r="P175" i="56"/>
  <c r="G175" i="56"/>
  <c r="V174" i="56"/>
  <c r="V168" i="57" s="1"/>
  <c r="P174" i="56"/>
  <c r="P168" i="57" s="1"/>
  <c r="G174" i="56"/>
  <c r="V173" i="56"/>
  <c r="V167" i="57" s="1"/>
  <c r="P173" i="56"/>
  <c r="P167" i="57" s="1"/>
  <c r="G173" i="56"/>
  <c r="V172" i="56"/>
  <c r="V166" i="57" s="1"/>
  <c r="P172" i="56"/>
  <c r="P166" i="57" s="1"/>
  <c r="G172" i="56"/>
  <c r="V171" i="56"/>
  <c r="V165" i="57" s="1"/>
  <c r="P171" i="56"/>
  <c r="G171" i="56"/>
  <c r="V170" i="56"/>
  <c r="V164" i="57" s="1"/>
  <c r="P170" i="56"/>
  <c r="G170" i="56"/>
  <c r="V169" i="56"/>
  <c r="V163" i="57" s="1"/>
  <c r="P169" i="56"/>
  <c r="Q169" i="56" s="1"/>
  <c r="G169" i="56"/>
  <c r="V168" i="56"/>
  <c r="V162" i="57" s="1"/>
  <c r="P168" i="56"/>
  <c r="Q168" i="56" s="1"/>
  <c r="G168" i="56"/>
  <c r="V19" i="56"/>
  <c r="V13" i="57" s="1"/>
  <c r="P19" i="56"/>
  <c r="G19" i="56"/>
  <c r="V18" i="56"/>
  <c r="V12" i="57" s="1"/>
  <c r="P18" i="56"/>
  <c r="Q18" i="56" s="1"/>
  <c r="G18" i="56"/>
  <c r="V17" i="56"/>
  <c r="V11" i="57" s="1"/>
  <c r="P17" i="56"/>
  <c r="G17" i="56"/>
  <c r="V16" i="56"/>
  <c r="V10" i="57" s="1"/>
  <c r="P16" i="56"/>
  <c r="Q16" i="56" s="1"/>
  <c r="G16" i="56"/>
  <c r="V15" i="56"/>
  <c r="V9" i="57" s="1"/>
  <c r="P15" i="56"/>
  <c r="G15" i="56"/>
  <c r="V14" i="56"/>
  <c r="V8" i="57" s="1"/>
  <c r="P14" i="56"/>
  <c r="Q14" i="56" s="1"/>
  <c r="G14" i="56"/>
  <c r="V13" i="56"/>
  <c r="V7" i="57" s="1"/>
  <c r="V12" i="56"/>
  <c r="V6" i="57" s="1"/>
  <c r="P12" i="56"/>
  <c r="Q12" i="56" s="1"/>
  <c r="V11" i="56"/>
  <c r="V5" i="57"/>
  <c r="P11" i="56"/>
  <c r="V10" i="56"/>
  <c r="V4" i="57" s="1"/>
  <c r="V9" i="56"/>
  <c r="V3" i="57" s="1"/>
  <c r="P9" i="56"/>
  <c r="V8" i="56"/>
  <c r="V2" i="57" s="1"/>
  <c r="P8" i="56"/>
  <c r="Q185" i="57"/>
  <c r="Q193" i="57"/>
  <c r="Q201" i="57"/>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C60" i="55"/>
  <c r="M59" i="55"/>
  <c r="L59" i="55"/>
  <c r="K59" i="55"/>
  <c r="J59" i="55"/>
  <c r="I59" i="55"/>
  <c r="H59" i="55"/>
  <c r="F59" i="55"/>
  <c r="E59" i="55"/>
  <c r="D59" i="55"/>
  <c r="C59" i="55"/>
  <c r="M58" i="55"/>
  <c r="L58" i="55"/>
  <c r="K58" i="55"/>
  <c r="J58" i="55"/>
  <c r="I58" i="55"/>
  <c r="H58" i="55"/>
  <c r="F58" i="55"/>
  <c r="E58" i="55"/>
  <c r="D58" i="55"/>
  <c r="C58" i="55"/>
  <c r="M57" i="55"/>
  <c r="L57" i="55"/>
  <c r="K57" i="55"/>
  <c r="J57" i="55"/>
  <c r="I57" i="55"/>
  <c r="H57" i="55"/>
  <c r="F57" i="55"/>
  <c r="E57" i="55"/>
  <c r="D57" i="55"/>
  <c r="C57" i="55"/>
  <c r="M56" i="55"/>
  <c r="L56" i="55"/>
  <c r="K56" i="55"/>
  <c r="J56" i="55"/>
  <c r="I56" i="55"/>
  <c r="H56" i="55"/>
  <c r="F56" i="55"/>
  <c r="E56" i="55"/>
  <c r="D56" i="55"/>
  <c r="C56" i="55"/>
  <c r="M55" i="55"/>
  <c r="L55" i="55"/>
  <c r="K55" i="55"/>
  <c r="J55" i="55"/>
  <c r="I55" i="55"/>
  <c r="H55" i="55"/>
  <c r="F55" i="55"/>
  <c r="E55" i="55"/>
  <c r="D55" i="55"/>
  <c r="C55" i="55"/>
  <c r="M54" i="55"/>
  <c r="L54" i="55"/>
  <c r="K54" i="55"/>
  <c r="J54" i="55"/>
  <c r="I54" i="55"/>
  <c r="H54" i="55"/>
  <c r="F54" i="55"/>
  <c r="E54" i="55"/>
  <c r="D54" i="55"/>
  <c r="C54" i="55"/>
  <c r="M53" i="55"/>
  <c r="L53" i="55"/>
  <c r="K53" i="55"/>
  <c r="J53" i="55"/>
  <c r="I53" i="55"/>
  <c r="H53" i="55"/>
  <c r="F53" i="55"/>
  <c r="E53" i="55"/>
  <c r="D53" i="55"/>
  <c r="M52" i="55"/>
  <c r="L52" i="55"/>
  <c r="K52" i="55"/>
  <c r="J52" i="55"/>
  <c r="I52" i="55"/>
  <c r="H52" i="55"/>
  <c r="F52" i="55"/>
  <c r="E52" i="55"/>
  <c r="D52" i="55"/>
  <c r="C52" i="55"/>
  <c r="M51" i="55"/>
  <c r="L51" i="55"/>
  <c r="K51" i="55"/>
  <c r="J51" i="55"/>
  <c r="I51" i="55"/>
  <c r="H51" i="55"/>
  <c r="F51" i="55"/>
  <c r="E51" i="55"/>
  <c r="D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M46" i="55"/>
  <c r="L46" i="55"/>
  <c r="K46" i="55"/>
  <c r="J46" i="55"/>
  <c r="I46" i="55"/>
  <c r="H46" i="55"/>
  <c r="F46" i="55"/>
  <c r="E46" i="55"/>
  <c r="D46" i="55"/>
  <c r="M45" i="55"/>
  <c r="L45" i="55"/>
  <c r="K45" i="55"/>
  <c r="J45" i="55"/>
  <c r="I45" i="55"/>
  <c r="H45" i="55"/>
  <c r="F45" i="55"/>
  <c r="E45" i="55"/>
  <c r="D45" i="55"/>
  <c r="M44" i="55"/>
  <c r="L44" i="55"/>
  <c r="K44" i="55"/>
  <c r="J44" i="55"/>
  <c r="I44" i="55"/>
  <c r="H44" i="55"/>
  <c r="F44" i="55"/>
  <c r="E44" i="55"/>
  <c r="D44" i="55"/>
  <c r="M43" i="55"/>
  <c r="L43" i="55"/>
  <c r="K43" i="55"/>
  <c r="J43" i="55"/>
  <c r="I43" i="55"/>
  <c r="H43" i="55"/>
  <c r="F43" i="55"/>
  <c r="E43" i="55"/>
  <c r="D43" i="55"/>
  <c r="M42" i="55"/>
  <c r="L42" i="55"/>
  <c r="K42" i="55"/>
  <c r="J42" i="55"/>
  <c r="I42" i="55"/>
  <c r="H42" i="55"/>
  <c r="F42" i="55"/>
  <c r="E42" i="55"/>
  <c r="D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M38" i="55"/>
  <c r="L38" i="55"/>
  <c r="K38" i="55"/>
  <c r="J38" i="55"/>
  <c r="I38" i="55"/>
  <c r="H38" i="55"/>
  <c r="F38" i="55"/>
  <c r="E38" i="55"/>
  <c r="D38" i="55"/>
  <c r="M37" i="55"/>
  <c r="L37" i="55"/>
  <c r="K37" i="55"/>
  <c r="J37" i="55"/>
  <c r="I37" i="55"/>
  <c r="H37" i="55"/>
  <c r="F37" i="55"/>
  <c r="E37" i="55"/>
  <c r="D37" i="55"/>
  <c r="M36" i="55"/>
  <c r="L36" i="55"/>
  <c r="K36" i="55"/>
  <c r="J36" i="55"/>
  <c r="I36" i="55"/>
  <c r="H36" i="55"/>
  <c r="F36" i="55"/>
  <c r="E36" i="55"/>
  <c r="D36" i="55"/>
  <c r="M35" i="55"/>
  <c r="L35" i="55"/>
  <c r="K35" i="55"/>
  <c r="J35" i="55"/>
  <c r="I35" i="55"/>
  <c r="H35" i="55"/>
  <c r="F35" i="55"/>
  <c r="E35" i="55"/>
  <c r="D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C32" i="55"/>
  <c r="M31" i="55"/>
  <c r="L31" i="55"/>
  <c r="K31" i="55"/>
  <c r="J31" i="55"/>
  <c r="I31" i="55"/>
  <c r="H31" i="55"/>
  <c r="F31" i="55"/>
  <c r="E31" i="55"/>
  <c r="D31" i="55"/>
  <c r="M30" i="55"/>
  <c r="L30" i="55"/>
  <c r="K30" i="55"/>
  <c r="J30" i="55"/>
  <c r="I30" i="55"/>
  <c r="H30" i="55"/>
  <c r="F30" i="55"/>
  <c r="E30" i="55"/>
  <c r="D30" i="55"/>
  <c r="M29" i="55"/>
  <c r="L29" i="55"/>
  <c r="K29" i="55"/>
  <c r="J29" i="55"/>
  <c r="I29" i="55"/>
  <c r="H29" i="55"/>
  <c r="F29" i="55"/>
  <c r="E29" i="55"/>
  <c r="D29" i="55"/>
  <c r="M28" i="55"/>
  <c r="L28" i="55"/>
  <c r="K28" i="55"/>
  <c r="J28" i="55"/>
  <c r="I28" i="55"/>
  <c r="H28" i="55"/>
  <c r="F28" i="55"/>
  <c r="E28" i="55"/>
  <c r="D28" i="55"/>
  <c r="M27" i="55"/>
  <c r="L27" i="55"/>
  <c r="K27" i="55"/>
  <c r="J27" i="55"/>
  <c r="I27" i="55"/>
  <c r="H27" i="55"/>
  <c r="F27" i="55"/>
  <c r="E27" i="55"/>
  <c r="D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M22" i="55"/>
  <c r="L22" i="55"/>
  <c r="K22" i="55"/>
  <c r="J22" i="55"/>
  <c r="I22" i="55"/>
  <c r="H22" i="55"/>
  <c r="F22" i="55"/>
  <c r="E22" i="55"/>
  <c r="D22" i="55"/>
  <c r="M21" i="55"/>
  <c r="L21" i="55"/>
  <c r="K21" i="55"/>
  <c r="J21" i="55"/>
  <c r="I21" i="55"/>
  <c r="H21" i="55"/>
  <c r="F21" i="55"/>
  <c r="E21" i="55"/>
  <c r="D21" i="55"/>
  <c r="M20" i="55"/>
  <c r="L20" i="55"/>
  <c r="K20" i="55"/>
  <c r="J20" i="55"/>
  <c r="I20" i="55"/>
  <c r="H20" i="55"/>
  <c r="F20" i="55"/>
  <c r="E20" i="55"/>
  <c r="D20" i="55"/>
  <c r="M19" i="55"/>
  <c r="L19" i="55"/>
  <c r="K19" i="55"/>
  <c r="J19" i="55"/>
  <c r="I19" i="55"/>
  <c r="H19" i="55"/>
  <c r="F19" i="55"/>
  <c r="E19" i="55"/>
  <c r="D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M12" i="55"/>
  <c r="L12" i="55"/>
  <c r="K12" i="55"/>
  <c r="J12" i="55"/>
  <c r="I12" i="55"/>
  <c r="H12" i="55"/>
  <c r="F12" i="55"/>
  <c r="E12" i="55"/>
  <c r="D12" i="55"/>
  <c r="M11" i="55"/>
  <c r="L11" i="55"/>
  <c r="K11" i="55"/>
  <c r="J11" i="55"/>
  <c r="I11" i="55"/>
  <c r="H11" i="55"/>
  <c r="F11" i="55"/>
  <c r="E11" i="55"/>
  <c r="D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180" i="54"/>
  <c r="K180" i="54"/>
  <c r="J180" i="54"/>
  <c r="I180" i="54"/>
  <c r="H180" i="54"/>
  <c r="G180" i="54"/>
  <c r="R66" i="55"/>
  <c r="Q66" i="55"/>
  <c r="P66" i="55"/>
  <c r="O66" i="55"/>
  <c r="N66" i="55"/>
  <c r="F178" i="54"/>
  <c r="G66" i="55" s="1"/>
  <c r="R65" i="55"/>
  <c r="Q65" i="55"/>
  <c r="P65" i="55"/>
  <c r="O65" i="55"/>
  <c r="N65" i="55"/>
  <c r="F177" i="54"/>
  <c r="G65" i="55" s="1"/>
  <c r="R64" i="55"/>
  <c r="Q64" i="55"/>
  <c r="P64" i="55"/>
  <c r="O64" i="55"/>
  <c r="N64" i="55"/>
  <c r="F176" i="54"/>
  <c r="G64" i="55" s="1"/>
  <c r="R63" i="55"/>
  <c r="Q63" i="55"/>
  <c r="P63" i="55"/>
  <c r="O63" i="55"/>
  <c r="N63" i="55"/>
  <c r="F175" i="54"/>
  <c r="G63" i="55" s="1"/>
  <c r="R62" i="55"/>
  <c r="Q62" i="55"/>
  <c r="P62" i="55"/>
  <c r="O62" i="55"/>
  <c r="N62" i="55"/>
  <c r="F174" i="54"/>
  <c r="G62" i="55" s="1"/>
  <c r="R61" i="55"/>
  <c r="Q61" i="55"/>
  <c r="P61" i="55"/>
  <c r="O61" i="55"/>
  <c r="N61" i="55"/>
  <c r="G61" i="55"/>
  <c r="R60" i="55"/>
  <c r="Q60" i="55"/>
  <c r="P60" i="55"/>
  <c r="O60" i="55"/>
  <c r="N60" i="55"/>
  <c r="G60" i="55"/>
  <c r="R59" i="55"/>
  <c r="Q59" i="55"/>
  <c r="P59" i="55"/>
  <c r="O59" i="55"/>
  <c r="N59" i="55"/>
  <c r="G59" i="55"/>
  <c r="R58" i="55"/>
  <c r="Q58" i="55"/>
  <c r="P58" i="55"/>
  <c r="O58" i="55"/>
  <c r="N58" i="55"/>
  <c r="F173" i="54"/>
  <c r="G58" i="55" s="1"/>
  <c r="R57" i="55"/>
  <c r="Q57" i="55"/>
  <c r="P57" i="55"/>
  <c r="O57" i="55"/>
  <c r="N57" i="55"/>
  <c r="F172" i="54"/>
  <c r="G57" i="55" s="1"/>
  <c r="R56" i="55"/>
  <c r="Q56" i="55"/>
  <c r="P56" i="55"/>
  <c r="O56" i="55"/>
  <c r="N56" i="55"/>
  <c r="F171" i="54"/>
  <c r="G56" i="55" s="1"/>
  <c r="R55" i="55"/>
  <c r="Q55" i="55"/>
  <c r="P55" i="55"/>
  <c r="O55" i="55"/>
  <c r="N55" i="55"/>
  <c r="F170" i="54"/>
  <c r="G55" i="55" s="1"/>
  <c r="R54" i="55"/>
  <c r="Q54" i="55"/>
  <c r="P54" i="55"/>
  <c r="O54" i="55"/>
  <c r="N54" i="55"/>
  <c r="F169" i="54"/>
  <c r="G54" i="55" s="1"/>
  <c r="R53" i="55"/>
  <c r="Q53" i="55"/>
  <c r="P53" i="55"/>
  <c r="O53" i="55"/>
  <c r="N53" i="55"/>
  <c r="F168" i="54"/>
  <c r="G53" i="55" s="1"/>
  <c r="R52" i="55"/>
  <c r="Q52" i="55"/>
  <c r="P52" i="55"/>
  <c r="O52" i="55"/>
  <c r="N52" i="55"/>
  <c r="F167" i="54"/>
  <c r="G52" i="55" s="1"/>
  <c r="R51" i="55"/>
  <c r="Q51" i="55"/>
  <c r="P51" i="55"/>
  <c r="O51" i="55"/>
  <c r="N51" i="55"/>
  <c r="F166" i="54"/>
  <c r="G51" i="55" s="1"/>
  <c r="R50" i="55"/>
  <c r="Q50" i="55"/>
  <c r="P50" i="55"/>
  <c r="O50" i="55"/>
  <c r="N50" i="55"/>
  <c r="F165" i="54"/>
  <c r="G50" i="55" s="1"/>
  <c r="R49" i="55"/>
  <c r="Q49" i="55"/>
  <c r="P49" i="55"/>
  <c r="O49" i="55"/>
  <c r="N49" i="55"/>
  <c r="F164" i="54"/>
  <c r="G49" i="55" s="1"/>
  <c r="R48" i="55"/>
  <c r="Q48" i="55"/>
  <c r="P48" i="55"/>
  <c r="O48" i="55"/>
  <c r="N48" i="55"/>
  <c r="F163" i="54"/>
  <c r="G48" i="55" s="1"/>
  <c r="R47" i="55"/>
  <c r="Q47" i="55"/>
  <c r="P47" i="55"/>
  <c r="O47" i="55"/>
  <c r="N47" i="55"/>
  <c r="F162" i="54"/>
  <c r="G47" i="55" s="1"/>
  <c r="R46" i="55"/>
  <c r="Q46" i="55"/>
  <c r="P46" i="55"/>
  <c r="O46" i="55"/>
  <c r="N46" i="55"/>
  <c r="F161" i="54"/>
  <c r="G46" i="55" s="1"/>
  <c r="R45" i="55"/>
  <c r="Q45" i="55"/>
  <c r="P45" i="55"/>
  <c r="O45" i="55"/>
  <c r="N45" i="55"/>
  <c r="F160" i="54"/>
  <c r="G45" i="55" s="1"/>
  <c r="P44" i="55"/>
  <c r="F114" i="54"/>
  <c r="F113" i="54"/>
  <c r="P42" i="55"/>
  <c r="F112" i="54"/>
  <c r="R41" i="55"/>
  <c r="Q41" i="55"/>
  <c r="P41" i="55"/>
  <c r="O41" i="55"/>
  <c r="N41" i="55"/>
  <c r="F111" i="54"/>
  <c r="G41" i="55" s="1"/>
  <c r="F47" i="54"/>
  <c r="P39" i="55"/>
  <c r="F46" i="54"/>
  <c r="R38" i="55"/>
  <c r="Q38" i="55"/>
  <c r="P38" i="55"/>
  <c r="O38" i="55"/>
  <c r="N38" i="55"/>
  <c r="F45" i="54"/>
  <c r="G38" i="55" s="1"/>
  <c r="F44" i="54"/>
  <c r="R36" i="55"/>
  <c r="Q36" i="55"/>
  <c r="P36" i="55"/>
  <c r="O36" i="55"/>
  <c r="N36" i="55"/>
  <c r="F43" i="54"/>
  <c r="G36" i="55" s="1"/>
  <c r="F42" i="54"/>
  <c r="F41" i="54"/>
  <c r="F40" i="54"/>
  <c r="F39" i="54"/>
  <c r="P31" i="55"/>
  <c r="F38" i="54"/>
  <c r="F37" i="54"/>
  <c r="F36" i="54"/>
  <c r="F35" i="54"/>
  <c r="R27" i="55"/>
  <c r="Q27" i="55"/>
  <c r="P27" i="55"/>
  <c r="O27" i="55"/>
  <c r="N27" i="55"/>
  <c r="F34" i="54"/>
  <c r="G27" i="55" s="1"/>
  <c r="R26" i="55"/>
  <c r="Q26" i="55"/>
  <c r="P26" i="55"/>
  <c r="O26" i="55"/>
  <c r="N26" i="55"/>
  <c r="F33" i="54"/>
  <c r="G26" i="55" s="1"/>
  <c r="F32" i="54"/>
  <c r="F31" i="54"/>
  <c r="P23" i="55"/>
  <c r="F30" i="54"/>
  <c r="P22" i="55"/>
  <c r="F29" i="54"/>
  <c r="F28" i="54"/>
  <c r="P20" i="55"/>
  <c r="F27" i="54"/>
  <c r="P19" i="55"/>
  <c r="F26" i="54"/>
  <c r="R18" i="55"/>
  <c r="Q18" i="55"/>
  <c r="P18" i="55"/>
  <c r="O18" i="55"/>
  <c r="N18" i="55"/>
  <c r="F25" i="54"/>
  <c r="G18" i="55" s="1"/>
  <c r="F24" i="54"/>
  <c r="F23" i="54"/>
  <c r="P15" i="55"/>
  <c r="F22" i="54"/>
  <c r="P14" i="55"/>
  <c r="F21" i="54"/>
  <c r="P13" i="55"/>
  <c r="N13" i="55"/>
  <c r="F20" i="54"/>
  <c r="O13" i="55" s="1"/>
  <c r="F19" i="54"/>
  <c r="P11" i="55"/>
  <c r="N11" i="55"/>
  <c r="F18" i="54"/>
  <c r="O11" i="55" s="1"/>
  <c r="P10" i="55"/>
  <c r="F17" i="54"/>
  <c r="R9" i="55"/>
  <c r="Q9" i="55"/>
  <c r="P9" i="55"/>
  <c r="O9" i="55"/>
  <c r="N9" i="55"/>
  <c r="F16" i="54"/>
  <c r="G9" i="55" s="1"/>
  <c r="N8" i="55"/>
  <c r="F15" i="54"/>
  <c r="O8" i="55" s="1"/>
  <c r="R7" i="55"/>
  <c r="Q7" i="55"/>
  <c r="P7" i="55"/>
  <c r="O7" i="55"/>
  <c r="N7" i="55"/>
  <c r="F14" i="54"/>
  <c r="G7" i="55" s="1"/>
  <c r="P6" i="55"/>
  <c r="F13" i="54"/>
  <c r="F12" i="54"/>
  <c r="O5" i="55" s="1"/>
  <c r="P4" i="55"/>
  <c r="F11" i="54"/>
  <c r="O4" i="55" s="1"/>
  <c r="P3" i="55"/>
  <c r="F10" i="54"/>
  <c r="N2" i="55"/>
  <c r="F9" i="54"/>
  <c r="O2" i="55"/>
  <c r="R2" i="55"/>
  <c r="O12" i="48"/>
  <c r="O11" i="48"/>
  <c r="O10" i="48"/>
  <c r="O9" i="48"/>
  <c r="O8" i="48"/>
  <c r="O7" i="48"/>
  <c r="O6" i="48"/>
  <c r="O5" i="48"/>
  <c r="O4" i="48"/>
  <c r="O3" i="48"/>
  <c r="O2" i="48"/>
  <c r="L2" i="48"/>
  <c r="P12" i="48"/>
  <c r="P11" i="48"/>
  <c r="P10" i="48"/>
  <c r="P9" i="48"/>
  <c r="P8" i="48"/>
  <c r="P7" i="48"/>
  <c r="P6" i="48"/>
  <c r="P5" i="48"/>
  <c r="P4" i="48"/>
  <c r="P3" i="48"/>
  <c r="P2" i="48"/>
  <c r="Q2" i="48"/>
  <c r="R2" i="48"/>
  <c r="S2" i="48"/>
  <c r="T2" i="48"/>
  <c r="U2" i="48"/>
  <c r="V2" i="48"/>
  <c r="W2" i="48"/>
  <c r="X2" i="48"/>
  <c r="Y2" i="48"/>
  <c r="Z2" i="48"/>
  <c r="C8" i="38"/>
  <c r="C45" i="38"/>
  <c r="C42" i="38"/>
  <c r="C40" i="38"/>
  <c r="C39" i="38"/>
  <c r="C38" i="38"/>
  <c r="C36" i="38"/>
  <c r="C35" i="38"/>
  <c r="C34" i="38"/>
  <c r="C32" i="38"/>
  <c r="C31" i="38"/>
  <c r="C30" i="38"/>
  <c r="C29" i="38"/>
  <c r="C28" i="38"/>
  <c r="C27" i="38"/>
  <c r="C26" i="38"/>
  <c r="C25" i="38"/>
  <c r="C24" i="38"/>
  <c r="C23" i="38"/>
  <c r="C22" i="38"/>
  <c r="C21" i="38"/>
  <c r="C19" i="38"/>
  <c r="C18" i="38"/>
  <c r="C17" i="38"/>
  <c r="C16" i="38"/>
  <c r="C15" i="38"/>
  <c r="C14" i="38"/>
  <c r="C12" i="38"/>
  <c r="C11" i="38"/>
  <c r="C10" i="38"/>
  <c r="C9" i="38"/>
  <c r="Q12" i="48"/>
  <c r="Q11" i="48"/>
  <c r="Q10" i="48"/>
  <c r="Q9" i="48"/>
  <c r="Q8" i="48"/>
  <c r="Q7" i="48"/>
  <c r="Q6" i="48"/>
  <c r="Q5" i="48"/>
  <c r="Q4" i="48"/>
  <c r="Q3" i="48"/>
  <c r="L12" i="48"/>
  <c r="L11" i="48"/>
  <c r="L10" i="48"/>
  <c r="L9" i="48"/>
  <c r="L8" i="48"/>
  <c r="L7" i="48"/>
  <c r="L6" i="48"/>
  <c r="L5" i="48"/>
  <c r="L4" i="48"/>
  <c r="L3" i="48"/>
  <c r="D7" i="45"/>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32" i="36" s="1"/>
  <c r="E28" i="36"/>
  <c r="D10" i="36"/>
  <c r="D11" i="36"/>
  <c r="D12" i="36"/>
  <c r="D15" i="36"/>
  <c r="D16" i="36"/>
  <c r="D17" i="36"/>
  <c r="D18" i="36"/>
  <c r="D21" i="36" s="1"/>
  <c r="D19" i="36"/>
  <c r="D20" i="36"/>
  <c r="D23" i="36"/>
  <c r="D24" i="36"/>
  <c r="D25" i="36"/>
  <c r="D26" i="36"/>
  <c r="D27" i="36"/>
  <c r="C13" i="36"/>
  <c r="C21" i="36"/>
  <c r="C28" i="36"/>
  <c r="B21" i="36"/>
  <c r="B28" i="36"/>
  <c r="AE3" i="48"/>
  <c r="AE2" i="48"/>
  <c r="AE12" i="48"/>
  <c r="AE11" i="48"/>
  <c r="AE10" i="48"/>
  <c r="AE9" i="48"/>
  <c r="AE8" i="48"/>
  <c r="AE7" i="48"/>
  <c r="AE6" i="48"/>
  <c r="AE5" i="48"/>
  <c r="AE4" i="48"/>
  <c r="AD2" i="48"/>
  <c r="AD12" i="48"/>
  <c r="AD11" i="48"/>
  <c r="AD10" i="48"/>
  <c r="AD9" i="48"/>
  <c r="AD8" i="48"/>
  <c r="AD7" i="48"/>
  <c r="AD6" i="48"/>
  <c r="AD5" i="48"/>
  <c r="AD4" i="48"/>
  <c r="AD3" i="48"/>
  <c r="AC3" i="48"/>
  <c r="AC2" i="48"/>
  <c r="AC12" i="48"/>
  <c r="AC11" i="48"/>
  <c r="AC10" i="48"/>
  <c r="AC9" i="48"/>
  <c r="AC8" i="48"/>
  <c r="AC7" i="48"/>
  <c r="AC6" i="48"/>
  <c r="AC5" i="48"/>
  <c r="AC4" i="48"/>
  <c r="AB3" i="48"/>
  <c r="AB2" i="48"/>
  <c r="AB12" i="48"/>
  <c r="AB11" i="48"/>
  <c r="AB10" i="48"/>
  <c r="AB9" i="48"/>
  <c r="AB8" i="48"/>
  <c r="AB7" i="48"/>
  <c r="AB6" i="48"/>
  <c r="AB5" i="48"/>
  <c r="AB4" i="48"/>
  <c r="AA2" i="48"/>
  <c r="AA12" i="48"/>
  <c r="AA11" i="48"/>
  <c r="AA10" i="48"/>
  <c r="AA9" i="48"/>
  <c r="AA8" i="48"/>
  <c r="AA7" i="48"/>
  <c r="AA6" i="48"/>
  <c r="AA5" i="48"/>
  <c r="AA4" i="48"/>
  <c r="AA3" i="48"/>
  <c r="Z12" i="48"/>
  <c r="Z11" i="48"/>
  <c r="Z10" i="48"/>
  <c r="Z9" i="48"/>
  <c r="Z8" i="48"/>
  <c r="Z7" i="48"/>
  <c r="Z6" i="48"/>
  <c r="Z5" i="48"/>
  <c r="Z4" i="48"/>
  <c r="Z3" i="48"/>
  <c r="Y12" i="48"/>
  <c r="Y11" i="48"/>
  <c r="Y10" i="48"/>
  <c r="Y9" i="48"/>
  <c r="Y8" i="48"/>
  <c r="Y7" i="48"/>
  <c r="Y6" i="48"/>
  <c r="Y5" i="48"/>
  <c r="Y4" i="48"/>
  <c r="Y3"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3" i="48"/>
  <c r="U12" i="48"/>
  <c r="U11" i="48"/>
  <c r="U10" i="48"/>
  <c r="U9" i="48"/>
  <c r="U8" i="48"/>
  <c r="U7" i="48"/>
  <c r="U6" i="48"/>
  <c r="U5" i="48"/>
  <c r="U4" i="48"/>
  <c r="T12" i="48"/>
  <c r="T11" i="48"/>
  <c r="T10" i="48"/>
  <c r="T9" i="48"/>
  <c r="T8" i="48"/>
  <c r="T7" i="48"/>
  <c r="T6" i="48"/>
  <c r="T5" i="48"/>
  <c r="T4" i="48"/>
  <c r="T3" i="48"/>
  <c r="S3" i="48"/>
  <c r="S4" i="48"/>
  <c r="S5" i="48"/>
  <c r="S6" i="48"/>
  <c r="S7" i="48"/>
  <c r="S8" i="48"/>
  <c r="S9" i="48"/>
  <c r="S10" i="48"/>
  <c r="S11" i="48"/>
  <c r="S12" i="48"/>
  <c r="R12" i="48"/>
  <c r="R11" i="48"/>
  <c r="R10" i="48"/>
  <c r="R9" i="48"/>
  <c r="R8" i="48"/>
  <c r="R7" i="48"/>
  <c r="R6" i="48"/>
  <c r="R5" i="48"/>
  <c r="R4" i="48"/>
  <c r="R3" i="48"/>
  <c r="A2" i="48"/>
  <c r="B2" i="48"/>
  <c r="A3" i="48"/>
  <c r="B3" i="48"/>
  <c r="A4" i="48"/>
  <c r="B4" i="48"/>
  <c r="A5" i="48"/>
  <c r="B5" i="48"/>
  <c r="A6" i="48"/>
  <c r="B6" i="48"/>
  <c r="A7" i="48"/>
  <c r="B7" i="48"/>
  <c r="A8" i="48"/>
  <c r="B8" i="48"/>
  <c r="A9" i="48"/>
  <c r="B9" i="48"/>
  <c r="A10" i="48"/>
  <c r="B10" i="48"/>
  <c r="A11" i="48"/>
  <c r="B11" i="48"/>
  <c r="A12" i="48"/>
  <c r="B12" i="48"/>
  <c r="H1" i="47"/>
  <c r="H2" i="47"/>
  <c r="A24" i="47"/>
  <c r="A25" i="47" s="1"/>
  <c r="A26" i="47" s="1"/>
  <c r="A27" i="47" s="1"/>
  <c r="A28" i="47" s="1"/>
  <c r="A29" i="47" s="1"/>
  <c r="A30" i="47" s="1"/>
  <c r="A31" i="47" s="1"/>
  <c r="A32" i="47" s="1"/>
  <c r="A33" i="47" s="1"/>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9" i="14"/>
  <c r="D10" i="14"/>
  <c r="K34" i="20" l="1"/>
  <c r="P17" i="48"/>
  <c r="AC17" i="48"/>
  <c r="Y17" i="48"/>
  <c r="Q17" i="48"/>
  <c r="N17" i="48"/>
  <c r="X17" i="48"/>
  <c r="AD17" i="48"/>
  <c r="W17" i="48"/>
  <c r="AB17" i="48"/>
  <c r="V17" i="48"/>
  <c r="U17" i="48"/>
  <c r="L17" i="48"/>
  <c r="M17" i="48"/>
  <c r="AA17" i="48"/>
  <c r="O17" i="48"/>
  <c r="S17" i="48"/>
  <c r="Z17" i="48"/>
  <c r="R17" i="48"/>
  <c r="T17" i="48"/>
  <c r="AE17" i="48"/>
  <c r="G8" i="55"/>
  <c r="G11" i="55"/>
  <c r="G13" i="55"/>
  <c r="P17" i="55"/>
  <c r="P46" i="57"/>
  <c r="Q52" i="56"/>
  <c r="P48" i="57"/>
  <c r="Q54" i="56"/>
  <c r="P52" i="57"/>
  <c r="Q58" i="56"/>
  <c r="P56" i="57"/>
  <c r="Q62" i="56"/>
  <c r="P58" i="57"/>
  <c r="Q64" i="56"/>
  <c r="P51" i="57"/>
  <c r="Q57" i="56"/>
  <c r="P59" i="57"/>
  <c r="Q65" i="56"/>
  <c r="P60" i="57"/>
  <c r="Q66" i="56"/>
  <c r="P62" i="57"/>
  <c r="Q68" i="56"/>
  <c r="P64" i="57"/>
  <c r="Q70" i="56"/>
  <c r="P68" i="57"/>
  <c r="Q74" i="56"/>
  <c r="P72" i="57"/>
  <c r="Q78" i="56"/>
  <c r="P74" i="57"/>
  <c r="Q80" i="56"/>
  <c r="P63" i="57"/>
  <c r="Q69" i="56"/>
  <c r="P67" i="57"/>
  <c r="Q73" i="56"/>
  <c r="P75" i="57"/>
  <c r="Q81" i="56"/>
  <c r="P88" i="57"/>
  <c r="Q94" i="56"/>
  <c r="P92" i="57"/>
  <c r="Q98" i="56"/>
  <c r="P83" i="57"/>
  <c r="Q89" i="56"/>
  <c r="P91" i="57"/>
  <c r="Q97" i="56"/>
  <c r="P78" i="57"/>
  <c r="Q84" i="56"/>
  <c r="P80" i="57"/>
  <c r="Q86" i="56"/>
  <c r="P82" i="57"/>
  <c r="Q88" i="56"/>
  <c r="P84" i="57"/>
  <c r="Q90" i="56"/>
  <c r="P86" i="57"/>
  <c r="Q92" i="56"/>
  <c r="P95" i="57"/>
  <c r="Q101" i="56"/>
  <c r="P103" i="57"/>
  <c r="Q109" i="56"/>
  <c r="P107" i="57"/>
  <c r="Q113" i="56"/>
  <c r="P96" i="57"/>
  <c r="Q102" i="56"/>
  <c r="P100" i="57"/>
  <c r="Q106" i="56"/>
  <c r="P104" i="57"/>
  <c r="Q110" i="56"/>
  <c r="P108" i="57"/>
  <c r="Q114" i="56"/>
  <c r="P112" i="57"/>
  <c r="Q118" i="56"/>
  <c r="P116" i="57"/>
  <c r="Q122" i="56"/>
  <c r="P120" i="57"/>
  <c r="Q126" i="56"/>
  <c r="P111" i="57"/>
  <c r="Q117" i="56"/>
  <c r="P119" i="57"/>
  <c r="Q125" i="56"/>
  <c r="P123" i="57"/>
  <c r="Q129" i="56"/>
  <c r="P127" i="57"/>
  <c r="Q133" i="56"/>
  <c r="P124" i="57"/>
  <c r="Q130" i="56"/>
  <c r="P128" i="57"/>
  <c r="Q134" i="56"/>
  <c r="P154" i="57"/>
  <c r="Q160" i="56"/>
  <c r="P158" i="57"/>
  <c r="Q164" i="56"/>
  <c r="P155" i="57"/>
  <c r="Q161" i="56"/>
  <c r="P28" i="57"/>
  <c r="Q34" i="56"/>
  <c r="P30" i="57"/>
  <c r="Q36" i="56"/>
  <c r="P32" i="57"/>
  <c r="Q38" i="56"/>
  <c r="P36" i="57"/>
  <c r="Q42" i="56"/>
  <c r="P38" i="57"/>
  <c r="Q44" i="56"/>
  <c r="P40" i="57"/>
  <c r="Q46" i="56"/>
  <c r="P44" i="57"/>
  <c r="Q50" i="56"/>
  <c r="P27" i="57"/>
  <c r="Q33" i="56"/>
  <c r="P31" i="57"/>
  <c r="Q37" i="56"/>
  <c r="P35" i="57"/>
  <c r="Q41" i="56"/>
  <c r="P43" i="57"/>
  <c r="Q49" i="56"/>
  <c r="P19" i="57"/>
  <c r="Q25" i="56"/>
  <c r="P5" i="57"/>
  <c r="Q11" i="56"/>
  <c r="P9" i="57"/>
  <c r="Q15" i="56"/>
  <c r="P11" i="57"/>
  <c r="Q17" i="56"/>
  <c r="P13" i="57"/>
  <c r="Q19" i="56"/>
  <c r="P14" i="57"/>
  <c r="Q20" i="56"/>
  <c r="P16" i="57"/>
  <c r="Q22" i="56"/>
  <c r="P20" i="57"/>
  <c r="Q26" i="56"/>
  <c r="P22" i="57"/>
  <c r="Q28" i="56"/>
  <c r="P24" i="57"/>
  <c r="Q30" i="56"/>
  <c r="P2" i="57"/>
  <c r="Q8" i="56"/>
  <c r="Q10" i="56"/>
  <c r="P4" i="57"/>
  <c r="P164" i="57"/>
  <c r="Q170" i="56"/>
  <c r="L36" i="47"/>
  <c r="P194" i="57"/>
  <c r="P204" i="57"/>
  <c r="Q204" i="57"/>
  <c r="Q200" i="57"/>
  <c r="W200" i="57"/>
  <c r="W201" i="57"/>
  <c r="P200" i="57"/>
  <c r="Q197" i="57"/>
  <c r="Q194" i="57"/>
  <c r="G6" i="55"/>
  <c r="G12" i="55"/>
  <c r="G15" i="55"/>
  <c r="P35" i="55"/>
  <c r="Q35" i="55"/>
  <c r="G39" i="55"/>
  <c r="G42" i="55"/>
  <c r="G44" i="55"/>
  <c r="G3" i="55"/>
  <c r="G5" i="55"/>
  <c r="N5" i="55"/>
  <c r="G10" i="55"/>
  <c r="G37" i="55"/>
  <c r="Q37" i="55"/>
  <c r="P37" i="55"/>
  <c r="G40" i="55"/>
  <c r="Q40" i="55"/>
  <c r="P40" i="55"/>
  <c r="G43" i="55"/>
  <c r="G14" i="55"/>
  <c r="G16" i="55"/>
  <c r="G17" i="55"/>
  <c r="G19" i="55"/>
  <c r="G20" i="55"/>
  <c r="G21" i="55"/>
  <c r="G22" i="55"/>
  <c r="G23" i="55"/>
  <c r="G24" i="55"/>
  <c r="G25" i="55"/>
  <c r="G28" i="55"/>
  <c r="G29" i="55"/>
  <c r="G30" i="55"/>
  <c r="G31" i="55"/>
  <c r="G32" i="55"/>
  <c r="G33" i="55"/>
  <c r="G34" i="55"/>
  <c r="G35" i="55"/>
  <c r="P5" i="55"/>
  <c r="P12" i="55"/>
  <c r="Q23" i="55"/>
  <c r="P25" i="55"/>
  <c r="P29" i="55"/>
  <c r="P32" i="55"/>
  <c r="P34" i="55"/>
  <c r="Q42" i="55"/>
  <c r="Q8" i="55"/>
  <c r="R8" i="55"/>
  <c r="Q21" i="55"/>
  <c r="R5" i="55"/>
  <c r="Q5" i="55"/>
  <c r="Q16" i="55"/>
  <c r="Q24" i="55"/>
  <c r="Q28" i="55"/>
  <c r="Q30" i="55"/>
  <c r="Q33" i="55"/>
  <c r="Q43" i="55"/>
  <c r="R43" i="55"/>
  <c r="Q12" i="55"/>
  <c r="Q13" i="55"/>
  <c r="R13" i="55"/>
  <c r="Q15" i="55"/>
  <c r="Q17" i="55"/>
  <c r="Q20" i="55"/>
  <c r="Q22" i="55"/>
  <c r="Q25" i="55"/>
  <c r="Q29" i="55"/>
  <c r="Q32" i="55"/>
  <c r="Q34" i="55"/>
  <c r="P8" i="55"/>
  <c r="P16" i="55"/>
  <c r="P21" i="55"/>
  <c r="P24" i="55"/>
  <c r="P28" i="55"/>
  <c r="P30" i="55"/>
  <c r="P33" i="55"/>
  <c r="P43" i="55"/>
  <c r="G4" i="55"/>
  <c r="N4" i="55"/>
  <c r="P10" i="57"/>
  <c r="W139" i="57"/>
  <c r="D28" i="36"/>
  <c r="F233" i="54"/>
  <c r="G77" i="55" s="1"/>
  <c r="J77" i="55"/>
  <c r="P135" i="57"/>
  <c r="W135" i="57"/>
  <c r="P7" i="57"/>
  <c r="P199" i="57"/>
  <c r="P15" i="57"/>
  <c r="W15" i="57"/>
  <c r="P157" i="57"/>
  <c r="Q157" i="57"/>
  <c r="P79" i="57"/>
  <c r="W79" i="57"/>
  <c r="F6" i="19"/>
  <c r="F226" i="54"/>
  <c r="G76" i="55" s="1"/>
  <c r="P160" i="57"/>
  <c r="Q160" i="57"/>
  <c r="P47" i="57"/>
  <c r="W47" i="57"/>
  <c r="P162" i="57"/>
  <c r="Q162" i="57"/>
  <c r="I75" i="55"/>
  <c r="F219" i="54"/>
  <c r="G75" i="55" s="1"/>
  <c r="P191" i="57"/>
  <c r="P192" i="57"/>
  <c r="Q230" i="56"/>
  <c r="Q196" i="57"/>
  <c r="P196" i="57"/>
  <c r="Q208" i="57"/>
  <c r="P208" i="57"/>
  <c r="J34" i="20"/>
  <c r="F180" i="54"/>
  <c r="D13" i="36"/>
  <c r="D32" i="36" s="1"/>
  <c r="P99" i="57"/>
  <c r="Q99" i="57"/>
  <c r="P147" i="57"/>
  <c r="Q147" i="57"/>
  <c r="E6" i="19"/>
  <c r="G2" i="55"/>
  <c r="P87" i="57"/>
  <c r="W87" i="57"/>
  <c r="F36" i="47"/>
  <c r="P169" i="57"/>
  <c r="Q169" i="57"/>
  <c r="C32" i="36"/>
  <c r="D34" i="20"/>
  <c r="H34" i="20"/>
  <c r="Q7" i="57"/>
  <c r="W7" i="57"/>
  <c r="P195" i="57"/>
  <c r="P152" i="57"/>
  <c r="Q152" i="57"/>
  <c r="P23" i="57"/>
  <c r="W23" i="57"/>
  <c r="P55" i="57"/>
  <c r="W55" i="57"/>
  <c r="P3" i="57"/>
  <c r="L74" i="55"/>
  <c r="F212" i="54"/>
  <c r="G74" i="55" s="1"/>
  <c r="P115" i="57"/>
  <c r="W115" i="57"/>
  <c r="P39" i="57"/>
  <c r="W39" i="57"/>
  <c r="P71" i="57"/>
  <c r="W71" i="57"/>
  <c r="F13" i="36"/>
  <c r="B37" i="47" s="1"/>
  <c r="P131" i="57"/>
  <c r="W131" i="57"/>
  <c r="F21" i="36"/>
  <c r="F37" i="47" s="1"/>
  <c r="F205" i="54"/>
  <c r="G73" i="55" s="1"/>
  <c r="F191" i="54"/>
  <c r="G71" i="55" s="1"/>
  <c r="Q181" i="57"/>
  <c r="W143" i="57"/>
  <c r="Q51" i="57"/>
  <c r="Q167" i="57"/>
  <c r="W167" i="57"/>
  <c r="P12" i="57"/>
  <c r="P163" i="57"/>
  <c r="P165" i="57"/>
  <c r="Q165" i="57"/>
  <c r="P186" i="57"/>
  <c r="K78" i="55"/>
  <c r="F240" i="54"/>
  <c r="G78" i="55" s="1"/>
  <c r="C47" i="38"/>
  <c r="C4" i="36" s="1"/>
  <c r="D6" i="19"/>
  <c r="E34" i="20"/>
  <c r="F34" i="20"/>
  <c r="B32" i="36"/>
  <c r="I34" i="20"/>
  <c r="W187" i="57"/>
  <c r="Q198" i="57"/>
  <c r="Q190" i="57"/>
  <c r="W10" i="57"/>
  <c r="Q10" i="57"/>
  <c r="I72" i="55"/>
  <c r="F198" i="54"/>
  <c r="G72" i="55" s="1"/>
  <c r="K80" i="55"/>
  <c r="F254" i="54"/>
  <c r="G80" i="55" s="1"/>
  <c r="P180" i="57"/>
  <c r="W180" i="57"/>
  <c r="P89" i="57"/>
  <c r="Q89" i="57"/>
  <c r="P97" i="57"/>
  <c r="Q97" i="57"/>
  <c r="P105" i="57"/>
  <c r="Q105" i="57"/>
  <c r="P113" i="57"/>
  <c r="Q113" i="57"/>
  <c r="P121" i="57"/>
  <c r="Q121" i="57"/>
  <c r="P129" i="57"/>
  <c r="Q129" i="57"/>
  <c r="P137" i="57"/>
  <c r="Q137" i="57"/>
  <c r="P145" i="57"/>
  <c r="Q145" i="57"/>
  <c r="P148" i="57"/>
  <c r="Q148" i="57"/>
  <c r="P151" i="57"/>
  <c r="W151" i="57"/>
  <c r="P161" i="57"/>
  <c r="Q161" i="57"/>
  <c r="P21" i="57"/>
  <c r="Q21" i="57"/>
  <c r="P29" i="57"/>
  <c r="Q29" i="57"/>
  <c r="P37" i="57"/>
  <c r="Q37" i="57"/>
  <c r="P45" i="57"/>
  <c r="Q45" i="57"/>
  <c r="P53" i="57"/>
  <c r="Q53" i="57"/>
  <c r="P61" i="57"/>
  <c r="Q61" i="57"/>
  <c r="P69" i="57"/>
  <c r="Q69" i="57"/>
  <c r="P77" i="57"/>
  <c r="Q77" i="57"/>
  <c r="P85" i="57"/>
  <c r="Q85" i="57"/>
  <c r="P170" i="57"/>
  <c r="Q170" i="57"/>
  <c r="I79" i="55"/>
  <c r="F247" i="54"/>
  <c r="G79" i="55" s="1"/>
  <c r="W205" i="57"/>
  <c r="Q205" i="57"/>
  <c r="V206" i="57"/>
  <c r="P203" i="57"/>
  <c r="P183" i="57"/>
  <c r="W183" i="57"/>
  <c r="F28" i="36"/>
  <c r="P93" i="57"/>
  <c r="W93" i="57"/>
  <c r="P101" i="57"/>
  <c r="Q101" i="57"/>
  <c r="P109" i="57"/>
  <c r="W109" i="57"/>
  <c r="P117" i="57"/>
  <c r="Q117" i="57"/>
  <c r="P125" i="57"/>
  <c r="W125" i="57"/>
  <c r="P133" i="57"/>
  <c r="Q133" i="57"/>
  <c r="P141" i="57"/>
  <c r="W141" i="57"/>
  <c r="P153" i="57"/>
  <c r="Q153" i="57"/>
  <c r="P156" i="57"/>
  <c r="Q156" i="57"/>
  <c r="P159" i="57"/>
  <c r="W159" i="57"/>
  <c r="P17" i="57"/>
  <c r="Q17" i="57"/>
  <c r="P25" i="57"/>
  <c r="Q25" i="57"/>
  <c r="P33" i="57"/>
  <c r="Q33" i="57"/>
  <c r="P41" i="57"/>
  <c r="Q41" i="57"/>
  <c r="P49" i="57"/>
  <c r="Q49" i="57"/>
  <c r="P57" i="57"/>
  <c r="Q57" i="57"/>
  <c r="P65" i="57"/>
  <c r="Q65" i="57"/>
  <c r="P73" i="57"/>
  <c r="Q73" i="57"/>
  <c r="P81" i="57"/>
  <c r="Q81" i="57"/>
  <c r="P174" i="57"/>
  <c r="Q174" i="57"/>
  <c r="Q6" i="57"/>
  <c r="W6" i="57"/>
  <c r="W8" i="57"/>
  <c r="Q8" i="57"/>
  <c r="Q233" i="56"/>
  <c r="P184" i="57"/>
  <c r="P182" i="57"/>
  <c r="W91" i="57"/>
  <c r="Q93" i="57"/>
  <c r="Q95" i="57"/>
  <c r="W99" i="57"/>
  <c r="W103" i="57"/>
  <c r="Q109" i="57"/>
  <c r="W129" i="57"/>
  <c r="Q135" i="57"/>
  <c r="Q139" i="57"/>
  <c r="Q149" i="57"/>
  <c r="W149" i="57"/>
  <c r="Q173" i="57"/>
  <c r="W173" i="57"/>
  <c r="Q251" i="56"/>
  <c r="Q206" i="57"/>
  <c r="P90" i="57"/>
  <c r="P94" i="57"/>
  <c r="P98" i="57"/>
  <c r="P102" i="57"/>
  <c r="P106" i="57"/>
  <c r="P110" i="57"/>
  <c r="P114" i="57"/>
  <c r="P118" i="57"/>
  <c r="P122" i="57"/>
  <c r="P126" i="57"/>
  <c r="P130" i="57"/>
  <c r="P134" i="57"/>
  <c r="P138" i="57"/>
  <c r="P142" i="57"/>
  <c r="Q54" i="57"/>
  <c r="W54" i="57"/>
  <c r="Q70" i="57"/>
  <c r="W70" i="57"/>
  <c r="Q171" i="57"/>
  <c r="W171" i="57"/>
  <c r="Q242" i="56"/>
  <c r="Q236" i="56"/>
  <c r="P6" i="57"/>
  <c r="W204" i="57"/>
  <c r="Q248" i="56"/>
  <c r="Q76" i="57"/>
  <c r="W76" i="57"/>
  <c r="Q177" i="57"/>
  <c r="W177" i="57"/>
  <c r="W185" i="57"/>
  <c r="W165" i="57"/>
  <c r="W169" i="57"/>
  <c r="P8" i="57"/>
  <c r="Q203" i="57"/>
  <c r="Q180" i="57"/>
  <c r="Q18" i="57"/>
  <c r="W18" i="57"/>
  <c r="Q26" i="57"/>
  <c r="W26" i="57"/>
  <c r="Q34" i="57"/>
  <c r="W34" i="57"/>
  <c r="Q42" i="57"/>
  <c r="W42" i="57"/>
  <c r="Q50" i="57"/>
  <c r="W50" i="57"/>
  <c r="Q66" i="57"/>
  <c r="W66" i="57"/>
  <c r="Q176" i="57"/>
  <c r="W176" i="57"/>
  <c r="P177" i="57"/>
  <c r="P173" i="57"/>
  <c r="P76" i="57"/>
  <c r="P66" i="57"/>
  <c r="P50" i="57"/>
  <c r="P42" i="57"/>
  <c r="P34" i="57"/>
  <c r="P26" i="57"/>
  <c r="P18" i="57"/>
  <c r="P176" i="57"/>
  <c r="P70" i="57"/>
  <c r="P54" i="57"/>
  <c r="Q87" i="57"/>
  <c r="Q79" i="57"/>
  <c r="Q63" i="57"/>
  <c r="Q15" i="57"/>
  <c r="W147" i="57"/>
  <c r="W75" i="57"/>
  <c r="W172" i="57"/>
  <c r="P171" i="57"/>
  <c r="G34" i="20"/>
  <c r="L37" i="47"/>
  <c r="W43" i="57" l="1"/>
  <c r="W127" i="57"/>
  <c r="W83" i="57"/>
  <c r="Q4" i="57"/>
  <c r="W4" i="57"/>
  <c r="W2" i="57"/>
  <c r="Q194" i="56"/>
  <c r="W95" i="57"/>
  <c r="W63" i="57"/>
  <c r="W51" i="57"/>
  <c r="W31" i="57"/>
  <c r="W119" i="57"/>
  <c r="W107" i="57"/>
  <c r="Q31" i="57"/>
  <c r="Q67" i="57"/>
  <c r="Q35" i="57"/>
  <c r="Q119" i="57"/>
  <c r="Q111" i="57"/>
  <c r="Q123" i="57"/>
  <c r="Q75" i="57"/>
  <c r="Q59" i="57"/>
  <c r="Q91" i="57"/>
  <c r="Q83" i="57"/>
  <c r="Q103" i="57"/>
  <c r="Q155" i="57"/>
  <c r="W27" i="57"/>
  <c r="Q27" i="57"/>
  <c r="Q43" i="57"/>
  <c r="W11" i="57"/>
  <c r="Q11" i="57"/>
  <c r="Q19" i="57"/>
  <c r="Q2" i="57"/>
  <c r="F32" i="36"/>
  <c r="W206" i="57"/>
  <c r="Q254" i="56"/>
  <c r="W208" i="57"/>
  <c r="W209" i="57"/>
  <c r="W199" i="57"/>
  <c r="W197" i="57"/>
  <c r="Q245" i="56"/>
  <c r="W202" i="57"/>
  <c r="W195" i="57"/>
  <c r="W193" i="57"/>
  <c r="Q227" i="56"/>
  <c r="Q168" i="57"/>
  <c r="W168" i="57"/>
  <c r="O44" i="55"/>
  <c r="N44" i="55"/>
  <c r="N42" i="55"/>
  <c r="O39" i="55"/>
  <c r="N39" i="55"/>
  <c r="O6" i="55"/>
  <c r="N6" i="55"/>
  <c r="N35" i="55"/>
  <c r="N34" i="55"/>
  <c r="N33" i="55"/>
  <c r="N32" i="55"/>
  <c r="O31" i="55"/>
  <c r="N31" i="55"/>
  <c r="N30" i="55"/>
  <c r="N29" i="55"/>
  <c r="N28" i="55"/>
  <c r="N25" i="55"/>
  <c r="N24" i="55"/>
  <c r="N23" i="55"/>
  <c r="N22" i="55"/>
  <c r="N21" i="55"/>
  <c r="N20" i="55"/>
  <c r="O19" i="55"/>
  <c r="N19" i="55"/>
  <c r="N17" i="55"/>
  <c r="N16" i="55"/>
  <c r="O14" i="55"/>
  <c r="N14" i="55"/>
  <c r="O43" i="55"/>
  <c r="N43" i="55"/>
  <c r="N40" i="55"/>
  <c r="N37" i="55"/>
  <c r="O10" i="55"/>
  <c r="N10" i="55"/>
  <c r="O3" i="55"/>
  <c r="N3" i="55"/>
  <c r="N15" i="55"/>
  <c r="N12" i="55"/>
  <c r="Q39" i="55"/>
  <c r="R10" i="55"/>
  <c r="Q10" i="55"/>
  <c r="R11" i="55"/>
  <c r="Q11" i="55"/>
  <c r="Q44" i="55"/>
  <c r="Q31" i="55"/>
  <c r="Q19" i="55"/>
  <c r="R14" i="55"/>
  <c r="Q14" i="55"/>
  <c r="R6" i="55"/>
  <c r="Q6" i="55"/>
  <c r="Q4" i="55"/>
  <c r="R4" i="55"/>
  <c r="R3" i="55"/>
  <c r="Q3" i="55"/>
  <c r="W33" i="57"/>
  <c r="W145" i="57"/>
  <c r="W113" i="57"/>
  <c r="Q47" i="57"/>
  <c r="W85" i="57"/>
  <c r="W81" i="57"/>
  <c r="W65" i="57"/>
  <c r="Q141" i="57"/>
  <c r="Q125" i="57"/>
  <c r="W111" i="57"/>
  <c r="Q107" i="57"/>
  <c r="W97" i="57"/>
  <c r="W67" i="57"/>
  <c r="W59" i="57"/>
  <c r="W35" i="57"/>
  <c r="W155" i="57"/>
  <c r="Q23" i="57"/>
  <c r="Q39" i="57"/>
  <c r="Q55" i="57"/>
  <c r="Q151" i="57"/>
  <c r="W49" i="57"/>
  <c r="W17" i="57"/>
  <c r="W156" i="57"/>
  <c r="Q115" i="57"/>
  <c r="W57" i="57"/>
  <c r="W181" i="57"/>
  <c r="W117" i="57"/>
  <c r="Q5" i="57"/>
  <c r="W5" i="57"/>
  <c r="Q71" i="57"/>
  <c r="Q159" i="57"/>
  <c r="W77" i="57"/>
  <c r="W160" i="57"/>
  <c r="W152" i="57"/>
  <c r="Q191" i="57"/>
  <c r="W207" i="57"/>
  <c r="Q143" i="57"/>
  <c r="W133" i="57"/>
  <c r="W101" i="57"/>
  <c r="W198" i="57"/>
  <c r="Q199" i="57"/>
  <c r="Q192" i="57"/>
  <c r="W192" i="57"/>
  <c r="W25" i="57"/>
  <c r="W153" i="57"/>
  <c r="Q207" i="57"/>
  <c r="W191" i="57"/>
  <c r="W174" i="57"/>
  <c r="W73" i="57"/>
  <c r="W41" i="57"/>
  <c r="W157" i="57"/>
  <c r="W196" i="57"/>
  <c r="W162" i="57"/>
  <c r="Q239" i="56"/>
  <c r="W190" i="57"/>
  <c r="Q183" i="57"/>
  <c r="W148" i="57"/>
  <c r="Q131" i="57"/>
  <c r="W121" i="57"/>
  <c r="W89" i="57"/>
  <c r="Q3" i="57"/>
  <c r="W3" i="57"/>
  <c r="W19" i="57"/>
  <c r="W137" i="57"/>
  <c r="Q127" i="57"/>
  <c r="W123" i="57"/>
  <c r="W105" i="57"/>
  <c r="W194" i="57"/>
  <c r="Q195" i="57"/>
  <c r="W170" i="57"/>
  <c r="W69" i="57"/>
  <c r="W61" i="57"/>
  <c r="W53" i="57"/>
  <c r="W45" i="57"/>
  <c r="W37" i="57"/>
  <c r="W29" i="57"/>
  <c r="W21" i="57"/>
  <c r="W161" i="57"/>
  <c r="W203" i="57"/>
  <c r="Q178" i="57"/>
  <c r="W178" i="57"/>
  <c r="Q186" i="57"/>
  <c r="W186" i="57"/>
  <c r="Q163" i="57"/>
  <c r="W163" i="57"/>
  <c r="Q12" i="57"/>
  <c r="W12" i="57"/>
  <c r="Q62" i="57"/>
  <c r="W62" i="57"/>
  <c r="Q84" i="57"/>
  <c r="W84" i="57"/>
  <c r="Q142" i="57"/>
  <c r="W142" i="57"/>
  <c r="Q132" i="57"/>
  <c r="W132" i="57"/>
  <c r="Q126" i="57"/>
  <c r="W126" i="57"/>
  <c r="Q116" i="57"/>
  <c r="W116" i="57"/>
  <c r="Q110" i="57"/>
  <c r="W110" i="57"/>
  <c r="Q100" i="57"/>
  <c r="W100" i="57"/>
  <c r="Q94" i="57"/>
  <c r="W94" i="57"/>
  <c r="Q9" i="57"/>
  <c r="W9" i="57"/>
  <c r="Q78" i="57"/>
  <c r="W78" i="57"/>
  <c r="Q150" i="57"/>
  <c r="W150" i="57"/>
  <c r="Q158" i="57"/>
  <c r="W158" i="57"/>
  <c r="Q179" i="57"/>
  <c r="W179" i="57"/>
  <c r="Q72" i="57"/>
  <c r="W72" i="57"/>
  <c r="Q64" i="57"/>
  <c r="W64" i="57"/>
  <c r="Q56" i="57"/>
  <c r="W56" i="57"/>
  <c r="Q48" i="57"/>
  <c r="W48" i="57"/>
  <c r="Q40" i="57"/>
  <c r="W40" i="57"/>
  <c r="Q32" i="57"/>
  <c r="W32" i="57"/>
  <c r="Q24" i="57"/>
  <c r="W24" i="57"/>
  <c r="Q16" i="57"/>
  <c r="W16" i="57"/>
  <c r="Q136" i="57"/>
  <c r="W136" i="57"/>
  <c r="Q130" i="57"/>
  <c r="W130" i="57"/>
  <c r="Q120" i="57"/>
  <c r="W120" i="57"/>
  <c r="Q114" i="57"/>
  <c r="W114" i="57"/>
  <c r="Q104" i="57"/>
  <c r="W104" i="57"/>
  <c r="Q98" i="57"/>
  <c r="W98" i="57"/>
  <c r="Q88" i="57"/>
  <c r="W88" i="57"/>
  <c r="Q30" i="57"/>
  <c r="W30" i="57"/>
  <c r="Q86" i="57"/>
  <c r="W86" i="57"/>
  <c r="Q74" i="57"/>
  <c r="W74" i="57"/>
  <c r="Q58" i="57"/>
  <c r="W58" i="57"/>
  <c r="Q38" i="57"/>
  <c r="W38" i="57"/>
  <c r="Q22" i="57"/>
  <c r="W22" i="57"/>
  <c r="Q146" i="57"/>
  <c r="W146" i="57"/>
  <c r="Q175" i="57"/>
  <c r="W175" i="57"/>
  <c r="Q80" i="57"/>
  <c r="W80" i="57"/>
  <c r="Q166" i="57"/>
  <c r="W166" i="57"/>
  <c r="Q140" i="57"/>
  <c r="W140" i="57"/>
  <c r="Q134" i="57"/>
  <c r="W134" i="57"/>
  <c r="Q124" i="57"/>
  <c r="W124" i="57"/>
  <c r="Q118" i="57"/>
  <c r="W118" i="57"/>
  <c r="Q108" i="57"/>
  <c r="W108" i="57"/>
  <c r="Q102" i="57"/>
  <c r="W102" i="57"/>
  <c r="Q92" i="57"/>
  <c r="W92" i="57"/>
  <c r="Q184" i="57"/>
  <c r="W184" i="57"/>
  <c r="Q46" i="57"/>
  <c r="W46" i="57"/>
  <c r="Q14" i="57"/>
  <c r="W14" i="57"/>
  <c r="Q82" i="57"/>
  <c r="W82" i="57"/>
  <c r="Q154" i="57"/>
  <c r="W154" i="57"/>
  <c r="Q68" i="57"/>
  <c r="W68" i="57"/>
  <c r="Q60" i="57"/>
  <c r="W60" i="57"/>
  <c r="Q52" i="57"/>
  <c r="W52" i="57"/>
  <c r="Q44" i="57"/>
  <c r="W44" i="57"/>
  <c r="Q36" i="57"/>
  <c r="W36" i="57"/>
  <c r="Q28" i="57"/>
  <c r="W28" i="57"/>
  <c r="Q20" i="57"/>
  <c r="W20" i="57"/>
  <c r="Q13" i="57"/>
  <c r="W13" i="57"/>
  <c r="Q144" i="57"/>
  <c r="W144" i="57"/>
  <c r="Q138" i="57"/>
  <c r="W138" i="57"/>
  <c r="Q128" i="57"/>
  <c r="W128" i="57"/>
  <c r="Q122" i="57"/>
  <c r="W122" i="57"/>
  <c r="Q112" i="57"/>
  <c r="W112" i="57"/>
  <c r="Q106" i="57"/>
  <c r="W106" i="57"/>
  <c r="Q96" i="57"/>
  <c r="W96" i="57"/>
  <c r="Q90" i="57"/>
  <c r="W90" i="57"/>
  <c r="Q182" i="57"/>
  <c r="W182" i="57"/>
  <c r="Q164" i="57"/>
  <c r="W164" i="57"/>
  <c r="E3" i="36" l="1"/>
  <c r="O12" i="55"/>
  <c r="R12" i="55"/>
  <c r="O15" i="55"/>
  <c r="R15" i="55"/>
  <c r="O37" i="55"/>
  <c r="R37" i="55"/>
  <c r="O40" i="55"/>
  <c r="R40" i="55"/>
  <c r="O16" i="55"/>
  <c r="R16" i="55"/>
  <c r="O17" i="55"/>
  <c r="R17" i="55"/>
  <c r="O20" i="55"/>
  <c r="R20" i="55"/>
  <c r="O21" i="55"/>
  <c r="R21" i="55"/>
  <c r="O22" i="55"/>
  <c r="R22" i="55"/>
  <c r="O23" i="55"/>
  <c r="R23" i="55"/>
  <c r="O24" i="55"/>
  <c r="R24" i="55"/>
  <c r="O25" i="55"/>
  <c r="R25" i="55"/>
  <c r="O28" i="55"/>
  <c r="R28" i="55"/>
  <c r="O29" i="55"/>
  <c r="R29" i="55"/>
  <c r="O30" i="55"/>
  <c r="R30" i="55"/>
  <c r="O32" i="55"/>
  <c r="R32" i="55"/>
  <c r="O33" i="55"/>
  <c r="R33" i="55"/>
  <c r="O34" i="55"/>
  <c r="R34" i="55"/>
  <c r="O35" i="55"/>
  <c r="R35" i="55"/>
  <c r="O42" i="55"/>
  <c r="R42" i="55"/>
  <c r="R19" i="55"/>
  <c r="R31" i="55"/>
  <c r="R44" i="55"/>
  <c r="R39" i="55"/>
</calcChain>
</file>

<file path=xl/sharedStrings.xml><?xml version="1.0" encoding="utf-8"?>
<sst xmlns="http://schemas.openxmlformats.org/spreadsheetml/2006/main" count="797" uniqueCount="322">
  <si>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</si>
  <si>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</si>
  <si>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</si>
  <si>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</si>
  <si>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</si>
  <si>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</si>
  <si>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</si>
  <si>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</si>
  <si>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</si>
  <si>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</si>
  <si>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</si>
  <si>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</si>
  <si>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</si>
  <si>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</si>
  <si>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</si>
  <si>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</si>
  <si>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</si>
  <si>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</si>
  <si>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</si>
  <si>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</si>
  <si>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</si>
  <si>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</si>
  <si>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</si>
  <si>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</si>
  <si>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</si>
  <si>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</si>
  <si>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</si>
  <si>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</si>
  <si>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</si>
  <si>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</si>
  <si>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</si>
  <si>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</si>
  <si>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</si>
  <si>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</si>
  <si>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</si>
  <si>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</si>
  <si>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</si>
  <si>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</si>
  <si>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</si>
  <si>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</si>
  <si>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</si>
  <si>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</si>
  <si>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</si>
  <si>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</si>
  <si>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</si>
  <si>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</si>
  <si>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</si>
  <si>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</si>
  <si>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</si>
  <si>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</si>
  <si>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</si>
  <si>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</si>
  <si>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</si>
  <si>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</si>
  <si>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</si>
  <si>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</si>
  <si>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</si>
  <si>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</si>
  <si>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</si>
  <si>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</si>
  <si>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</si>
  <si>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</si>
  <si>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</si>
  <si>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</si>
  <si>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</si>
  <si>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</si>
  <si>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</si>
  <si>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</si>
  <si>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</si>
  <si>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</si>
  <si>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</si>
  <si>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</si>
  <si>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</si>
  <si>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</si>
  <si>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</si>
  <si>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</si>
  <si>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</si>
  <si>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</si>
  <si>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</si>
  <si>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</si>
  <si>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</si>
  <si>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</si>
  <si>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</si>
  <si>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</si>
  <si>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</si>
  <si>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</si>
  <si>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</si>
  <si>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</si>
  <si>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</si>
  <si>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</si>
  <si>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</si>
  <si>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</si>
  <si>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</si>
  <si>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</si>
  <si>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</si>
  <si>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</si>
  <si>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</si>
  <si>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</si>
  <si>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</si>
  <si>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</si>
  <si>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</si>
  <si>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</si>
  <si>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</si>
  <si>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</si>
  <si>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</si>
  <si>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</si>
  <si>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</si>
  <si>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</si>
  <si>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</si>
  <si>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</si>
  <si>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</si>
  <si>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</si>
  <si>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</si>
  <si>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</si>
  <si>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</si>
  <si>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</si>
  <si>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</si>
  <si>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</si>
  <si>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</si>
  <si>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</si>
  <si>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</si>
  <si>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</si>
  <si>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</si>
  <si>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</si>
  <si>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</si>
  <si>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</si>
  <si>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</si>
  <si>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</si>
  <si>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</si>
  <si>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</si>
  <si>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</si>
  <si>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</si>
  <si>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</si>
  <si>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</si>
  <si>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</si>
  <si>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</si>
  <si>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</si>
  <si>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</si>
  <si>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</si>
  <si>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</si>
  <si>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</si>
  <si>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</si>
  <si>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</si>
  <si>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</si>
  <si>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</si>
  <si>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</si>
  <si>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</si>
  <si>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</si>
  <si>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</si>
  <si>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</si>
  <si>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</si>
  <si>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</si>
  <si>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</si>
  <si>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</si>
  <si>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</si>
  <si>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</si>
  <si>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</si>
  <si>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</si>
  <si>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</si>
  <si>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</si>
  <si>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</si>
  <si>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</si>
  <si>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</si>
  <si>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</si>
  <si>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</si>
  <si>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</si>
  <si>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</si>
  <si>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</si>
  <si>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</si>
  <si>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</si>
  <si>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</si>
  <si>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</si>
  <si>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</si>
  <si>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</si>
  <si>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</si>
  <si>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</si>
  <si>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</si>
  <si>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</si>
  <si>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</si>
  <si>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</si>
  <si>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</si>
  <si>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</si>
  <si>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</si>
  <si>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</si>
  <si>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</si>
  <si>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</si>
  <si>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</si>
  <si>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</si>
  <si>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</si>
  <si>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</si>
  <si>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</si>
  <si>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</si>
  <si>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</si>
  <si>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</si>
  <si>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</si>
  <si>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</si>
  <si>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</si>
  <si>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</si>
  <si>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</si>
  <si>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</si>
  <si>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</si>
  <si>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</si>
  <si>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</si>
  <si>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</si>
  <si>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</si>
  <si>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</si>
  <si>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</si>
  <si>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</si>
  <si>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</si>
  <si>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</si>
  <si>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</si>
  <si>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</si>
  <si>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</si>
  <si>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</si>
  <si>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</si>
  <si>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</si>
  <si>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</si>
  <si>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</si>
  <si>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</si>
  <si>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</si>
  <si>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</si>
  <si>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</si>
  <si>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</si>
  <si>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</si>
  <si>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</si>
  <si>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</si>
  <si>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</si>
  <si>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</si>
  <si>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</si>
  <si>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</si>
  <si>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</si>
  <si>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</si>
  <si>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</si>
  <si>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</si>
  <si>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</si>
  <si>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</si>
  <si>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</si>
  <si>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</si>
  <si>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</si>
  <si>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</si>
  <si>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</si>
  <si>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</si>
  <si>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</si>
  <si>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</si>
  <si>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</si>
  <si>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</si>
  <si>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UkinVracPonSud</t>
  </si>
  <si>
    <t>Broj presuda koje su ukinute i predmet vraćen na ponovno suđenje</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</si>
  <si>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</si>
  <si>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</si>
  <si>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</si>
  <si>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</si>
  <si>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</si>
  <si>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</si>
  <si>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</si>
  <si>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</si>
  <si>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</si>
  <si>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</si>
  <si>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</si>
  <si>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</si>
  <si>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</si>
  <si>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t>Tabele za ocjenjivanje NPF u sudu sadrže detaljnije napomene koje je potrebno imati u vidu prilikom popunjavanja tabela.</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</si>
  <si>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</si>
  <si>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</si>
  <si>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Ostvarena orijentaciona norma iz CMS-a</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</si>
  <si>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</si>
  <si>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t xml:space="preserve">Obrazloženje: </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</si>
  <si>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</si>
  <si>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r>
      <t>Broj neriješenih predmeta za</t>
    </r>
    <r>
      <rPr>
        <b/>
        <sz val="9"/>
        <rFont val="Arial"/>
        <family val="2"/>
      </rPr>
      <t xml:space="preserve"> naplatu komunalnih usluga </t>
    </r>
  </si>
  <si>
    <t>OPĆINSKI SUD U SARAJEVU</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</si>
  <si>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</si>
  <si>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</si>
  <si>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</si>
  <si>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</si>
  <si>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</si>
  <si>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</si>
  <si>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Nije ocijenjen ili Ne treba raditi na predmetima</t>
  </si>
  <si>
    <t>Ocijenjen / Nije ocijenjen u sudu</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</si>
  <si>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koji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</si>
  <si>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t>Stariji od 2000</t>
  </si>
  <si>
    <t xml:space="preserve">NAPOMENA 4: U Tabelu IIa se unose podaci za sve nosioce pravosudne funkcije koji su u toku godine obavljali funkciju u sudu.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231) unosi podake o ostvarenoj normi u sudu u kojem sje sudija funkciju obavljao duži period ocjenjivanja. U drugi red (npr. red 232)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</si>
  <si>
    <t>Član VSTV-a</t>
  </si>
  <si>
    <t>Kompletni materijali u vezi procesa izvještavanja i ocjenjivanja rada u sudovima za 2025. godinu dostupni su na linku:</t>
  </si>
  <si>
    <t>https://vstv.pravosudje.ba/vstvfo/B/141/article/143277</t>
  </si>
  <si>
    <t>Za sva eventualna pitanja vezano za popunjavanje obrazaca molimo Vas da kontaktirate Odjel za pravosudnu analitiku i izvještavanje, na telefon: 033 704 616.</t>
  </si>
  <si>
    <t>Postupak ocjenjivanja rada predsjednika suda i sudije, koji nije mogao da ostvari propisanu godišnju orijentacionu normu usljed nedovoljnog broja predmeta u radu u periodu ocjenjivanja,  provest će se u skladu sa članom 25. stav (3), (4), (5) i (6) Kriterija za ocjenjivanje rada predsjednika sudova u BiH, odnosno članom 18. stav (3), (4), (5) i (6) Kriterija za ocjenjivanje rada sudija u BiH.</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</si>
  <si>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2025. godini (u okolnostima nedovoljnog broja predmeta u radu) unose podaci iz kolona XVI – XXI iz Tabele II.
</t>
  </si>
  <si>
    <t>1.1.2025.- 31.12.2025.</t>
  </si>
  <si>
    <t>Ostvarena kolektivna norma za sud u 2025. godini:</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</si>
  <si>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2024. godinu (Tabela I - Protok predmeta u sudu koji nisu evidentirani u CMS Kolona V – Broj neriješenih predmeta na kraju izvještajnog perioda). 
</t>
  </si>
  <si>
    <t xml:space="preserve">Ukoliko, ipak, postoji razlika u broju neriješenih predmeta na početku 2025. godine u odnosu na kraj 2024.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</si>
  <si>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2024.godine" sa podacima o ukupnom broju neriješenih predmeta koji nisu evidentirani u CMS-u na kraju 2024. godine, koje ste VSTV-u BiH dostavili putem Tabele za izvještavanje o radu suda za 2024. godinu (Tabela I - Protok predmeta u sudu koji nisu evidentirani u CMS Kolona V – Broj neriješenih predmeta na kraju izvještajnog perioda). 
</t>
  </si>
  <si>
    <t>1.1.2025.-31.12.2025.</t>
  </si>
  <si>
    <r>
      <t xml:space="preserve">Broj dana opravdanog  odsustva iz člana 15. Kriterija za ocjenjivanje rada sudija i člana 14. Kriterija za ocjenjivanje rada PS                           </t>
    </r>
    <r>
      <rPr>
        <sz val="10"/>
        <color rgb="FFFF0000"/>
        <rFont val="Arial"/>
        <family val="2"/>
      </rPr>
      <t>(pogledati NAPOMENU 9)</t>
    </r>
  </si>
  <si>
    <t>Procenat  ostvarene propisane godišnje orijentacijske norme u 2025. godini</t>
  </si>
  <si>
    <t xml:space="preserve">Ukupno ostvarena orijentacijska  norma u 2025. godini </t>
  </si>
  <si>
    <t>BODOVANJE ZA OSTVARENU KOLEKTIVNU NORMU SUDA U SKLADU SA ČLANOM 19. STAV (2) KRITERIJA ZA OCJENJIVANJE RADA PREDSJEDNIKA SUDOVA</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</si>
  <si>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15. Kriterija za ocjenjivanje rada predsjednika sudova u Bosni i Hercegovini). Ostvarena kolektivna norma suda automatski će se obračunati i predsjedniku suda će se dodijeliti odgovarajući broj bodova u skladu sa članom 19.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 Kriterija za ocjenjivanje rada predsjednika sudova u Bosni i Hercegovini.  </t>
  </si>
  <si>
    <t>BODOVANJE ZA BROJ RIJEŠENIH PREDMETA U SUDU U SKLADU SA ČLANOM 20. STAV (1) KRITERIJA ZA OCJENJIVANJE RADA PREDSJEDNIKA SUDOVA</t>
  </si>
  <si>
    <t>NAPOMENA 8: Pomoćne tabele navedene u NAPOMENAMA 6 i 7 kao i ostale materijale u vezi postupka ocjenjivanja rada NPF za 2025. godinu možete preuzeti putem linka:</t>
  </si>
  <si>
    <t>Ukupno 2024.*</t>
  </si>
  <si>
    <t xml:space="preserve">* Unesite podatak o Ukupnom broju donesenih odluka na koje se može izjaviti pravni lijek iz izvještaja koji ste dostavili za 2024. godinu. Ukoliko je razlika u Ukupnom broju donesenih odluka na koje se može izjaviti pravni lijek u periodu 2025/2024 veća od 20% aktiviraće se kontrolnik i potrebno je da obrazložite uzroke za nastanak te razlike. </t>
  </si>
  <si>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2025. godini ili iz drugih razloga (ostavke, razrješenja), a u 2025.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</si>
  <si>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NAPOMENA: U broj donesenih odluka na koje se može izjaviti pravni lijek (Kolona I) i broj ukinutih odluka (Kolona VII) prilikom računanja procenta ukinutih odluka iz člana 19.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</si>
  <si>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Kvalitet sudskih odluka prema članu 19. stav 1. tačka a)</t>
  </si>
  <si>
    <t>Broj ostvarenih bodova za kvalitet prema članu 19. stav 1. tačka a)</t>
  </si>
  <si>
    <t>Kvalitet sudskih odluka prema članu 19. stav 1. tačka b)</t>
  </si>
  <si>
    <t>Broj ostvarenih bodova za kvalitet prema članu 19. stav 1. tačka b)</t>
  </si>
  <si>
    <t>NAPOMENA 1: Kvalitet odluka predsjednika suda i sudija u Tabeli IIIa i IIIb automatski se obračunava u skladu sa odredbama člana 19. Kriterija za ocjenjivanje rada sudija u Bosni i Hercegovini i člana 26. Kriterija za ocjenjivanje rada predsjednika sudova u Bosni I Hercegovini.</t>
  </si>
  <si>
    <t>NAPOMENA 3: Ukoliko je sudija cijelu 2025. godinu proveo na radu u istom sudu, podaci o individualnom kvalitetu sudskih odluka koje je sudija ostvario u bivšem sudu ne iskazuju se u Tabelama za ocjenjivanje za 2025. godinu suda u kojem sudija trenutno obavlja pravosudnu funkciju.
Podaci o individualnom kvalitetu sudskih odluka koje je sudija ostvario u bivšem sudu iskazuju se u Tabelama za ocjenjivanje za 2025.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2025.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19. Kriterija za ocjenjivanje rada sudija u BiH.</t>
  </si>
  <si>
    <t xml:space="preserve">Podaci o kvalitetu odluka za sudije koji su prestali obavljati sudijsku funkciju u sudu zbog odlaska u penziju u 2025. godini ili iz drugih razloga (ostavke, razrješenja), a u 2025.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2024. godini ili ranije, a sud je tokom 2025. godine zaprimio žalbene odluke od strane višeg suda po izjavljenom pravnom lijeku na odluke bivšeg sudije iz 2024. godine ili ranije.
                                                                                                                                                                                                                                                                                                                                                                                                                                                                                                                                                                                                                                                                </t>
  </si>
  <si>
    <t>Tabela V - Pregled starosti neriješenih predmeta sa 31.12.2025. godine</t>
  </si>
  <si>
    <t xml:space="preserve">U Tabelu V potrebno je da razvrstate neriješene predmete za naplatu komunalnih usluga, predmete registracije poslovnih subjekata i ZK predmete, zaključno sa 31.12.2025. godine, prema godini iniciranja pred općinskim, osnovnim ili okružnim privrdenim sudom. Podaci iskazani u ovoj tabeli moraju biti konzistentni sa podacima iskazanim u Tabeli I i Tabeli Ia.  </t>
  </si>
  <si>
    <t>NAPOMENA 9: Podatak o broju dana opravdanog odsustva iz člana 15. Kriterija za ocjenjivanje rada sudija i člana 14. Kriterija za ocjenjivanje rada predsjednika sudova obavezno preuzeti iz pomoćne tabele.</t>
  </si>
  <si>
    <r>
      <t xml:space="preserve">Popunjene obrasce poslati na e-mail adresu: </t>
    </r>
    <r>
      <rPr>
        <b/>
        <i/>
        <sz val="12"/>
        <rFont val="Times New Roman"/>
        <family val="1"/>
      </rPr>
      <t xml:space="preserve">vstvstatistika@pravosudje.ba </t>
    </r>
    <r>
      <rPr>
        <b/>
        <sz val="12"/>
        <rFont val="Times New Roman"/>
        <family val="1"/>
      </rPr>
      <t>do 02.02.2026. godine.</t>
    </r>
  </si>
  <si>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1.4.2025.
Ukupan broj dana za obračun norme = (365 – 31 – 28 – 31) / 7 * 5 = 196</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</si>
  <si>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t>
  </si>
  <si>
    <t>Uključen u plan rješavanja predmeta</t>
  </si>
  <si>
    <t>IIIa</t>
  </si>
  <si>
    <r>
      <t xml:space="preserve">1 </t>
    </r>
    <r>
      <rPr>
        <sz val="10"/>
        <color rgb="FF000000"/>
        <rFont val="Arial"/>
        <family val="2"/>
        <charset val="238"/>
      </rPr>
      <t xml:space="preserve">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</si>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</sst>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0"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sz val="11"/>
      <color rgb="FF000000"/>
      <name val="Calibri"/>
      <family val="2"/>
      <charset val="238"/>
      <scheme val="minor"/>
    </font>
    <font>
      <b/>
      <u/>
      <sz val="10"/>
      <color theme="10"/>
      <name val="Arial"/>
      <family val="2"/>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right style="medium">
        <color theme="0" tint="-0.499984740745262"/>
      </right>
      <top/>
      <bottom/>
      <diagonal/>
    </border>
    <border>
      <left style="medium">
        <color theme="0" tint="-0.499984740745262"/>
      </left>
      <right/>
      <top/>
      <bottom/>
      <diagonal/>
    </border>
    <border>
      <left style="medium">
        <color theme="0" tint="-0.499984740745262"/>
      </left>
      <right/>
      <top style="thin">
        <color indexed="64"/>
      </top>
      <bottom/>
      <diagonal/>
    </border>
    <border>
      <left style="medium">
        <color theme="0" tint="-0.499984740745262"/>
      </left>
      <right/>
      <top/>
      <bottom style="thin">
        <color indexed="64"/>
      </bottom>
      <diagonal/>
    </border>
  </borders>
  <cellStyleXfs count="57">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2" fillId="0" borderId="0"/>
    <xf numFmtId="0" fontId="52" fillId="0" borderId="0"/>
    <xf numFmtId="0" fontId="2" fillId="0" borderId="0"/>
    <xf numFmtId="9" fontId="52" fillId="0" borderId="0" applyFont="0" applyFill="0" applyBorder="0" applyAlignment="0" applyProtection="0"/>
    <xf numFmtId="0" fontId="2" fillId="0" borderId="0"/>
    <xf numFmtId="0" fontId="2" fillId="0" borderId="0"/>
    <xf numFmtId="0" fontId="52" fillId="0" borderId="0"/>
    <xf numFmtId="0" fontId="52" fillId="0" borderId="0"/>
    <xf numFmtId="0" fontId="2" fillId="0" borderId="0"/>
    <xf numFmtId="0" fontId="2" fillId="0" borderId="0"/>
    <xf numFmtId="0" fontId="84" fillId="0" borderId="0" applyNumberFormat="0" applyFill="0" applyBorder="0" applyAlignment="0" applyProtection="0"/>
  </cellStyleXfs>
  <cellXfs count="871">
    <xf numFmtId="0" fontId="0" fillId="0" borderId="0" xfId="0"/>
    <xf numFmtId="0" fontId="3" fillId="24" borderId="10" xfId="39" applyFont="1" applyFill="1" applyBorder="1" applyProtection="1">
      <protection locked="0"/>
    </xf>
    <xf numFmtId="0" fontId="3"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12" fillId="29" borderId="0" xfId="39" applyFont="1" applyFill="1" applyProtection="1"/>
    <xf numFmtId="0" fontId="7" fillId="29" borderId="0" xfId="37" applyFont="1" applyFill="1" applyBorder="1" applyProtection="1"/>
    <xf numFmtId="0" fontId="0" fillId="27" borderId="11" xfId="0" applyFill="1" applyBorder="1" applyAlignment="1" applyProtection="1">
      <alignment horizontal="right" vertical="center"/>
    </xf>
    <xf numFmtId="0" fontId="3" fillId="27" borderId="11" xfId="39" applyFill="1" applyBorder="1" applyAlignment="1" applyProtection="1">
      <alignment horizontal="right" vertical="center"/>
    </xf>
    <xf numFmtId="0" fontId="7" fillId="27" borderId="11" xfId="39"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9"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9" applyFont="1" applyFill="1" applyBorder="1" applyAlignment="1" applyProtection="1">
      <alignment horizontal="center" vertical="center" wrapText="1"/>
    </xf>
    <xf numFmtId="0" fontId="3" fillId="25" borderId="19" xfId="39" applyFont="1" applyFill="1" applyBorder="1" applyAlignment="1" applyProtection="1">
      <alignment horizontal="center" vertical="center" wrapText="1"/>
    </xf>
    <xf numFmtId="0" fontId="3" fillId="30" borderId="12" xfId="39" applyFill="1" applyBorder="1" applyAlignment="1" applyProtection="1">
      <alignment horizontal="center" vertical="center" wrapText="1"/>
    </xf>
    <xf numFmtId="0" fontId="3" fillId="30" borderId="12" xfId="39" applyFill="1" applyBorder="1" applyAlignment="1" applyProtection="1">
      <alignment horizontal="center" wrapText="1"/>
    </xf>
    <xf numFmtId="0" fontId="3" fillId="30" borderId="12" xfId="39" applyFont="1" applyFill="1" applyBorder="1" applyAlignment="1" applyProtection="1">
      <alignment horizontal="center" wrapText="1"/>
    </xf>
    <xf numFmtId="0" fontId="4" fillId="29" borderId="0" xfId="39" applyFont="1" applyFill="1" applyBorder="1" applyProtection="1"/>
    <xf numFmtId="0" fontId="3" fillId="29" borderId="0" xfId="39" applyFill="1" applyBorder="1" applyAlignment="1" applyProtection="1">
      <alignment horizontal="center" wrapText="1"/>
    </xf>
    <xf numFmtId="0" fontId="3" fillId="29" borderId="26" xfId="39" applyFill="1" applyBorder="1" applyAlignment="1" applyProtection="1">
      <alignment horizontal="center" wrapText="1"/>
    </xf>
    <xf numFmtId="0" fontId="3" fillId="29" borderId="10" xfId="39" applyFont="1" applyFill="1" applyBorder="1" applyProtection="1"/>
    <xf numFmtId="0" fontId="3" fillId="29" borderId="19" xfId="39" applyFont="1" applyFill="1" applyBorder="1" applyProtection="1"/>
    <xf numFmtId="0" fontId="3" fillId="29" borderId="11" xfId="39" applyFont="1" applyFill="1" applyBorder="1" applyProtection="1"/>
    <xf numFmtId="0" fontId="3" fillId="24" borderId="28" xfId="39" applyFont="1" applyFill="1" applyBorder="1" applyProtection="1">
      <protection locked="0"/>
    </xf>
    <xf numFmtId="0" fontId="3" fillId="29" borderId="22" xfId="39" applyFont="1" applyFill="1" applyBorder="1" applyProtection="1"/>
    <xf numFmtId="0" fontId="3" fillId="25" borderId="21" xfId="39" applyFont="1" applyFill="1" applyBorder="1" applyAlignment="1" applyProtection="1">
      <alignment horizontal="center"/>
    </xf>
    <xf numFmtId="0" fontId="4" fillId="30" borderId="23" xfId="39" applyFont="1" applyFill="1" applyBorder="1" applyAlignment="1" applyProtection="1">
      <alignment horizontal="center"/>
    </xf>
    <xf numFmtId="0" fontId="3" fillId="29" borderId="12" xfId="39" applyFont="1" applyFill="1" applyBorder="1" applyProtection="1"/>
    <xf numFmtId="0" fontId="7" fillId="25" borderId="20" xfId="39" applyFont="1" applyFill="1" applyBorder="1" applyAlignment="1" applyProtection="1">
      <alignment horizontal="center"/>
    </xf>
    <xf numFmtId="0" fontId="3" fillId="29" borderId="29" xfId="39" applyFont="1" applyFill="1" applyBorder="1" applyProtection="1"/>
    <xf numFmtId="0" fontId="7" fillId="25" borderId="21" xfId="39" applyFont="1" applyFill="1" applyBorder="1" applyAlignment="1" applyProtection="1">
      <alignment horizontal="center"/>
    </xf>
    <xf numFmtId="0" fontId="3" fillId="29" borderId="26"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3" fillId="24" borderId="29" xfId="39" applyFont="1" applyFill="1" applyBorder="1" applyProtection="1">
      <protection locked="0"/>
    </xf>
    <xf numFmtId="0" fontId="3" fillId="29" borderId="31" xfId="39" applyFont="1" applyFill="1" applyBorder="1" applyProtection="1"/>
    <xf numFmtId="0" fontId="3" fillId="24" borderId="32" xfId="39" applyFont="1" applyFill="1" applyBorder="1" applyProtection="1">
      <protection locked="0"/>
    </xf>
    <xf numFmtId="0" fontId="3" fillId="29" borderId="33" xfId="39" applyFont="1" applyFill="1" applyBorder="1" applyProtection="1"/>
    <xf numFmtId="0" fontId="4" fillId="25" borderId="23" xfId="39" applyFont="1" applyFill="1" applyBorder="1" applyAlignment="1" applyProtection="1">
      <alignment horizontal="center"/>
    </xf>
    <xf numFmtId="0" fontId="4" fillId="0" borderId="35" xfId="39" applyFont="1" applyFill="1" applyBorder="1" applyProtection="1"/>
    <xf numFmtId="0" fontId="3" fillId="24" borderId="36" xfId="39" applyFont="1" applyFill="1" applyBorder="1" applyProtection="1">
      <protection locked="0"/>
    </xf>
    <xf numFmtId="0" fontId="4" fillId="29" borderId="0" xfId="39" applyFont="1" applyFill="1" applyBorder="1" applyAlignment="1" applyProtection="1">
      <alignment horizontal="center"/>
    </xf>
    <xf numFmtId="0" fontId="10" fillId="30" borderId="16" xfId="39" applyFont="1" applyFill="1" applyBorder="1" applyAlignment="1" applyProtection="1">
      <alignment horizontal="center"/>
    </xf>
    <xf numFmtId="0" fontId="6" fillId="29" borderId="17" xfId="39" applyFont="1" applyFill="1" applyBorder="1" applyProtection="1"/>
    <xf numFmtId="0" fontId="3" fillId="24" borderId="22" xfId="39" applyFont="1" applyFill="1" applyBorder="1" applyProtection="1">
      <protection locked="0"/>
    </xf>
    <xf numFmtId="0" fontId="10" fillId="0" borderId="0" xfId="39"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9" applyFont="1" applyFill="1" applyBorder="1" applyProtection="1"/>
    <xf numFmtId="0" fontId="25" fillId="29" borderId="0" xfId="39"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17" fillId="29" borderId="0" xfId="39" applyFont="1" applyFill="1" applyBorder="1" applyProtection="1"/>
    <xf numFmtId="0" fontId="3" fillId="29" borderId="24" xfId="39" applyFont="1" applyFill="1" applyBorder="1" applyProtection="1"/>
    <xf numFmtId="0" fontId="26" fillId="29" borderId="0" xfId="39" applyFont="1" applyFill="1" applyBorder="1" applyProtection="1"/>
    <xf numFmtId="0" fontId="21" fillId="29" borderId="0" xfId="39" applyFont="1" applyFill="1" applyBorder="1" applyAlignment="1" applyProtection="1"/>
    <xf numFmtId="0" fontId="10" fillId="29" borderId="0" xfId="0" applyFont="1" applyFill="1" applyBorder="1" applyAlignment="1" applyProtection="1"/>
    <xf numFmtId="0" fontId="3" fillId="25" borderId="20" xfId="39" applyFont="1" applyFill="1" applyBorder="1" applyAlignment="1" applyProtection="1">
      <alignment horizontal="left"/>
    </xf>
    <xf numFmtId="0" fontId="3" fillId="25" borderId="21" xfId="39" applyFont="1" applyFill="1" applyBorder="1" applyAlignment="1" applyProtection="1">
      <alignment horizontal="left"/>
    </xf>
    <xf numFmtId="0" fontId="4" fillId="30" borderId="23" xfId="39" applyFont="1" applyFill="1" applyBorder="1" applyAlignment="1" applyProtection="1">
      <alignment horizontal="left"/>
    </xf>
    <xf numFmtId="0" fontId="18" fillId="29" borderId="0" xfId="0" applyFont="1" applyFill="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3" fillId="25" borderId="40"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1" xfId="40" applyFont="1" applyFill="1" applyBorder="1" applyAlignment="1" applyProtection="1">
      <alignment horizontal="center"/>
    </xf>
    <xf numFmtId="0" fontId="5" fillId="25" borderId="23" xfId="40" applyFont="1" applyFill="1" applyBorder="1" applyAlignment="1" applyProtection="1">
      <alignment horizontal="center"/>
    </xf>
    <xf numFmtId="0" fontId="7" fillId="25" borderId="21" xfId="40" applyFont="1" applyFill="1" applyBorder="1" applyAlignment="1" applyProtection="1">
      <alignment horizontal="center"/>
    </xf>
    <xf numFmtId="0" fontId="17" fillId="29" borderId="0" xfId="40" applyFont="1" applyFill="1" applyBorder="1" applyAlignment="1" applyProtection="1">
      <alignment horizontal="left"/>
    </xf>
    <xf numFmtId="0" fontId="4" fillId="25" borderId="16" xfId="40" applyFont="1" applyFill="1" applyBorder="1" applyAlignment="1" applyProtection="1">
      <alignment wrapText="1"/>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11" fillId="29" borderId="0" xfId="0" applyFont="1" applyFill="1" applyBorder="1" applyAlignment="1" applyProtection="1"/>
    <xf numFmtId="0" fontId="4" fillId="29" borderId="0" xfId="0" applyFont="1" applyFill="1" applyBorder="1" applyProtection="1"/>
    <xf numFmtId="0" fontId="15" fillId="29" borderId="0" xfId="0" applyFont="1" applyFill="1" applyProtection="1"/>
    <xf numFmtId="0" fontId="27"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7" fillId="29" borderId="0" xfId="0" applyFont="1" applyFill="1" applyProtection="1"/>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43"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4" fillId="0" borderId="0" xfId="0" applyFont="1" applyProtection="1"/>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44" xfId="0" applyFont="1" applyFill="1" applyBorder="1" applyAlignment="1" applyProtection="1">
      <alignment horizontal="center" vertical="center" wrapText="1"/>
    </xf>
    <xf numFmtId="0" fontId="5" fillId="24" borderId="29" xfId="0" applyFont="1" applyFill="1" applyBorder="1" applyAlignment="1" applyProtection="1">
      <alignment wrapText="1"/>
      <protection locked="0"/>
    </xf>
    <xf numFmtId="0" fontId="5" fillId="24" borderId="29" xfId="37" applyFont="1" applyFill="1" applyBorder="1" applyProtection="1">
      <protection locked="0"/>
    </xf>
    <xf numFmtId="0" fontId="5" fillId="0" borderId="31"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44" xfId="37" applyFill="1" applyBorder="1" applyAlignment="1" applyProtection="1">
      <alignment horizontal="right"/>
      <protection locked="0"/>
    </xf>
    <xf numFmtId="0" fontId="7" fillId="24" borderId="45" xfId="37" applyFont="1" applyFill="1" applyBorder="1" applyAlignment="1" applyProtection="1">
      <alignment horizontal="right"/>
      <protection locked="0"/>
    </xf>
    <xf numFmtId="0" fontId="7" fillId="0" borderId="46" xfId="37" applyFont="1" applyFill="1" applyBorder="1" applyAlignment="1" applyProtection="1">
      <alignment horizontal="right"/>
    </xf>
    <xf numFmtId="0" fontId="5" fillId="24" borderId="45" xfId="0" applyFont="1" applyFill="1" applyBorder="1" applyAlignment="1" applyProtection="1">
      <alignment vertical="center" wrapText="1"/>
      <protection locked="0"/>
    </xf>
    <xf numFmtId="0" fontId="5" fillId="0" borderId="46" xfId="0" applyFont="1" applyBorder="1" applyAlignment="1" applyProtection="1">
      <alignment vertical="center" wrapText="1"/>
    </xf>
    <xf numFmtId="0" fontId="3" fillId="25" borderId="20" xfId="39" applyFont="1" applyFill="1" applyBorder="1" applyAlignment="1" applyProtection="1">
      <alignment horizontal="center"/>
    </xf>
    <xf numFmtId="0" fontId="3" fillId="25" borderId="23" xfId="40"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3" fillId="24" borderId="41" xfId="39" applyFont="1" applyFill="1" applyBorder="1" applyProtection="1">
      <protection locked="0"/>
    </xf>
    <xf numFmtId="0" fontId="3" fillId="24" borderId="48" xfId="39" applyFont="1" applyFill="1" applyBorder="1" applyProtection="1">
      <protection locked="0"/>
    </xf>
    <xf numFmtId="0" fontId="4" fillId="25" borderId="28" xfId="39" applyFont="1" applyFill="1" applyBorder="1" applyAlignment="1" applyProtection="1">
      <alignment horizontal="center"/>
    </xf>
    <xf numFmtId="0" fontId="4" fillId="25" borderId="11" xfId="39" applyFont="1" applyFill="1" applyBorder="1" applyAlignment="1" applyProtection="1">
      <alignment horizontal="center"/>
    </xf>
    <xf numFmtId="0" fontId="4" fillId="25" borderId="22" xfId="39" applyFont="1" applyFill="1" applyBorder="1" applyAlignment="1" applyProtection="1">
      <alignment horizontal="center"/>
    </xf>
    <xf numFmtId="0" fontId="3" fillId="24" borderId="49" xfId="39" applyFont="1" applyFill="1" applyBorder="1" applyProtection="1">
      <protection locked="0"/>
    </xf>
    <xf numFmtId="0" fontId="3" fillId="24" borderId="31" xfId="39"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3" fillId="24" borderId="38" xfId="39" applyFont="1" applyFill="1" applyBorder="1" applyProtection="1">
      <protection locked="0"/>
    </xf>
    <xf numFmtId="0" fontId="5" fillId="0" borderId="17" xfId="39" applyFont="1" applyFill="1" applyBorder="1" applyProtection="1"/>
    <xf numFmtId="0" fontId="5" fillId="0" borderId="25" xfId="39" applyFont="1" applyFill="1" applyBorder="1" applyProtection="1"/>
    <xf numFmtId="0" fontId="4" fillId="25" borderId="51" xfId="37" applyFont="1" applyFill="1" applyBorder="1" applyAlignment="1" applyProtection="1">
      <alignment horizontal="center"/>
    </xf>
    <xf numFmtId="0" fontId="5" fillId="0" borderId="16" xfId="39" applyFont="1" applyFill="1" applyBorder="1" applyProtection="1"/>
    <xf numFmtId="0" fontId="17" fillId="25" borderId="52"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3" xfId="0" applyFill="1" applyBorder="1" applyAlignment="1" applyProtection="1">
      <alignment horizontal="right" vertical="center"/>
    </xf>
    <xf numFmtId="0" fontId="0" fillId="0" borderId="0" xfId="0" applyFill="1"/>
    <xf numFmtId="0" fontId="47" fillId="29" borderId="33" xfId="39" applyFont="1" applyFill="1" applyBorder="1" applyProtection="1"/>
    <xf numFmtId="0" fontId="4" fillId="0" borderId="54" xfId="39" applyFont="1" applyFill="1" applyBorder="1" applyAlignment="1" applyProtection="1"/>
    <xf numFmtId="0" fontId="4" fillId="0" borderId="0" xfId="39" applyFont="1" applyFill="1" applyBorder="1" applyAlignment="1" applyProtection="1">
      <alignment horizontal="center"/>
    </xf>
    <xf numFmtId="0" fontId="4" fillId="25" borderId="16" xfId="39" applyFont="1" applyFill="1" applyBorder="1" applyAlignment="1" applyProtection="1">
      <alignment horizontal="center"/>
    </xf>
    <xf numFmtId="0" fontId="3" fillId="29" borderId="17" xfId="39" applyFont="1" applyFill="1" applyBorder="1" applyProtection="1"/>
    <xf numFmtId="0" fontId="3"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5" borderId="31" xfId="37" applyFill="1" applyBorder="1" applyAlignment="1" applyProtection="1">
      <alignment horizontal="center"/>
    </xf>
    <xf numFmtId="0" fontId="5" fillId="0" borderId="55" xfId="39" applyFont="1" applyFill="1" applyBorder="1" applyProtection="1"/>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60" xfId="0" applyBorder="1" applyProtection="1"/>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9" applyFill="1" applyBorder="1" applyAlignment="1" applyProtection="1">
      <alignment horizontal="center" vertical="center" wrapText="1"/>
    </xf>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3" fillId="29" borderId="18" xfId="40" applyNumberFormat="1" applyFont="1" applyFill="1" applyBorder="1" applyProtection="1"/>
    <xf numFmtId="10" fontId="51" fillId="29" borderId="18" xfId="40" applyNumberFormat="1" applyFont="1" applyFill="1" applyBorder="1" applyProtection="1"/>
    <xf numFmtId="10" fontId="10" fillId="0" borderId="11" xfId="0" applyNumberFormat="1" applyFont="1" applyFill="1" applyBorder="1" applyAlignment="1" applyProtection="1"/>
    <xf numFmtId="0" fontId="11" fillId="0" borderId="0" xfId="39" applyFont="1" applyFill="1" applyBorder="1" applyAlignment="1" applyProtection="1">
      <alignment horizontal="left"/>
    </xf>
    <xf numFmtId="10" fontId="55"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5" fillId="0" borderId="66" xfId="49" applyNumberFormat="1" applyFont="1" applyBorder="1" applyAlignment="1" applyProtection="1">
      <alignment horizontal="right"/>
    </xf>
    <xf numFmtId="10" fontId="55"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3" fillId="0" borderId="0" xfId="49" applyNumberFormat="1" applyFont="1" applyFill="1" applyBorder="1" applyAlignment="1" applyProtection="1">
      <alignment horizontal="right"/>
    </xf>
    <xf numFmtId="10" fontId="55"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6"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8" fillId="0" borderId="0" xfId="48" applyFont="1" applyFill="1" applyProtection="1">
      <protection hidden="1"/>
    </xf>
    <xf numFmtId="0" fontId="21"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52" fillId="0" borderId="0" xfId="52" applyAlignment="1" applyProtection="1">
      <alignment vertical="center"/>
    </xf>
    <xf numFmtId="0" fontId="52" fillId="0" borderId="0" xfId="52" applyAlignment="1" applyProtection="1">
      <alignment horizontal="center" vertical="center"/>
    </xf>
    <xf numFmtId="0" fontId="52" fillId="0" borderId="0" xfId="52" applyAlignment="1" applyProtection="1">
      <alignment horizontal="center" vertical="center" wrapText="1"/>
    </xf>
    <xf numFmtId="0" fontId="52" fillId="0" borderId="0" xfId="52" applyProtection="1"/>
    <xf numFmtId="0" fontId="55" fillId="31" borderId="41" xfId="52" applyFont="1" applyFill="1" applyBorder="1" applyAlignment="1" applyProtection="1">
      <alignment vertical="center" wrapText="1"/>
    </xf>
    <xf numFmtId="0" fontId="56" fillId="37" borderId="48" xfId="52" applyFont="1" applyFill="1" applyBorder="1" applyAlignment="1" applyProtection="1">
      <alignment horizontal="center" vertical="center" wrapText="1"/>
    </xf>
    <xf numFmtId="0" fontId="56" fillId="37" borderId="22" xfId="52" applyFont="1" applyFill="1" applyBorder="1" applyAlignment="1" applyProtection="1">
      <alignment horizontal="center" vertical="center" wrapText="1"/>
    </xf>
    <xf numFmtId="0" fontId="56" fillId="37" borderId="21" xfId="52" applyFont="1" applyFill="1" applyBorder="1" applyAlignment="1" applyProtection="1">
      <alignment horizontal="center" vertical="center" wrapText="1"/>
    </xf>
    <xf numFmtId="0" fontId="56" fillId="37" borderId="11" xfId="52" applyFont="1" applyFill="1" applyBorder="1" applyAlignment="1" applyProtection="1">
      <alignment horizontal="center" vertical="center" wrapText="1"/>
    </xf>
    <xf numFmtId="0" fontId="56" fillId="37" borderId="63" xfId="52" applyFont="1" applyFill="1" applyBorder="1" applyAlignment="1" applyProtection="1">
      <alignment horizontal="center" vertical="center" wrapText="1"/>
    </xf>
    <xf numFmtId="0" fontId="52" fillId="0" borderId="0" xfId="52" applyFont="1" applyAlignment="1" applyProtection="1">
      <alignment horizontal="left"/>
    </xf>
    <xf numFmtId="0" fontId="52" fillId="0" borderId="0" xfId="52" applyFont="1" applyAlignment="1" applyProtection="1">
      <alignment horizontal="center" vertical="center" wrapText="1"/>
    </xf>
    <xf numFmtId="0" fontId="52" fillId="0" borderId="0" xfId="52" applyFont="1" applyAlignment="1" applyProtection="1">
      <alignment wrapText="1"/>
    </xf>
    <xf numFmtId="0" fontId="55" fillId="33" borderId="62" xfId="52" applyFont="1" applyFill="1" applyBorder="1" applyAlignment="1" applyProtection="1">
      <alignment vertical="center" wrapText="1"/>
    </xf>
    <xf numFmtId="9" fontId="56" fillId="34" borderId="48" xfId="52" applyNumberFormat="1" applyFont="1" applyFill="1" applyBorder="1" applyAlignment="1" applyProtection="1">
      <alignment horizontal="center" vertical="center"/>
      <protection locked="0"/>
    </xf>
    <xf numFmtId="9" fontId="56" fillId="34" borderId="11" xfId="52" applyNumberFormat="1" applyFont="1" applyFill="1" applyBorder="1" applyAlignment="1" applyProtection="1">
      <alignment horizontal="center" vertical="center"/>
      <protection locked="0"/>
    </xf>
    <xf numFmtId="1" fontId="56" fillId="34" borderId="41" xfId="52" applyNumberFormat="1" applyFont="1" applyFill="1" applyBorder="1" applyAlignment="1" applyProtection="1">
      <alignment horizontal="center" vertical="center"/>
      <protection locked="0"/>
    </xf>
    <xf numFmtId="0" fontId="56" fillId="35" borderId="48" xfId="52" applyFont="1" applyFill="1" applyBorder="1" applyAlignment="1" applyProtection="1">
      <alignment horizontal="center" vertical="center"/>
      <protection locked="0"/>
    </xf>
    <xf numFmtId="10" fontId="56" fillId="35" borderId="48" xfId="52" applyNumberFormat="1" applyFont="1" applyFill="1" applyBorder="1" applyAlignment="1" applyProtection="1">
      <alignment horizontal="center" vertical="center"/>
      <protection locked="0"/>
    </xf>
    <xf numFmtId="10" fontId="55" fillId="0" borderId="31" xfId="52" applyNumberFormat="1" applyFont="1" applyBorder="1" applyAlignment="1" applyProtection="1">
      <alignment horizontal="right"/>
    </xf>
    <xf numFmtId="10" fontId="55" fillId="0" borderId="22" xfId="52" applyNumberFormat="1" applyFont="1" applyBorder="1" applyAlignment="1" applyProtection="1">
      <alignment horizontal="right"/>
    </xf>
    <xf numFmtId="1" fontId="51" fillId="0" borderId="68" xfId="52" applyNumberFormat="1" applyFont="1" applyBorder="1" applyAlignment="1" applyProtection="1">
      <alignment horizontal="right"/>
    </xf>
    <xf numFmtId="0" fontId="52" fillId="0" borderId="0" xfId="52" applyAlignment="1" applyProtection="1">
      <alignment wrapText="1"/>
    </xf>
    <xf numFmtId="0" fontId="57" fillId="31" borderId="65" xfId="52" applyFont="1" applyFill="1" applyBorder="1" applyAlignment="1" applyProtection="1">
      <alignment horizontal="left" vertical="center" wrapText="1"/>
    </xf>
    <xf numFmtId="0" fontId="55" fillId="33" borderId="69" xfId="52" applyFont="1" applyFill="1" applyBorder="1" applyAlignment="1" applyProtection="1">
      <alignment vertical="center" wrapText="1"/>
    </xf>
    <xf numFmtId="9" fontId="56" fillId="32" borderId="70" xfId="52" applyNumberFormat="1" applyFont="1" applyFill="1" applyBorder="1" applyAlignment="1" applyProtection="1">
      <alignment horizontal="center" vertical="center"/>
      <protection locked="0"/>
    </xf>
    <xf numFmtId="1" fontId="56" fillId="34" borderId="66" xfId="52" applyNumberFormat="1" applyFont="1" applyFill="1" applyBorder="1" applyAlignment="1" applyProtection="1">
      <alignment horizontal="center" vertical="center"/>
      <protection locked="0"/>
    </xf>
    <xf numFmtId="0" fontId="56" fillId="35" borderId="71" xfId="52" applyFont="1" applyFill="1" applyBorder="1" applyAlignment="1" applyProtection="1">
      <alignment horizontal="center" vertical="center"/>
      <protection locked="0"/>
    </xf>
    <xf numFmtId="10" fontId="56" fillId="35" borderId="71" xfId="52" applyNumberFormat="1" applyFont="1" applyFill="1" applyBorder="1" applyAlignment="1" applyProtection="1">
      <alignment horizontal="center" vertical="center"/>
      <protection locked="0"/>
    </xf>
    <xf numFmtId="10" fontId="56" fillId="35" borderId="72" xfId="52" applyNumberFormat="1" applyFont="1" applyFill="1" applyBorder="1" applyAlignment="1" applyProtection="1">
      <alignment horizontal="center" vertical="center"/>
      <protection locked="0"/>
    </xf>
    <xf numFmtId="10" fontId="55" fillId="0" borderId="67" xfId="52" applyNumberFormat="1" applyFont="1" applyBorder="1" applyAlignment="1" applyProtection="1">
      <alignment horizontal="right"/>
    </xf>
    <xf numFmtId="0" fontId="56" fillId="35" borderId="29" xfId="52" applyFont="1" applyFill="1" applyBorder="1" applyAlignment="1" applyProtection="1">
      <alignment horizontal="left" vertical="center" wrapText="1"/>
      <protection locked="0"/>
    </xf>
    <xf numFmtId="1" fontId="56" fillId="35" borderId="74" xfId="52" applyNumberFormat="1" applyFont="1" applyFill="1" applyBorder="1" applyAlignment="1" applyProtection="1">
      <alignment horizontal="center" vertical="center"/>
      <protection locked="0"/>
    </xf>
    <xf numFmtId="0" fontId="56" fillId="34" borderId="29" xfId="52" applyFont="1" applyFill="1" applyBorder="1" applyAlignment="1" applyProtection="1">
      <alignment horizontal="left" vertical="center" wrapText="1"/>
      <protection locked="0"/>
    </xf>
    <xf numFmtId="9" fontId="56" fillId="34" borderId="32" xfId="52" applyNumberFormat="1" applyFont="1" applyFill="1" applyBorder="1" applyAlignment="1" applyProtection="1">
      <alignment horizontal="center" vertical="center"/>
      <protection locked="0"/>
    </xf>
    <xf numFmtId="9" fontId="56" fillId="34" borderId="29" xfId="52" applyNumberFormat="1" applyFont="1" applyFill="1" applyBorder="1" applyAlignment="1" applyProtection="1">
      <alignment horizontal="center" vertical="center"/>
      <protection locked="0"/>
    </xf>
    <xf numFmtId="1" fontId="56" fillId="34" borderId="75" xfId="52" applyNumberFormat="1" applyFont="1" applyFill="1" applyBorder="1" applyAlignment="1" applyProtection="1">
      <alignment horizontal="center" vertical="center"/>
      <protection locked="0"/>
    </xf>
    <xf numFmtId="0" fontId="56" fillId="35" borderId="29" xfId="52" applyFont="1" applyFill="1" applyBorder="1" applyAlignment="1" applyProtection="1">
      <alignment horizontal="center" vertical="center"/>
      <protection locked="0"/>
    </xf>
    <xf numFmtId="10" fontId="56" fillId="35" borderId="29" xfId="52" applyNumberFormat="1" applyFont="1" applyFill="1" applyBorder="1" applyAlignment="1" applyProtection="1">
      <alignment horizontal="center" vertical="center"/>
      <protection locked="0"/>
    </xf>
    <xf numFmtId="1" fontId="51" fillId="0" borderId="76" xfId="52" applyNumberFormat="1" applyFont="1" applyBorder="1" applyAlignment="1" applyProtection="1">
      <alignment horizontal="right"/>
    </xf>
    <xf numFmtId="0" fontId="56" fillId="35" borderId="11" xfId="52" applyFont="1" applyFill="1" applyBorder="1" applyAlignment="1" applyProtection="1">
      <alignment horizontal="left" vertical="center" wrapText="1"/>
      <protection locked="0"/>
    </xf>
    <xf numFmtId="1" fontId="56" fillId="34"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xf>
    <xf numFmtId="9" fontId="56" fillId="38" borderId="32"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center" vertical="center" wrapText="1"/>
      <protection locked="0"/>
    </xf>
    <xf numFmtId="0" fontId="56" fillId="31" borderId="11" xfId="52" applyFont="1" applyFill="1" applyBorder="1" applyAlignment="1" applyProtection="1">
      <alignment horizontal="left" vertical="center" wrapText="1"/>
    </xf>
    <xf numFmtId="0" fontId="56" fillId="31" borderId="11" xfId="52" applyFont="1" applyFill="1" applyBorder="1" applyAlignment="1" applyProtection="1">
      <alignment vertical="center" wrapText="1"/>
    </xf>
    <xf numFmtId="0" fontId="56" fillId="35" borderId="11" xfId="52" applyFont="1" applyFill="1" applyBorder="1" applyAlignment="1" applyProtection="1">
      <alignment horizontal="center" vertical="center"/>
      <protection locked="0"/>
    </xf>
    <xf numFmtId="10" fontId="56" fillId="35"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left" vertical="center" wrapText="1"/>
      <protection locked="0"/>
    </xf>
    <xf numFmtId="0" fontId="52" fillId="0" borderId="0" xfId="52" applyFill="1" applyBorder="1" applyAlignment="1" applyProtection="1">
      <alignment horizontal="center" vertical="center"/>
    </xf>
    <xf numFmtId="0" fontId="52" fillId="0" borderId="0" xfId="52" applyFill="1" applyBorder="1" applyAlignment="1" applyProtection="1">
      <alignment horizontal="left" vertical="center" wrapText="1"/>
    </xf>
    <xf numFmtId="0" fontId="52" fillId="0" borderId="0" xfId="52" applyFill="1" applyBorder="1" applyAlignment="1" applyProtection="1">
      <alignment vertical="center" wrapText="1"/>
    </xf>
    <xf numFmtId="1" fontId="52" fillId="0" borderId="0" xfId="52" applyNumberFormat="1" applyFont="1" applyFill="1" applyBorder="1" applyAlignment="1" applyProtection="1">
      <alignment horizontal="center" vertical="center"/>
    </xf>
    <xf numFmtId="0" fontId="52" fillId="0" borderId="0" xfId="52" applyNumberFormat="1" applyFont="1" applyFill="1" applyBorder="1" applyAlignment="1" applyProtection="1">
      <alignment horizontal="center" vertical="center"/>
    </xf>
    <xf numFmtId="10" fontId="52" fillId="0" borderId="0" xfId="52" applyNumberFormat="1" applyFill="1" applyBorder="1" applyAlignment="1" applyProtection="1">
      <alignment horizontal="center" vertical="center"/>
    </xf>
    <xf numFmtId="10" fontId="53" fillId="0" borderId="0" xfId="52" applyNumberFormat="1" applyFont="1" applyFill="1" applyBorder="1" applyAlignment="1" applyProtection="1">
      <alignment horizontal="right"/>
    </xf>
    <xf numFmtId="1" fontId="54" fillId="0" borderId="0" xfId="52" applyNumberFormat="1" applyFont="1" applyFill="1" applyBorder="1" applyAlignment="1" applyProtection="1">
      <alignment horizontal="right"/>
    </xf>
    <xf numFmtId="0" fontId="52" fillId="0" borderId="0" xfId="52" applyFill="1" applyAlignment="1" applyProtection="1">
      <alignment vertical="center"/>
    </xf>
    <xf numFmtId="0" fontId="55" fillId="0" borderId="0" xfId="52" applyFont="1" applyFill="1" applyBorder="1" applyAlignment="1" applyProtection="1">
      <alignment horizontal="center" vertical="center" wrapText="1"/>
    </xf>
    <xf numFmtId="0" fontId="52" fillId="0" borderId="0" xfId="52" applyBorder="1" applyProtection="1"/>
    <xf numFmtId="0" fontId="56" fillId="0" borderId="0" xfId="52" applyFont="1" applyFill="1" applyBorder="1" applyAlignment="1" applyProtection="1">
      <protection locked="0"/>
    </xf>
    <xf numFmtId="0" fontId="52" fillId="0" borderId="0" xfId="52" applyProtection="1">
      <protection hidden="1"/>
    </xf>
    <xf numFmtId="14" fontId="52" fillId="0" borderId="0" xfId="52" applyNumberFormat="1" applyProtection="1">
      <protection hidden="1"/>
    </xf>
    <xf numFmtId="0" fontId="52" fillId="0" borderId="0" xfId="52" applyNumberFormat="1" applyProtection="1">
      <protection hidden="1"/>
    </xf>
    <xf numFmtId="0" fontId="52" fillId="0" borderId="0" xfId="52" applyAlignment="1" applyProtection="1">
      <alignment horizontal="left"/>
      <protection hidden="1"/>
    </xf>
    <xf numFmtId="0" fontId="52" fillId="0" borderId="0" xfId="52" applyAlignment="1" applyProtection="1">
      <alignment wrapText="1"/>
      <protection hidden="1"/>
    </xf>
    <xf numFmtId="10" fontId="11" fillId="0" borderId="11" xfId="39" applyNumberFormat="1" applyFont="1" applyFill="1" applyBorder="1" applyAlignment="1" applyProtection="1"/>
    <xf numFmtId="0" fontId="15" fillId="0" borderId="0" xfId="48" applyFont="1" applyFill="1" applyBorder="1" applyAlignment="1" applyProtection="1"/>
    <xf numFmtId="49" fontId="56" fillId="34" borderId="11" xfId="52" applyNumberFormat="1" applyFont="1" applyFill="1" applyBorder="1" applyAlignment="1" applyProtection="1">
      <alignment horizontal="center" vertical="center"/>
      <protection locked="0"/>
    </xf>
    <xf numFmtId="49" fontId="56" fillId="34" borderId="66"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protection locked="0"/>
    </xf>
    <xf numFmtId="0" fontId="56" fillId="36" borderId="62" xfId="52" applyFont="1" applyFill="1" applyBorder="1" applyAlignment="1" applyProtection="1">
      <alignment horizontal="left" vertical="center"/>
    </xf>
    <xf numFmtId="0" fontId="56" fillId="36" borderId="61" xfId="52" applyFont="1" applyFill="1" applyBorder="1" applyAlignment="1" applyProtection="1">
      <alignment horizontal="left" vertical="center"/>
    </xf>
    <xf numFmtId="0" fontId="56" fillId="35" borderId="61" xfId="52" applyFont="1" applyFill="1" applyBorder="1" applyAlignment="1" applyProtection="1">
      <alignment horizontal="left" vertical="center"/>
      <protection locked="0"/>
    </xf>
    <xf numFmtId="0" fontId="56" fillId="36" borderId="37" xfId="52" applyFont="1" applyFill="1" applyBorder="1" applyAlignment="1" applyProtection="1">
      <alignment horizontal="left" vertical="center"/>
    </xf>
    <xf numFmtId="0" fontId="56" fillId="36" borderId="0" xfId="52" applyFont="1" applyFill="1" applyBorder="1" applyAlignment="1" applyProtection="1">
      <alignment horizontal="left" vertical="center"/>
    </xf>
    <xf numFmtId="0" fontId="56" fillId="36" borderId="68" xfId="52" applyFont="1" applyFill="1" applyBorder="1" applyAlignment="1" applyProtection="1">
      <alignment horizontal="left" vertical="center"/>
    </xf>
    <xf numFmtId="0" fontId="56" fillId="34" borderId="41" xfId="52" applyNumberFormat="1" applyFont="1" applyFill="1" applyBorder="1" applyAlignment="1" applyProtection="1">
      <alignment horizontal="center" vertical="center"/>
      <protection locked="0"/>
    </xf>
    <xf numFmtId="49" fontId="56" fillId="36" borderId="0" xfId="52" applyNumberFormat="1" applyFont="1" applyFill="1" applyBorder="1" applyAlignment="1" applyProtection="1">
      <alignment horizontal="left" vertical="center"/>
    </xf>
    <xf numFmtId="0" fontId="56" fillId="36" borderId="62" xfId="52" applyNumberFormat="1" applyFont="1" applyFill="1" applyBorder="1" applyAlignment="1" applyProtection="1">
      <alignment horizontal="left" vertical="center"/>
    </xf>
    <xf numFmtId="0" fontId="56" fillId="34" borderId="11" xfId="52" applyNumberFormat="1" applyFont="1" applyFill="1" applyBorder="1" applyAlignment="1" applyProtection="1">
      <alignment horizontal="center" vertical="center"/>
      <protection locked="0"/>
    </xf>
    <xf numFmtId="0" fontId="56" fillId="0" borderId="0" xfId="52" applyFont="1" applyFill="1" applyBorder="1" applyAlignment="1" applyProtection="1">
      <alignment horizontal="center" vertical="center"/>
    </xf>
    <xf numFmtId="0" fontId="56" fillId="0" borderId="0" xfId="52" applyFont="1" applyFill="1" applyBorder="1" applyAlignment="1" applyProtection="1">
      <alignment horizontal="left" vertical="center" wrapText="1"/>
    </xf>
    <xf numFmtId="0" fontId="56" fillId="0" borderId="0" xfId="52" applyFont="1" applyFill="1" applyBorder="1" applyAlignment="1" applyProtection="1">
      <alignment vertical="center" wrapText="1"/>
    </xf>
    <xf numFmtId="10" fontId="56" fillId="0" borderId="0" xfId="52" applyNumberFormat="1" applyFont="1" applyFill="1" applyBorder="1" applyAlignment="1" applyProtection="1">
      <alignment horizontal="center" vertical="center"/>
    </xf>
    <xf numFmtId="0" fontId="55" fillId="0" borderId="0" xfId="52" applyFont="1" applyFill="1" applyAlignment="1" applyProtection="1">
      <alignment horizontal="right"/>
    </xf>
    <xf numFmtId="1" fontId="51" fillId="0" borderId="0" xfId="52" applyNumberFormat="1" applyFont="1" applyFill="1" applyBorder="1" applyAlignment="1" applyProtection="1">
      <alignment horizontal="right"/>
    </xf>
    <xf numFmtId="0" fontId="56" fillId="31" borderId="11" xfId="52" applyNumberFormat="1" applyFont="1" applyFill="1" applyBorder="1" applyAlignment="1" applyProtection="1">
      <alignment vertical="center" wrapText="1"/>
      <protection hidden="1"/>
    </xf>
    <xf numFmtId="0" fontId="56" fillId="31" borderId="11" xfId="52" applyNumberFormat="1" applyFont="1" applyFill="1" applyBorder="1" applyAlignment="1" applyProtection="1">
      <alignment horizontal="center" vertical="center" wrapText="1"/>
      <protection hidden="1"/>
    </xf>
    <xf numFmtId="0" fontId="52" fillId="0" borderId="0" xfId="52" applyNumberFormat="1" applyFont="1" applyAlignment="1" applyProtection="1">
      <alignment horizontal="center" vertical="center" wrapText="1"/>
      <protection hidden="1"/>
    </xf>
    <xf numFmtId="0" fontId="52" fillId="0" borderId="0" xfId="52" applyNumberFormat="1" applyFont="1" applyProtection="1">
      <protection hidden="1"/>
    </xf>
    <xf numFmtId="0" fontId="56" fillId="40" borderId="11" xfId="52" applyNumberFormat="1" applyFont="1" applyFill="1" applyBorder="1" applyAlignment="1" applyProtection="1">
      <alignment horizontal="center" vertical="center" wrapText="1"/>
      <protection locked="0"/>
    </xf>
    <xf numFmtId="0" fontId="56" fillId="40" borderId="11" xfId="52" applyNumberFormat="1" applyFont="1" applyFill="1" applyBorder="1" applyAlignment="1" applyProtection="1">
      <alignment horizontal="left" vertical="center" wrapText="1"/>
      <protection locked="0"/>
    </xf>
    <xf numFmtId="0" fontId="52" fillId="0" borderId="0" xfId="52" applyNumberFormat="1" applyAlignment="1" applyProtection="1">
      <alignment vertical="center"/>
      <protection hidden="1"/>
    </xf>
    <xf numFmtId="0" fontId="52" fillId="0" borderId="0" xfId="52" applyNumberFormat="1" applyAlignment="1" applyProtection="1">
      <alignment horizontal="center" vertical="center" wrapText="1"/>
      <protection hidden="1"/>
    </xf>
    <xf numFmtId="0" fontId="52" fillId="0" borderId="0" xfId="52" applyNumberFormat="1" applyAlignment="1" applyProtection="1">
      <alignment wrapText="1"/>
      <protection hidden="1"/>
    </xf>
    <xf numFmtId="0" fontId="56" fillId="0" borderId="48" xfId="52" applyNumberFormat="1" applyFont="1" applyFill="1" applyBorder="1" applyAlignment="1" applyProtection="1">
      <alignment horizontal="center" vertical="center" wrapText="1"/>
      <protection locked="0"/>
    </xf>
    <xf numFmtId="0" fontId="56" fillId="0" borderId="48" xfId="52" applyNumberFormat="1" applyFont="1" applyFill="1" applyBorder="1" applyAlignment="1" applyProtection="1">
      <alignment horizontal="left" vertical="center" wrapText="1"/>
      <protection locked="0"/>
    </xf>
    <xf numFmtId="0" fontId="56" fillId="40" borderId="11" xfId="52" applyNumberFormat="1" applyFont="1" applyFill="1" applyBorder="1" applyAlignment="1" applyProtection="1">
      <alignment horizontal="left" vertical="center"/>
      <protection locked="0"/>
    </xf>
    <xf numFmtId="0" fontId="56" fillId="35" borderId="11" xfId="52" applyNumberFormat="1" applyFont="1" applyFill="1" applyBorder="1" applyAlignment="1" applyProtection="1">
      <alignment horizontal="left" vertical="center" wrapText="1"/>
      <protection locked="0"/>
    </xf>
    <xf numFmtId="0" fontId="52" fillId="0" borderId="0" xfId="52" applyNumberFormat="1" applyFill="1" applyAlignment="1" applyProtection="1">
      <alignment vertical="center"/>
      <protection hidden="1"/>
    </xf>
    <xf numFmtId="0" fontId="52"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0" fontId="11" fillId="29" borderId="0" xfId="48" applyFont="1" applyFill="1" applyBorder="1" applyAlignment="1" applyProtection="1">
      <alignment horizontal="left"/>
    </xf>
    <xf numFmtId="10" fontId="2" fillId="29" borderId="0" xfId="48" applyNumberFormat="1" applyFill="1" applyProtection="1"/>
    <xf numFmtId="0" fontId="21" fillId="29" borderId="0" xfId="51" applyFont="1" applyFill="1" applyBorder="1" applyAlignment="1" applyProtection="1"/>
    <xf numFmtId="0" fontId="60" fillId="0" borderId="0" xfId="52" applyFont="1" applyAlignment="1" applyProtection="1"/>
    <xf numFmtId="10" fontId="60" fillId="0" borderId="0" xfId="52" applyNumberFormat="1" applyFont="1" applyAlignment="1" applyProtection="1"/>
    <xf numFmtId="10" fontId="52" fillId="0" borderId="0" xfId="52" applyNumberFormat="1" applyProtection="1"/>
    <xf numFmtId="0" fontId="52" fillId="0" borderId="0" xfId="52" applyBorder="1" applyAlignment="1" applyProtection="1">
      <alignment horizontal="center" vertical="center"/>
    </xf>
    <xf numFmtId="1" fontId="54" fillId="0" borderId="0" xfId="52" applyNumberFormat="1" applyFont="1" applyBorder="1" applyAlignment="1" applyProtection="1">
      <alignment horizontal="right"/>
    </xf>
    <xf numFmtId="0" fontId="61" fillId="0" borderId="0" xfId="52" applyFont="1" applyProtection="1"/>
    <xf numFmtId="0" fontId="56" fillId="0" borderId="0" xfId="52" applyFont="1" applyProtection="1"/>
    <xf numFmtId="10" fontId="56"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62" fillId="0" borderId="0" xfId="52" applyFont="1" applyAlignment="1" applyProtection="1">
      <alignment horizontal="center" vertical="center"/>
    </xf>
    <xf numFmtId="10" fontId="62"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63" fillId="29" borderId="10" xfId="54" applyNumberFormat="1" applyFont="1" applyFill="1" applyBorder="1" applyProtection="1">
      <protection hidden="1"/>
    </xf>
    <xf numFmtId="1" fontId="51"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63" fillId="29" borderId="11" xfId="54" applyNumberFormat="1" applyFont="1" applyFill="1" applyBorder="1" applyProtection="1">
      <protection hidden="1"/>
    </xf>
    <xf numFmtId="1" fontId="51" fillId="0" borderId="22" xfId="52" applyNumberFormat="1" applyFont="1" applyBorder="1" applyProtection="1">
      <protection hidden="1"/>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63" fillId="29" borderId="12" xfId="54" applyNumberFormat="1" applyFont="1" applyFill="1" applyBorder="1" applyProtection="1">
      <protection hidden="1"/>
    </xf>
    <xf numFmtId="1" fontId="51" fillId="0" borderId="24" xfId="52" applyNumberFormat="1" applyFont="1" applyBorder="1" applyProtection="1">
      <protection hidden="1"/>
    </xf>
    <xf numFmtId="0" fontId="52" fillId="0" borderId="0" xfId="52" applyBorder="1" applyAlignment="1" applyProtection="1">
      <alignment vertical="center"/>
    </xf>
    <xf numFmtId="0" fontId="64" fillId="0" borderId="0" xfId="52" applyFont="1" applyProtection="1"/>
    <xf numFmtId="10" fontId="64" fillId="0" borderId="0" xfId="52" applyNumberFormat="1" applyFont="1" applyProtection="1"/>
    <xf numFmtId="0" fontId="2" fillId="31" borderId="11" xfId="50" applyNumberFormat="1" applyFont="1" applyFill="1" applyBorder="1" applyAlignment="1">
      <alignment vertical="center"/>
    </xf>
    <xf numFmtId="0" fontId="56"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78"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52" fillId="0" borderId="0" xfId="52" applyProtection="1">
      <protection locked="0"/>
    </xf>
    <xf numFmtId="0" fontId="5" fillId="0" borderId="0" xfId="48" applyFont="1" applyFill="1" applyBorder="1" applyAlignment="1" applyProtection="1">
      <protection hidden="1"/>
    </xf>
    <xf numFmtId="0" fontId="55" fillId="35" borderId="21" xfId="52" applyNumberFormat="1" applyFont="1" applyFill="1" applyBorder="1" applyAlignment="1" applyProtection="1">
      <alignment horizontal="right"/>
      <protection locked="0"/>
    </xf>
    <xf numFmtId="0" fontId="55" fillId="35" borderId="11" xfId="52" applyNumberFormat="1" applyFont="1" applyFill="1" applyBorder="1" applyAlignment="1" applyProtection="1">
      <alignment horizontal="right"/>
      <protection locked="0"/>
    </xf>
    <xf numFmtId="0" fontId="55" fillId="35" borderId="73" xfId="52" applyNumberFormat="1" applyFont="1" applyFill="1" applyBorder="1" applyAlignment="1" applyProtection="1">
      <alignment horizontal="right"/>
      <protection locked="0"/>
    </xf>
    <xf numFmtId="0" fontId="55" fillId="35" borderId="66" xfId="52" applyNumberFormat="1" applyFont="1" applyFill="1" applyBorder="1" applyAlignment="1" applyProtection="1">
      <alignment horizontal="right"/>
      <protection locked="0"/>
    </xf>
    <xf numFmtId="0" fontId="55" fillId="35" borderId="43" xfId="52" applyNumberFormat="1" applyFont="1" applyFill="1" applyBorder="1" applyAlignment="1" applyProtection="1">
      <alignment horizontal="right"/>
      <protection locked="0"/>
    </xf>
    <xf numFmtId="0" fontId="55" fillId="35" borderId="29" xfId="52" applyNumberFormat="1" applyFont="1" applyFill="1" applyBorder="1" applyAlignment="1" applyProtection="1">
      <alignment horizontal="right"/>
      <protection locked="0"/>
    </xf>
    <xf numFmtId="0" fontId="65" fillId="0" borderId="0" xfId="52" applyNumberFormat="1" applyFont="1" applyFill="1" applyBorder="1" applyAlignment="1" applyProtection="1">
      <alignment horizontal="right"/>
    </xf>
    <xf numFmtId="0" fontId="52"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5" fillId="0" borderId="0" xfId="49" applyNumberFormat="1" applyFont="1" applyFill="1" applyBorder="1" applyProtection="1"/>
    <xf numFmtId="0" fontId="54" fillId="0" borderId="0" xfId="52" applyFont="1" applyBorder="1" applyAlignment="1" applyProtection="1">
      <alignment vertical="top"/>
    </xf>
    <xf numFmtId="0" fontId="56" fillId="39" borderId="11" xfId="53" applyNumberFormat="1" applyFont="1" applyFill="1" applyBorder="1" applyAlignment="1" applyProtection="1">
      <alignment horizontal="center" vertical="center" wrapText="1"/>
    </xf>
    <xf numFmtId="0" fontId="56" fillId="31" borderId="41" xfId="52" applyNumberFormat="1" applyFont="1" applyFill="1" applyBorder="1" applyAlignment="1" applyProtection="1">
      <alignment vertical="center" wrapText="1"/>
    </xf>
    <xf numFmtId="0" fontId="55" fillId="0" borderId="0" xfId="53" applyNumberFormat="1" applyFont="1" applyFill="1" applyBorder="1" applyAlignment="1" applyProtection="1">
      <alignment vertical="center" wrapText="1"/>
    </xf>
    <xf numFmtId="0" fontId="55" fillId="0" borderId="0" xfId="53" applyFont="1" applyFill="1" applyBorder="1" applyAlignment="1" applyProtection="1">
      <alignment vertical="center" wrapText="1"/>
    </xf>
    <xf numFmtId="0" fontId="52" fillId="0" borderId="0" xfId="52" applyNumberFormat="1" applyFill="1" applyBorder="1" applyAlignment="1" applyProtection="1">
      <alignment vertical="center"/>
      <protection hidden="1"/>
    </xf>
    <xf numFmtId="0" fontId="55" fillId="0" borderId="0" xfId="53" applyNumberFormat="1" applyFont="1" applyFill="1" applyBorder="1" applyAlignment="1" applyProtection="1">
      <alignment horizontal="center" vertical="center" wrapText="1"/>
    </xf>
    <xf numFmtId="0" fontId="55" fillId="0" borderId="0" xfId="53" applyFont="1" applyFill="1" applyBorder="1" applyAlignment="1" applyProtection="1">
      <alignment horizontal="center" vertical="center" wrapText="1"/>
    </xf>
    <xf numFmtId="0" fontId="55" fillId="0" borderId="0" xfId="52" applyFont="1" applyFill="1" applyBorder="1" applyAlignment="1" applyProtection="1">
      <alignment vertical="center" wrapText="1"/>
    </xf>
    <xf numFmtId="0" fontId="56" fillId="35" borderId="11" xfId="52" applyNumberFormat="1" applyFont="1" applyFill="1" applyBorder="1" applyAlignment="1" applyProtection="1">
      <alignment horizontal="left" vertical="center"/>
      <protection locked="0"/>
    </xf>
    <xf numFmtId="0" fontId="56" fillId="0" borderId="0" xfId="52" applyFont="1" applyFill="1" applyBorder="1" applyAlignment="1" applyProtection="1">
      <alignment horizontal="center" vertical="center" wrapText="1"/>
    </xf>
    <xf numFmtId="9" fontId="56" fillId="0" borderId="0" xfId="52" applyNumberFormat="1" applyFont="1" applyFill="1" applyBorder="1" applyAlignment="1" applyProtection="1">
      <alignment horizontal="center" vertical="center"/>
    </xf>
    <xf numFmtId="49" fontId="56" fillId="0" borderId="0" xfId="52" applyNumberFormat="1" applyFont="1" applyFill="1" applyBorder="1" applyAlignment="1" applyProtection="1">
      <alignment horizontal="center" vertical="center"/>
    </xf>
    <xf numFmtId="1" fontId="56" fillId="0" borderId="0" xfId="52" applyNumberFormat="1" applyFont="1" applyFill="1" applyBorder="1" applyAlignment="1" applyProtection="1">
      <alignment horizontal="center" vertical="center"/>
    </xf>
    <xf numFmtId="0" fontId="54" fillId="0" borderId="0" xfId="52" applyFont="1" applyBorder="1" applyAlignment="1" applyProtection="1">
      <alignment vertical="top"/>
      <protection locked="0"/>
    </xf>
    <xf numFmtId="0" fontId="52" fillId="0" borderId="0" xfId="52" applyBorder="1" applyAlignment="1" applyProtection="1">
      <protection locked="0"/>
    </xf>
    <xf numFmtId="0" fontId="56" fillId="34" borderId="29" xfId="52" applyFont="1" applyFill="1" applyBorder="1" applyAlignment="1" applyProtection="1">
      <alignment horizontal="center" vertical="center" wrapText="1"/>
      <protection locked="0"/>
    </xf>
    <xf numFmtId="0" fontId="68" fillId="33" borderId="17" xfId="52" applyFont="1" applyFill="1" applyBorder="1" applyAlignment="1" applyProtection="1">
      <alignment horizontal="left" vertical="center"/>
    </xf>
    <xf numFmtId="0" fontId="69" fillId="0" borderId="0" xfId="52" applyFont="1" applyProtection="1"/>
    <xf numFmtId="10" fontId="69"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9" applyNumberFormat="1" applyFill="1" applyBorder="1" applyAlignment="1" applyProtection="1">
      <alignment horizontal="right" vertical="center"/>
    </xf>
    <xf numFmtId="0" fontId="3" fillId="27" borderId="11" xfId="39" applyNumberFormat="1" applyFont="1" applyFill="1" applyBorder="1" applyAlignment="1" applyProtection="1">
      <alignment horizontal="right" vertical="center"/>
    </xf>
    <xf numFmtId="0" fontId="7" fillId="27" borderId="11" xfId="39" applyNumberFormat="1" applyFont="1" applyFill="1" applyBorder="1" applyAlignment="1" applyProtection="1">
      <alignment horizontal="right" vertical="center"/>
    </xf>
    <xf numFmtId="0" fontId="52" fillId="0" borderId="0" xfId="52" applyBorder="1" applyProtection="1">
      <protection locked="0"/>
    </xf>
    <xf numFmtId="10" fontId="52" fillId="0" borderId="0" xfId="52" applyNumberFormat="1" applyBorder="1" applyProtection="1">
      <protection locked="0"/>
    </xf>
    <xf numFmtId="0" fontId="61" fillId="0" borderId="0" xfId="52" applyFont="1" applyBorder="1" applyProtection="1">
      <protection locked="0"/>
    </xf>
    <xf numFmtId="10" fontId="52" fillId="0" borderId="0" xfId="52" applyNumberFormat="1" applyBorder="1" applyProtection="1"/>
    <xf numFmtId="0" fontId="61" fillId="0" borderId="0" xfId="52" applyFont="1" applyBorder="1" applyProtection="1"/>
    <xf numFmtId="0" fontId="64" fillId="0" borderId="0" xfId="52" applyFont="1" applyAlignment="1" applyProtection="1">
      <alignment vertical="center"/>
    </xf>
    <xf numFmtId="10" fontId="64" fillId="0" borderId="0" xfId="52" applyNumberFormat="1" applyFont="1" applyAlignment="1" applyProtection="1">
      <alignment vertical="center"/>
    </xf>
    <xf numFmtId="0" fontId="64" fillId="0" borderId="0" xfId="52" applyFont="1" applyAlignment="1" applyProtection="1">
      <alignment vertical="top"/>
    </xf>
    <xf numFmtId="10" fontId="64" fillId="0" borderId="0" xfId="52" applyNumberFormat="1" applyFont="1" applyAlignment="1" applyProtection="1">
      <alignment vertical="top"/>
    </xf>
    <xf numFmtId="0" fontId="15" fillId="24" borderId="0" xfId="0" applyFont="1" applyFill="1" applyBorder="1" applyAlignment="1" applyProtection="1">
      <protection locked="0"/>
    </xf>
    <xf numFmtId="0" fontId="71" fillId="0" borderId="0" xfId="52" applyFont="1" applyBorder="1" applyAlignment="1" applyProtection="1">
      <alignment vertical="center"/>
    </xf>
    <xf numFmtId="0" fontId="52" fillId="0" borderId="0" xfId="52" applyFill="1" applyProtection="1"/>
    <xf numFmtId="10" fontId="52"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51" fillId="0" borderId="11" xfId="52" applyNumberFormat="1" applyFont="1" applyBorder="1" applyProtection="1">
      <protection hidden="1"/>
    </xf>
    <xf numFmtId="0" fontId="73" fillId="0" borderId="0" xfId="52" applyFont="1" applyBorder="1" applyAlignment="1" applyProtection="1">
      <alignment vertical="center"/>
    </xf>
    <xf numFmtId="10" fontId="2" fillId="29" borderId="11" xfId="54" applyNumberFormat="1" applyFont="1" applyFill="1" applyBorder="1" applyProtection="1"/>
    <xf numFmtId="1" fontId="63" fillId="29" borderId="11" xfId="54" applyNumberFormat="1" applyFont="1" applyFill="1" applyBorder="1" applyProtection="1"/>
    <xf numFmtId="1" fontId="51"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51"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xf>
    <xf numFmtId="2" fontId="2" fillId="0" borderId="37" xfId="55" applyNumberFormat="1" applyFont="1" applyFill="1" applyBorder="1" applyAlignment="1" applyProtection="1">
      <alignment horizontal="center" vertical="center"/>
    </xf>
    <xf numFmtId="10" fontId="2" fillId="0" borderId="37" xfId="55" applyNumberFormat="1" applyFont="1" applyFill="1" applyBorder="1" applyAlignment="1" applyProtection="1">
      <alignment horizontal="center" vertical="center"/>
    </xf>
    <xf numFmtId="2" fontId="2" fillId="0" borderId="36" xfId="55" applyNumberFormat="1" applyFont="1" applyFill="1" applyBorder="1" applyAlignment="1" applyProtection="1">
      <alignment horizontal="center" vertical="center" wrapText="1"/>
    </xf>
    <xf numFmtId="1" fontId="2" fillId="0" borderId="61" xfId="54" applyNumberFormat="1" applyFont="1" applyFill="1" applyBorder="1" applyProtection="1"/>
    <xf numFmtId="10" fontId="2" fillId="0" borderId="61" xfId="54" applyNumberFormat="1" applyFont="1" applyFill="1" applyBorder="1" applyProtection="1"/>
    <xf numFmtId="1" fontId="63" fillId="0" borderId="61"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51" fillId="29" borderId="17" xfId="54" applyNumberFormat="1" applyFont="1" applyFill="1" applyBorder="1" applyProtection="1">
      <protection hidden="1"/>
    </xf>
    <xf numFmtId="10" fontId="61" fillId="0" borderId="0" xfId="52" applyNumberFormat="1" applyFont="1" applyProtection="1"/>
    <xf numFmtId="1" fontId="51" fillId="0" borderId="61" xfId="52" applyNumberFormat="1" applyFont="1" applyFill="1" applyBorder="1" applyProtection="1"/>
    <xf numFmtId="0" fontId="74" fillId="0" borderId="0" xfId="52" applyFont="1" applyFill="1" applyBorder="1" applyAlignment="1" applyProtection="1">
      <alignment vertical="center"/>
    </xf>
    <xf numFmtId="10" fontId="66" fillId="0" borderId="0" xfId="52" applyNumberFormat="1" applyFont="1" applyFill="1" applyBorder="1" applyAlignment="1" applyProtection="1">
      <alignment horizontal="right"/>
    </xf>
    <xf numFmtId="0" fontId="67"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8" applyNumberFormat="1" applyFill="1" applyProtection="1"/>
    <xf numFmtId="1" fontId="60" fillId="0" borderId="0" xfId="52" applyNumberFormat="1" applyFont="1" applyAlignment="1" applyProtection="1"/>
    <xf numFmtId="1" fontId="52"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52" fillId="0" borderId="0" xfId="52" applyNumberFormat="1" applyProtection="1"/>
    <xf numFmtId="1" fontId="68" fillId="33" borderId="17" xfId="52" applyNumberFormat="1" applyFont="1" applyFill="1" applyBorder="1" applyAlignment="1" applyProtection="1"/>
    <xf numFmtId="1" fontId="52" fillId="0" borderId="0" xfId="52" applyNumberFormat="1" applyBorder="1" applyAlignment="1" applyProtection="1"/>
    <xf numFmtId="1" fontId="17" fillId="0" borderId="17" xfId="54" applyNumberFormat="1" applyFont="1" applyFill="1" applyBorder="1" applyProtection="1"/>
    <xf numFmtId="1" fontId="52" fillId="0" borderId="0" xfId="52" applyNumberFormat="1" applyBorder="1" applyProtection="1">
      <protection locked="0"/>
    </xf>
    <xf numFmtId="1" fontId="52" fillId="0" borderId="0" xfId="52" applyNumberFormat="1" applyBorder="1" applyProtection="1"/>
    <xf numFmtId="1" fontId="4" fillId="29" borderId="0" xfId="48" applyNumberFormat="1" applyFont="1" applyFill="1" applyBorder="1" applyProtection="1"/>
    <xf numFmtId="1" fontId="2" fillId="29" borderId="0" xfId="51" applyNumberFormat="1" applyFill="1" applyBorder="1" applyProtection="1"/>
    <xf numFmtId="1" fontId="68"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53"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9" borderId="13" xfId="40" applyNumberFormat="1" applyFont="1" applyFill="1" applyBorder="1" applyProtection="1"/>
    <xf numFmtId="1" fontId="3" fillId="24" borderId="10" xfId="40" applyNumberFormat="1" applyFont="1" applyFill="1" applyBorder="1" applyProtection="1">
      <protection locked="0"/>
    </xf>
    <xf numFmtId="1" fontId="3" fillId="29" borderId="14" xfId="40" applyNumberFormat="1" applyFont="1" applyFill="1" applyBorder="1" applyProtection="1"/>
    <xf numFmtId="1" fontId="3" fillId="24" borderId="11" xfId="40" applyNumberFormat="1" applyFont="1" applyFill="1" applyBorder="1" applyProtection="1">
      <protection locked="0"/>
    </xf>
    <xf numFmtId="1" fontId="3" fillId="24" borderId="38" xfId="40" applyNumberFormat="1" applyFont="1" applyFill="1" applyBorder="1" applyProtection="1">
      <protection locked="0"/>
    </xf>
    <xf numFmtId="1" fontId="3" fillId="24" borderId="4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29" xfId="40" applyNumberFormat="1" applyFont="1" applyFill="1" applyBorder="1" applyProtection="1">
      <protection locked="0"/>
    </xf>
    <xf numFmtId="1" fontId="3" fillId="24" borderId="17" xfId="40" applyNumberFormat="1" applyFont="1" applyFill="1" applyBorder="1" applyProtection="1">
      <protection locked="0"/>
    </xf>
    <xf numFmtId="1" fontId="6" fillId="29" borderId="25" xfId="40" applyNumberFormat="1" applyFont="1" applyFill="1" applyBorder="1" applyProtection="1"/>
    <xf numFmtId="1" fontId="6" fillId="29" borderId="18" xfId="40" applyNumberFormat="1" applyFont="1" applyFill="1" applyBorder="1" applyProtection="1"/>
    <xf numFmtId="1" fontId="6" fillId="29" borderId="16"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13" fillId="29" borderId="0" xfId="51" applyFont="1" applyFill="1" applyProtection="1">
      <protection hidden="1"/>
    </xf>
    <xf numFmtId="0" fontId="76" fillId="0" borderId="0" xfId="52" applyFont="1" applyAlignment="1" applyProtection="1">
      <alignment horizontal="left"/>
      <protection hidden="1"/>
    </xf>
    <xf numFmtId="0" fontId="56" fillId="36" borderId="37" xfId="52" applyFont="1" applyFill="1" applyBorder="1" applyAlignment="1" applyProtection="1">
      <alignment horizontal="left"/>
    </xf>
    <xf numFmtId="0" fontId="73" fillId="36" borderId="61" xfId="52" applyFont="1" applyFill="1" applyBorder="1" applyAlignment="1" applyProtection="1">
      <alignment horizontal="left" vertical="center"/>
    </xf>
    <xf numFmtId="0" fontId="73" fillId="36" borderId="61" xfId="52" applyFont="1" applyFill="1" applyBorder="1" applyAlignment="1" applyProtection="1">
      <alignment horizontal="right"/>
    </xf>
    <xf numFmtId="10" fontId="73" fillId="36" borderId="37" xfId="52" applyNumberFormat="1" applyFont="1" applyFill="1" applyBorder="1" applyAlignment="1" applyProtection="1">
      <alignment horizontal="right"/>
    </xf>
    <xf numFmtId="0" fontId="71" fillId="36" borderId="61" xfId="52"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9" applyFont="1" applyFill="1" applyBorder="1" applyAlignment="1" applyProtection="1">
      <alignment horizontal="center" vertical="center" wrapText="1"/>
    </xf>
    <xf numFmtId="0" fontId="78" fillId="25" borderId="0" xfId="0" applyFont="1" applyFill="1"/>
    <xf numFmtId="0" fontId="79" fillId="41" borderId="0" xfId="0" applyFont="1" applyFill="1"/>
    <xf numFmtId="0" fontId="78" fillId="41" borderId="0" xfId="0" applyFont="1" applyFill="1"/>
    <xf numFmtId="0" fontId="78" fillId="25" borderId="0" xfId="50" applyFont="1" applyFill="1"/>
    <xf numFmtId="0" fontId="78" fillId="41" borderId="0" xfId="50" applyFont="1" applyFill="1"/>
    <xf numFmtId="0" fontId="81" fillId="41" borderId="0" xfId="50" applyFont="1" applyFill="1" applyAlignment="1"/>
    <xf numFmtId="0" fontId="78" fillId="41" borderId="0" xfId="50" applyFont="1" applyFill="1" applyAlignment="1">
      <alignment wrapText="1"/>
    </xf>
    <xf numFmtId="0" fontId="78" fillId="25" borderId="0" xfId="0" applyFont="1" applyFill="1" applyAlignment="1">
      <alignment vertical="center"/>
    </xf>
    <xf numFmtId="0" fontId="78" fillId="0" borderId="0" xfId="0" applyFont="1" applyFill="1"/>
    <xf numFmtId="0" fontId="78"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5" fillId="39" borderId="11" xfId="53" applyFont="1" applyFill="1" applyBorder="1" applyAlignment="1" applyProtection="1">
      <alignment horizontal="center" vertical="center" wrapText="1"/>
    </xf>
    <xf numFmtId="0" fontId="17" fillId="29" borderId="24" xfId="39" applyFont="1" applyFill="1" applyBorder="1" applyProtection="1"/>
    <xf numFmtId="0" fontId="17" fillId="29" borderId="12" xfId="39" applyFont="1" applyFill="1" applyBorder="1" applyProtection="1"/>
    <xf numFmtId="0" fontId="87" fillId="29" borderId="0" xfId="51" applyFont="1" applyFill="1" applyProtection="1">
      <protection hidden="1"/>
    </xf>
    <xf numFmtId="0" fontId="56" fillId="0" borderId="35" xfId="52" applyFont="1" applyFill="1" applyBorder="1" applyAlignment="1" applyProtection="1">
      <alignment horizontal="center" vertical="center"/>
    </xf>
    <xf numFmtId="0" fontId="56" fillId="0" borderId="33" xfId="52" applyFont="1" applyFill="1" applyBorder="1" applyAlignment="1" applyProtection="1">
      <alignment horizontal="left" vertical="center" wrapText="1"/>
    </xf>
    <xf numFmtId="0" fontId="56" fillId="0" borderId="33" xfId="52" applyFont="1" applyFill="1" applyBorder="1" applyAlignment="1" applyProtection="1">
      <alignment horizontal="center" vertical="center" wrapText="1"/>
    </xf>
    <xf numFmtId="0" fontId="56" fillId="0" borderId="33" xfId="52" applyFont="1" applyFill="1" applyBorder="1" applyAlignment="1" applyProtection="1">
      <alignment vertical="center" wrapText="1"/>
    </xf>
    <xf numFmtId="9" fontId="56" fillId="0" borderId="33" xfId="52" applyNumberFormat="1" applyFont="1" applyFill="1" applyBorder="1" applyAlignment="1" applyProtection="1">
      <alignment horizontal="center" vertical="center"/>
    </xf>
    <xf numFmtId="49" fontId="56" fillId="0" borderId="33" xfId="52" applyNumberFormat="1" applyFont="1" applyFill="1" applyBorder="1" applyAlignment="1" applyProtection="1">
      <alignment horizontal="center" vertical="center"/>
    </xf>
    <xf numFmtId="1" fontId="56" fillId="0" borderId="33" xfId="52" applyNumberFormat="1" applyFont="1" applyFill="1" applyBorder="1" applyAlignment="1" applyProtection="1">
      <alignment horizontal="center" vertical="center"/>
    </xf>
    <xf numFmtId="0" fontId="56" fillId="0" borderId="33" xfId="52" applyFont="1" applyFill="1" applyBorder="1" applyAlignment="1" applyProtection="1">
      <alignment horizontal="center" vertical="center"/>
    </xf>
    <xf numFmtId="10" fontId="56" fillId="0" borderId="33" xfId="52" applyNumberFormat="1" applyFont="1" applyFill="1" applyBorder="1" applyAlignment="1" applyProtection="1">
      <alignment horizontal="center" vertical="center"/>
    </xf>
    <xf numFmtId="10" fontId="17" fillId="0" borderId="33" xfId="52" applyNumberFormat="1" applyFont="1" applyFill="1" applyBorder="1" applyAlignment="1" applyProtection="1">
      <alignment horizontal="right" vertical="center"/>
    </xf>
    <xf numFmtId="1" fontId="51" fillId="0" borderId="33" xfId="52" applyNumberFormat="1" applyFont="1" applyFill="1" applyBorder="1" applyAlignment="1" applyProtection="1">
      <alignment horizontal="right"/>
    </xf>
    <xf numFmtId="0" fontId="55" fillId="39" borderId="22" xfId="53" applyFont="1" applyFill="1" applyBorder="1" applyAlignment="1" applyProtection="1">
      <alignment horizontal="center" vertical="center" wrapText="1"/>
    </xf>
    <xf numFmtId="0" fontId="56" fillId="0" borderId="81" xfId="52" applyFont="1" applyFill="1" applyBorder="1" applyAlignment="1" applyProtection="1">
      <alignment horizontal="center" vertical="center"/>
    </xf>
    <xf numFmtId="0" fontId="56" fillId="0" borderId="52" xfId="52" applyFont="1" applyFill="1" applyBorder="1" applyAlignment="1" applyProtection="1">
      <alignment horizontal="center" vertical="center"/>
    </xf>
    <xf numFmtId="0" fontId="56" fillId="0" borderId="60" xfId="52" applyFont="1" applyFill="1" applyBorder="1" applyAlignment="1" applyProtection="1">
      <alignment horizontal="left" vertical="center" wrapText="1"/>
    </xf>
    <xf numFmtId="0" fontId="56" fillId="0" borderId="60" xfId="52" applyFont="1" applyFill="1" applyBorder="1" applyAlignment="1" applyProtection="1">
      <alignment horizontal="center" vertical="center" wrapText="1"/>
    </xf>
    <xf numFmtId="0" fontId="56" fillId="0" borderId="60" xfId="52" applyFont="1" applyFill="1" applyBorder="1" applyAlignment="1" applyProtection="1">
      <alignment vertical="center" wrapText="1"/>
    </xf>
    <xf numFmtId="9" fontId="56" fillId="0" borderId="60" xfId="52" applyNumberFormat="1" applyFont="1" applyFill="1" applyBorder="1" applyAlignment="1" applyProtection="1">
      <alignment horizontal="center" vertical="center"/>
    </xf>
    <xf numFmtId="49" fontId="56" fillId="0" borderId="60" xfId="52" applyNumberFormat="1" applyFont="1" applyFill="1" applyBorder="1" applyAlignment="1" applyProtection="1">
      <alignment horizontal="center" vertical="center"/>
    </xf>
    <xf numFmtId="1" fontId="56" fillId="0" borderId="60" xfId="52" applyNumberFormat="1" applyFont="1" applyFill="1" applyBorder="1" applyAlignment="1" applyProtection="1">
      <alignment horizontal="center" vertical="center"/>
    </xf>
    <xf numFmtId="0" fontId="56" fillId="0" borderId="60" xfId="52" applyFont="1" applyFill="1" applyBorder="1" applyAlignment="1" applyProtection="1">
      <alignment horizontal="center" vertical="center"/>
    </xf>
    <xf numFmtId="10" fontId="56" fillId="0" borderId="60" xfId="52" applyNumberFormat="1" applyFont="1" applyFill="1" applyBorder="1" applyAlignment="1" applyProtection="1">
      <alignment horizontal="center" vertical="center"/>
    </xf>
    <xf numFmtId="10" fontId="17" fillId="0" borderId="60" xfId="52" applyNumberFormat="1" applyFont="1" applyFill="1" applyBorder="1" applyAlignment="1" applyProtection="1">
      <alignment horizontal="right" vertical="center"/>
    </xf>
    <xf numFmtId="1" fontId="51" fillId="0" borderId="60" xfId="52" applyNumberFormat="1" applyFont="1" applyFill="1" applyBorder="1" applyAlignment="1" applyProtection="1">
      <alignment horizontal="right"/>
    </xf>
    <xf numFmtId="0" fontId="65" fillId="0" borderId="60" xfId="52" applyNumberFormat="1" applyFont="1" applyFill="1" applyBorder="1" applyAlignment="1" applyProtection="1">
      <alignment horizontal="right"/>
    </xf>
    <xf numFmtId="0" fontId="51" fillId="33" borderId="24" xfId="52" applyNumberFormat="1" applyFont="1" applyFill="1" applyBorder="1" applyAlignment="1" applyProtection="1">
      <alignment horizontal="right"/>
    </xf>
    <xf numFmtId="0" fontId="56" fillId="37" borderId="82" xfId="52" applyFont="1" applyFill="1" applyBorder="1" applyAlignment="1" applyProtection="1">
      <alignment horizontal="center" vertical="center" wrapText="1"/>
    </xf>
    <xf numFmtId="0" fontId="56" fillId="34" borderId="43" xfId="52" applyFont="1" applyFill="1" applyBorder="1" applyAlignment="1" applyProtection="1">
      <alignment horizontal="center" vertical="center"/>
      <protection locked="0"/>
    </xf>
    <xf numFmtId="0" fontId="56" fillId="34" borderId="21" xfId="52" applyFont="1" applyFill="1" applyBorder="1" applyAlignment="1" applyProtection="1">
      <alignment horizontal="center" vertical="center"/>
      <protection locked="0"/>
    </xf>
    <xf numFmtId="0" fontId="56" fillId="34" borderId="23" xfId="52" applyFont="1" applyFill="1" applyBorder="1" applyAlignment="1" applyProtection="1">
      <alignment horizontal="center" vertical="center"/>
      <protection locked="0"/>
    </xf>
    <xf numFmtId="0" fontId="56" fillId="35" borderId="12" xfId="52" applyFont="1" applyFill="1" applyBorder="1" applyAlignment="1" applyProtection="1">
      <alignment horizontal="left" vertical="center" wrapText="1"/>
      <protection locked="0"/>
    </xf>
    <xf numFmtId="1"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left" vertical="center" wrapText="1"/>
      <protection locked="0"/>
    </xf>
    <xf numFmtId="0" fontId="56" fillId="34" borderId="45" xfId="52" applyFont="1" applyFill="1" applyBorder="1" applyAlignment="1" applyProtection="1">
      <alignment horizontal="left" vertical="center" wrapText="1"/>
      <protection locked="0"/>
    </xf>
    <xf numFmtId="0" fontId="56" fillId="34" borderId="12" xfId="52" applyFont="1" applyFill="1" applyBorder="1" applyAlignment="1" applyProtection="1">
      <alignment vertical="center" wrapText="1"/>
      <protection locked="0"/>
    </xf>
    <xf numFmtId="9" fontId="56" fillId="38" borderId="84" xfId="52" applyNumberFormat="1" applyFont="1" applyFill="1" applyBorder="1" applyAlignment="1" applyProtection="1">
      <alignment horizontal="center" vertical="center"/>
      <protection locked="0"/>
    </xf>
    <xf numFmtId="49"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center" vertical="center"/>
      <protection locked="0"/>
    </xf>
    <xf numFmtId="10" fontId="56" fillId="35" borderId="45" xfId="52" applyNumberFormat="1" applyFont="1" applyFill="1" applyBorder="1" applyAlignment="1" applyProtection="1">
      <alignment horizontal="center" vertical="center"/>
      <protection locked="0"/>
    </xf>
    <xf numFmtId="10" fontId="55" fillId="0" borderId="12" xfId="49" applyNumberFormat="1" applyFont="1" applyBorder="1" applyAlignment="1" applyProtection="1">
      <alignment horizontal="right"/>
    </xf>
    <xf numFmtId="10" fontId="55" fillId="0" borderId="46" xfId="52" applyNumberFormat="1" applyFont="1" applyBorder="1" applyAlignment="1" applyProtection="1">
      <alignment horizontal="right"/>
    </xf>
    <xf numFmtId="0" fontId="55" fillId="35" borderId="23" xfId="52" applyNumberFormat="1" applyFont="1" applyFill="1" applyBorder="1" applyAlignment="1" applyProtection="1">
      <alignment horizontal="right"/>
      <protection locked="0"/>
    </xf>
    <xf numFmtId="0" fontId="55" fillId="35" borderId="12" xfId="52" applyNumberFormat="1" applyFont="1" applyFill="1" applyBorder="1" applyAlignment="1" applyProtection="1">
      <alignment horizontal="right"/>
      <protection locked="0"/>
    </xf>
    <xf numFmtId="10" fontId="55" fillId="0" borderId="24" xfId="52" applyNumberFormat="1" applyFont="1" applyBorder="1" applyAlignment="1" applyProtection="1">
      <alignment horizontal="right"/>
    </xf>
    <xf numFmtId="10" fontId="17" fillId="31" borderId="85" xfId="52" applyNumberFormat="1" applyFont="1" applyFill="1" applyBorder="1" applyProtection="1"/>
    <xf numFmtId="1" fontId="51" fillId="33" borderId="15" xfId="52" applyNumberFormat="1" applyFont="1" applyFill="1" applyBorder="1" applyAlignment="1" applyProtection="1">
      <alignment horizontal="right"/>
    </xf>
    <xf numFmtId="0" fontId="56" fillId="36" borderId="82" xfId="52" applyFont="1" applyFill="1" applyBorder="1" applyAlignment="1" applyProtection="1">
      <alignment horizontal="left" vertical="center"/>
    </xf>
    <xf numFmtId="0" fontId="56" fillId="34" borderId="12" xfId="52" applyFont="1" applyFill="1" applyBorder="1" applyAlignment="1" applyProtection="1">
      <alignment horizontal="center" vertical="center" wrapText="1"/>
      <protection locked="0"/>
    </xf>
    <xf numFmtId="0" fontId="56" fillId="34" borderId="12" xfId="52" applyNumberFormat="1" applyFont="1" applyFill="1" applyBorder="1" applyAlignment="1" applyProtection="1">
      <alignment horizontal="center" vertical="center"/>
      <protection locked="0"/>
    </xf>
    <xf numFmtId="0" fontId="56" fillId="35" borderId="12" xfId="52" applyFont="1" applyFill="1" applyBorder="1" applyAlignment="1" applyProtection="1">
      <alignment horizontal="center" vertical="center"/>
      <protection locked="0"/>
    </xf>
    <xf numFmtId="10" fontId="56" fillId="35" borderId="12" xfId="52" applyNumberFormat="1" applyFont="1" applyFill="1" applyBorder="1" applyAlignment="1" applyProtection="1">
      <alignment horizontal="center" vertical="center"/>
      <protection locked="0"/>
    </xf>
    <xf numFmtId="0" fontId="76" fillId="0" borderId="0" xfId="53" applyFont="1" applyProtection="1"/>
    <xf numFmtId="0" fontId="92" fillId="0" borderId="0" xfId="52" applyFont="1" applyAlignment="1" applyProtection="1"/>
    <xf numFmtId="0" fontId="94" fillId="0" borderId="0" xfId="52" applyFont="1" applyBorder="1" applyAlignment="1" applyProtection="1">
      <alignment vertical="center"/>
    </xf>
    <xf numFmtId="0" fontId="2" fillId="29" borderId="0" xfId="48" applyFill="1" applyAlignment="1" applyProtection="1">
      <alignment wrapText="1"/>
    </xf>
    <xf numFmtId="0" fontId="60" fillId="0" borderId="0" xfId="52" applyFont="1" applyAlignment="1" applyProtection="1">
      <alignment wrapText="1"/>
    </xf>
    <xf numFmtId="0" fontId="52" fillId="0" borderId="0" xfId="52" applyBorder="1" applyAlignment="1" applyProtection="1">
      <alignment wrapText="1"/>
    </xf>
    <xf numFmtId="0" fontId="52" fillId="0" borderId="0" xfId="52" applyBorder="1" applyAlignment="1" applyProtection="1">
      <alignment vertical="center" wrapText="1"/>
    </xf>
    <xf numFmtId="0" fontId="52" fillId="0" borderId="0" xfId="52"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9" applyFont="1" applyFill="1" applyBorder="1" applyAlignment="1" applyProtection="1"/>
    <xf numFmtId="0" fontId="12" fillId="29" borderId="0" xfId="37" applyFont="1" applyFill="1" applyBorder="1" applyAlignment="1" applyProtection="1"/>
    <xf numFmtId="0" fontId="77" fillId="35" borderId="11" xfId="52" applyFont="1" applyFill="1" applyBorder="1" applyAlignment="1" applyProtection="1">
      <alignment horizontal="left" vertical="center" wrapText="1"/>
    </xf>
    <xf numFmtId="0" fontId="77" fillId="35" borderId="11" xfId="52" applyFont="1" applyFill="1" applyBorder="1" applyAlignment="1" applyProtection="1">
      <alignment vertical="center" wrapText="1"/>
    </xf>
    <xf numFmtId="9" fontId="77"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horizontal="left" vertical="center" wrapText="1"/>
      <protection locked="0"/>
    </xf>
    <xf numFmtId="0" fontId="5" fillId="35" borderId="11" xfId="52" applyFont="1" applyFill="1" applyBorder="1" applyAlignment="1" applyProtection="1">
      <alignment vertical="center" wrapText="1"/>
      <protection locked="0"/>
    </xf>
    <xf numFmtId="9" fontId="5" fillId="38" borderId="11" xfId="52" applyNumberFormat="1" applyFont="1" applyFill="1" applyBorder="1" applyAlignment="1" applyProtection="1">
      <alignment horizontal="center" vertical="center"/>
      <protection locked="0"/>
    </xf>
    <xf numFmtId="0" fontId="7" fillId="25" borderId="54" xfId="39" applyFont="1" applyFill="1" applyBorder="1" applyAlignment="1" applyProtection="1">
      <alignment horizontal="center" wrapText="1"/>
    </xf>
    <xf numFmtId="1" fontId="3" fillId="29" borderId="85" xfId="40" applyNumberFormat="1" applyFont="1" applyFill="1" applyBorder="1" applyProtection="1"/>
    <xf numFmtId="1" fontId="3" fillId="24" borderId="56" xfId="40" applyNumberFormat="1" applyFont="1" applyFill="1" applyBorder="1" applyProtection="1">
      <protection locked="0"/>
    </xf>
    <xf numFmtId="10" fontId="3" fillId="29" borderId="85" xfId="40" applyNumberFormat="1" applyFont="1" applyFill="1" applyBorder="1" applyProtection="1"/>
    <xf numFmtId="0" fontId="83" fillId="0" borderId="0" xfId="50" applyFont="1" applyFill="1"/>
    <xf numFmtId="0" fontId="78" fillId="0" borderId="0" xfId="50" applyFont="1" applyFill="1" applyAlignment="1">
      <alignment vertical="center" wrapText="1"/>
    </xf>
    <xf numFmtId="0" fontId="54" fillId="0" borderId="0" xfId="52" applyFont="1" applyFill="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0" applyFont="1" applyFill="1" applyBorder="1" applyAlignment="1" applyProtection="1">
      <alignment horizontal="left" vertical="top" wrapText="1"/>
    </xf>
    <xf numFmtId="0" fontId="54" fillId="0" borderId="0" xfId="0" applyFont="1" applyFill="1" applyBorder="1" applyAlignment="1" applyProtection="1">
      <alignment horizontal="left" vertical="top"/>
    </xf>
    <xf numFmtId="0" fontId="97" fillId="0" borderId="0" xfId="0" applyFont="1" applyAlignment="1">
      <alignment vertical="center"/>
    </xf>
    <xf numFmtId="0" fontId="51" fillId="29" borderId="0" xfId="0" applyFont="1" applyFill="1" applyBorder="1" applyAlignment="1" applyProtection="1"/>
    <xf numFmtId="10" fontId="56" fillId="35" borderId="29" xfId="52" quotePrefix="1" applyNumberFormat="1" applyFont="1" applyFill="1" applyBorder="1" applyAlignment="1" applyProtection="1">
      <alignment horizontal="center" vertical="center"/>
      <protection locked="0"/>
    </xf>
    <xf numFmtId="1" fontId="2" fillId="24" borderId="19" xfId="54" applyNumberFormat="1" applyFont="1" applyFill="1" applyBorder="1" applyProtection="1">
      <protection locked="0"/>
    </xf>
    <xf numFmtId="1" fontId="2" fillId="24" borderId="22" xfId="54" applyNumberFormat="1" applyFont="1" applyFill="1" applyBorder="1" applyProtection="1">
      <protection locked="0"/>
    </xf>
    <xf numFmtId="1" fontId="2" fillId="24" borderId="13" xfId="54" applyNumberFormat="1" applyFont="1" applyFill="1" applyBorder="1" applyProtection="1">
      <protection locked="0"/>
    </xf>
    <xf numFmtId="1" fontId="2" fillId="24" borderId="20" xfId="54" applyNumberFormat="1" applyFont="1" applyFill="1" applyBorder="1" applyProtection="1">
      <protection locked="0"/>
    </xf>
    <xf numFmtId="1" fontId="2" fillId="24" borderId="14" xfId="54" applyNumberFormat="1" applyFont="1" applyFill="1" applyBorder="1" applyProtection="1">
      <protection locked="0"/>
    </xf>
    <xf numFmtId="1" fontId="2" fillId="24" borderId="21" xfId="54" applyNumberFormat="1" applyFont="1" applyFill="1" applyBorder="1" applyProtection="1">
      <protection locked="0"/>
    </xf>
    <xf numFmtId="1" fontId="2" fillId="24" borderId="39" xfId="54" applyNumberFormat="1" applyFont="1" applyFill="1" applyBorder="1" applyProtection="1">
      <protection locked="0"/>
    </xf>
    <xf numFmtId="1" fontId="2" fillId="24" borderId="40" xfId="54" applyNumberFormat="1" applyFont="1" applyFill="1" applyBorder="1" applyProtection="1">
      <protection locked="0"/>
    </xf>
    <xf numFmtId="1" fontId="2" fillId="24" borderId="41" xfId="54" applyNumberFormat="1" applyFont="1" applyFill="1" applyBorder="1" applyProtection="1">
      <protection locked="0"/>
    </xf>
    <xf numFmtId="1" fontId="2" fillId="24" borderId="15" xfId="54" applyNumberFormat="1" applyFont="1" applyFill="1" applyBorder="1" applyProtection="1">
      <protection locked="0"/>
    </xf>
    <xf numFmtId="1" fontId="2" fillId="24" borderId="23" xfId="54" applyNumberFormat="1" applyFont="1" applyFill="1" applyBorder="1" applyProtection="1">
      <protection locked="0"/>
    </xf>
    <xf numFmtId="1" fontId="2" fillId="24" borderId="24" xfId="54" applyNumberFormat="1" applyFont="1" applyFill="1" applyBorder="1" applyProtection="1">
      <protection locked="0"/>
    </xf>
    <xf numFmtId="1" fontId="2" fillId="24" borderId="31" xfId="54" applyNumberFormat="1" applyFont="1" applyFill="1" applyBorder="1" applyProtection="1">
      <protection locked="0"/>
    </xf>
    <xf numFmtId="1" fontId="2" fillId="24" borderId="42" xfId="54" applyNumberFormat="1" applyFont="1" applyFill="1" applyBorder="1" applyProtection="1">
      <protection locked="0"/>
    </xf>
    <xf numFmtId="1" fontId="2" fillId="24" borderId="43" xfId="54" applyNumberFormat="1" applyFont="1" applyFill="1" applyBorder="1" applyProtection="1">
      <protection locked="0"/>
    </xf>
    <xf numFmtId="1" fontId="2" fillId="24" borderId="29" xfId="54" applyNumberFormat="1" applyFont="1" applyFill="1" applyBorder="1" applyProtection="1">
      <protection locked="0"/>
    </xf>
    <xf numFmtId="1" fontId="2" fillId="24" borderId="30" xfId="54" applyNumberFormat="1" applyFont="1" applyFill="1" applyBorder="1" applyProtection="1">
      <protection locked="0"/>
    </xf>
    <xf numFmtId="1" fontId="2" fillId="24" borderId="25" xfId="54" applyNumberFormat="1" applyFont="1" applyFill="1" applyBorder="1" applyProtection="1">
      <protection locked="0"/>
    </xf>
    <xf numFmtId="1" fontId="2" fillId="24" borderId="85" xfId="54" applyNumberFormat="1" applyFont="1" applyFill="1" applyBorder="1" applyProtection="1">
      <protection locked="0"/>
    </xf>
    <xf numFmtId="1" fontId="2" fillId="24" borderId="54" xfId="54" applyNumberFormat="1" applyFont="1" applyFill="1" applyBorder="1" applyProtection="1">
      <protection locked="0"/>
    </xf>
    <xf numFmtId="1" fontId="2" fillId="24" borderId="56" xfId="54" applyNumberFormat="1" applyFont="1" applyFill="1" applyBorder="1" applyProtection="1">
      <protection locked="0"/>
    </xf>
    <xf numFmtId="1" fontId="2" fillId="24" borderId="18" xfId="54" applyNumberFormat="1" applyFont="1" applyFill="1" applyBorder="1" applyProtection="1">
      <protection locked="0"/>
    </xf>
    <xf numFmtId="1" fontId="2" fillId="24" borderId="16" xfId="54" applyNumberFormat="1" applyFont="1" applyFill="1" applyBorder="1" applyProtection="1">
      <protection locked="0"/>
    </xf>
    <xf numFmtId="1" fontId="2" fillId="24" borderId="17" xfId="54" applyNumberFormat="1" applyFont="1" applyFill="1" applyBorder="1" applyProtection="1">
      <protection locked="0"/>
    </xf>
    <xf numFmtId="0" fontId="78" fillId="41" borderId="0" xfId="50" applyFont="1" applyFill="1" applyAlignment="1">
      <alignment horizontal="left" wrapText="1"/>
    </xf>
    <xf numFmtId="0" fontId="78" fillId="41" borderId="0" xfId="48" applyFont="1" applyFill="1" applyAlignment="1">
      <alignment vertical="center"/>
    </xf>
    <xf numFmtId="0" fontId="78" fillId="41" borderId="0" xfId="48" applyFont="1" applyFill="1"/>
    <xf numFmtId="0" fontId="83" fillId="25" borderId="0" xfId="48" applyFont="1" applyFill="1"/>
    <xf numFmtId="0" fontId="78" fillId="41" borderId="0" xfId="0" applyFont="1" applyFill="1" applyAlignment="1">
      <alignment vertical="top" wrapText="1"/>
    </xf>
    <xf numFmtId="1" fontId="51" fillId="0" borderId="90" xfId="52" applyNumberFormat="1" applyFont="1" applyBorder="1" applyAlignment="1" applyProtection="1">
      <alignment horizontal="right"/>
    </xf>
    <xf numFmtId="1" fontId="51" fillId="0" borderId="15" xfId="52" applyNumberFormat="1" applyFont="1" applyBorder="1" applyAlignment="1" applyProtection="1">
      <alignment horizontal="right"/>
    </xf>
    <xf numFmtId="0" fontId="2" fillId="24" borderId="17" xfId="54" applyFont="1" applyFill="1" applyBorder="1" applyAlignment="1" applyProtection="1">
      <alignment vertical="center" wrapText="1"/>
      <protection locked="0"/>
    </xf>
    <xf numFmtId="0" fontId="2" fillId="25" borderId="50" xfId="37" applyFont="1" applyFill="1" applyBorder="1" applyAlignment="1" applyProtection="1">
      <alignment horizontal="center"/>
    </xf>
    <xf numFmtId="0" fontId="3" fillId="25" borderId="19" xfId="37" applyFill="1" applyBorder="1" applyAlignment="1" applyProtection="1">
      <alignment horizontal="center"/>
    </xf>
    <xf numFmtId="0" fontId="3" fillId="24" borderId="27" xfId="39" applyFont="1" applyFill="1" applyBorder="1" applyProtection="1">
      <protection locked="0"/>
    </xf>
    <xf numFmtId="0" fontId="3" fillId="24" borderId="34" xfId="39" applyFont="1" applyFill="1" applyBorder="1" applyProtection="1">
      <protection locked="0"/>
    </xf>
    <xf numFmtId="0" fontId="3" fillId="24" borderId="37" xfId="39" applyFont="1" applyFill="1" applyBorder="1" applyProtection="1">
      <protection locked="0"/>
    </xf>
    <xf numFmtId="0" fontId="3" fillId="24" borderId="17" xfId="39" applyFont="1" applyFill="1" applyBorder="1" applyProtection="1">
      <protection locked="0"/>
    </xf>
    <xf numFmtId="0" fontId="54" fillId="0" borderId="0" xfId="52" applyFont="1" applyBorder="1" applyAlignment="1" applyProtection="1">
      <alignment horizontal="left" vertical="center" wrapText="1"/>
    </xf>
    <xf numFmtId="0" fontId="70" fillId="0" borderId="0" xfId="0" applyFont="1" applyAlignment="1">
      <alignment horizontal="left" vertical="center" wrapText="1"/>
    </xf>
    <xf numFmtId="0" fontId="4" fillId="25" borderId="21" xfId="51" applyFont="1" applyFill="1" applyBorder="1" applyAlignment="1" applyProtection="1">
      <alignment horizontal="center"/>
    </xf>
    <xf numFmtId="0" fontId="4" fillId="25" borderId="11" xfId="51" applyFont="1" applyFill="1" applyBorder="1" applyAlignment="1" applyProtection="1">
      <alignment horizontal="center"/>
    </xf>
    <xf numFmtId="0" fontId="4" fillId="25" borderId="22" xfId="51" applyFont="1" applyFill="1" applyBorder="1" applyAlignment="1" applyProtection="1">
      <alignment horizontal="center"/>
    </xf>
    <xf numFmtId="0" fontId="0" fillId="30" borderId="23" xfId="0" applyFill="1" applyBorder="1" applyAlignment="1" applyProtection="1">
      <alignment horizontal="center"/>
    </xf>
    <xf numFmtId="0" fontId="0" fillId="24" borderId="43" xfId="0" applyFill="1" applyBorder="1" applyProtection="1">
      <protection locked="0"/>
    </xf>
    <xf numFmtId="0" fontId="2" fillId="24" borderId="21" xfId="51" applyFont="1" applyFill="1" applyBorder="1" applyProtection="1">
      <protection locked="0"/>
    </xf>
    <xf numFmtId="0" fontId="2" fillId="24" borderId="11" xfId="51" applyFont="1" applyFill="1" applyBorder="1" applyProtection="1">
      <protection locked="0"/>
    </xf>
    <xf numFmtId="0" fontId="2" fillId="24" borderId="22" xfId="51" applyFont="1" applyFill="1" applyBorder="1" applyProtection="1">
      <protection locked="0"/>
    </xf>
    <xf numFmtId="0" fontId="5" fillId="0" borderId="16" xfId="51" applyFont="1" applyFill="1" applyBorder="1" applyProtection="1"/>
    <xf numFmtId="0" fontId="5" fillId="0" borderId="17" xfId="51" applyFont="1" applyFill="1" applyBorder="1" applyProtection="1"/>
    <xf numFmtId="0" fontId="5" fillId="0" borderId="25" xfId="51" applyFont="1" applyFill="1" applyBorder="1" applyProtection="1"/>
    <xf numFmtId="0" fontId="2" fillId="24" borderId="23" xfId="54" applyFont="1" applyFill="1" applyBorder="1" applyAlignment="1" applyProtection="1">
      <alignment horizontal="center" vertical="center" wrapText="1"/>
      <protection locked="0"/>
    </xf>
    <xf numFmtId="0" fontId="56" fillId="34" borderId="29" xfId="52" applyFont="1" applyFill="1" applyBorder="1" applyAlignment="1" applyProtection="1">
      <alignment vertical="center" wrapText="1"/>
    </xf>
    <xf numFmtId="0" fontId="56" fillId="34" borderId="12" xfId="52" applyFont="1" applyFill="1" applyBorder="1" applyAlignment="1" applyProtection="1">
      <alignment vertical="center" wrapText="1"/>
    </xf>
    <xf numFmtId="1" fontId="51" fillId="0" borderId="68" xfId="52" applyNumberFormat="1" applyFont="1" applyFill="1" applyBorder="1" applyAlignment="1" applyProtection="1">
      <alignment horizontal="right"/>
    </xf>
    <xf numFmtId="1" fontId="51" fillId="0" borderId="15" xfId="52" applyNumberFormat="1" applyFont="1" applyFill="1" applyBorder="1" applyAlignment="1" applyProtection="1">
      <alignment horizontal="right"/>
    </xf>
    <xf numFmtId="9" fontId="18" fillId="0" borderId="0" xfId="49" applyFont="1" applyAlignment="1" applyProtection="1">
      <alignment horizontal="left" vertical="center"/>
    </xf>
    <xf numFmtId="0" fontId="99" fillId="0" borderId="0" xfId="52" applyFont="1" applyAlignment="1" applyProtection="1">
      <alignment horizontal="left"/>
    </xf>
    <xf numFmtId="0" fontId="54" fillId="0" borderId="0" xfId="52" applyFont="1" applyBorder="1" applyAlignment="1" applyProtection="1">
      <alignment horizontal="left" vertical="center" wrapText="1"/>
    </xf>
    <xf numFmtId="0" fontId="70" fillId="0" borderId="0" xfId="0" applyFont="1" applyAlignment="1">
      <alignment horizontal="left" vertical="center" wrapText="1"/>
    </xf>
    <xf numFmtId="1" fontId="56" fillId="34" borderId="29" xfId="52" applyNumberFormat="1" applyFont="1" applyFill="1" applyBorder="1" applyAlignment="1" applyProtection="1">
      <alignment horizontal="center" vertical="center"/>
      <protection locked="0"/>
    </xf>
    <xf numFmtId="1" fontId="56" fillId="34" borderId="45" xfId="52" applyNumberFormat="1" applyFont="1" applyFill="1" applyBorder="1" applyAlignment="1" applyProtection="1">
      <alignment horizontal="center" vertical="center"/>
      <protection locked="0"/>
    </xf>
    <xf numFmtId="14" fontId="84" fillId="41" borderId="0" xfId="56" applyNumberFormat="1" applyFill="1" applyAlignment="1" applyProtection="1">
      <alignment horizontal="left"/>
    </xf>
    <xf numFmtId="14" fontId="98" fillId="41" borderId="0" xfId="56" applyNumberFormat="1" applyFont="1" applyFill="1" applyAlignment="1" applyProtection="1">
      <alignment horizontal="left"/>
    </xf>
    <xf numFmtId="0" fontId="78" fillId="41" borderId="0" xfId="0" applyFont="1" applyFill="1" applyAlignment="1">
      <alignment horizontal="left" vertical="top" wrapText="1"/>
    </xf>
    <xf numFmtId="0" fontId="78" fillId="41" borderId="0" xfId="50" applyFont="1" applyFill="1" applyAlignment="1">
      <alignment horizontal="left" wrapText="1"/>
    </xf>
    <xf numFmtId="0" fontId="78" fillId="41" borderId="0" xfId="50" applyFont="1" applyFill="1" applyAlignment="1">
      <alignment horizontal="left" vertical="center" wrapText="1"/>
    </xf>
    <xf numFmtId="0" fontId="78" fillId="41" borderId="0" xfId="0" applyFont="1" applyFill="1" applyAlignment="1">
      <alignment horizontal="left" wrapText="1"/>
    </xf>
    <xf numFmtId="0" fontId="78" fillId="41" borderId="0" xfId="0" applyNumberFormat="1" applyFont="1" applyFill="1" applyAlignment="1">
      <alignment horizontal="left" wrapText="1"/>
    </xf>
    <xf numFmtId="0" fontId="3" fillId="25" borderId="20" xfId="39" applyFill="1" applyBorder="1" applyAlignment="1" applyProtection="1">
      <alignment horizontal="center" vertical="center" wrapText="1"/>
    </xf>
    <xf numFmtId="0" fontId="3" fillId="25" borderId="23" xfId="39" applyFill="1" applyBorder="1" applyAlignment="1" applyProtection="1">
      <alignment horizontal="center" vertical="center" wrapText="1"/>
    </xf>
    <xf numFmtId="0" fontId="10" fillId="25" borderId="11" xfId="39" applyFont="1" applyFill="1" applyBorder="1" applyAlignment="1" applyProtection="1">
      <alignment horizontal="left"/>
    </xf>
    <xf numFmtId="0" fontId="77" fillId="0" borderId="0" xfId="0" applyFont="1" applyFill="1" applyBorder="1" applyAlignment="1" applyProtection="1">
      <alignment horizontal="justify" vertical="top" wrapText="1"/>
    </xf>
    <xf numFmtId="0" fontId="77" fillId="0" borderId="91" xfId="0" applyFont="1" applyFill="1" applyBorder="1" applyAlignment="1" applyProtection="1">
      <alignment horizontal="justify" vertical="top" wrapText="1"/>
    </xf>
    <xf numFmtId="0" fontId="75" fillId="29" borderId="92" xfId="0" applyFont="1" applyFill="1" applyBorder="1" applyAlignment="1" applyProtection="1">
      <alignment horizontal="justify" vertical="top" wrapText="1"/>
    </xf>
    <xf numFmtId="0" fontId="75" fillId="29" borderId="0" xfId="0" applyFont="1" applyFill="1" applyBorder="1" applyAlignment="1" applyProtection="1">
      <alignment horizontal="justify" vertical="top" wrapText="1"/>
    </xf>
    <xf numFmtId="0" fontId="2" fillId="24" borderId="93" xfId="51" applyFont="1" applyFill="1" applyBorder="1" applyAlignment="1" applyProtection="1">
      <alignment horizontal="justify" vertical="top"/>
      <protection locked="0"/>
    </xf>
    <xf numFmtId="0" fontId="2" fillId="24" borderId="62" xfId="51" applyFont="1" applyFill="1" applyBorder="1" applyAlignment="1" applyProtection="1">
      <alignment horizontal="justify" vertical="top"/>
      <protection locked="0"/>
    </xf>
    <xf numFmtId="0" fontId="2" fillId="24" borderId="79" xfId="51" applyFont="1" applyFill="1" applyBorder="1" applyAlignment="1" applyProtection="1">
      <alignment horizontal="justify" vertical="top"/>
      <protection locked="0"/>
    </xf>
    <xf numFmtId="0" fontId="2" fillId="24" borderId="94" xfId="51" applyFont="1" applyFill="1" applyBorder="1" applyAlignment="1" applyProtection="1">
      <alignment horizontal="justify" vertical="top"/>
      <protection locked="0"/>
    </xf>
    <xf numFmtId="0" fontId="2" fillId="24" borderId="37" xfId="51" applyFont="1" applyFill="1" applyBorder="1" applyAlignment="1" applyProtection="1">
      <alignment horizontal="justify" vertical="top"/>
      <protection locked="0"/>
    </xf>
    <xf numFmtId="0" fontId="2" fillId="24" borderId="49" xfId="51" applyFont="1" applyFill="1" applyBorder="1" applyAlignment="1" applyProtection="1">
      <alignment horizontal="justify" vertical="top"/>
      <protection locked="0"/>
    </xf>
    <xf numFmtId="0" fontId="3"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56" fillId="35" borderId="88" xfId="52" applyFont="1" applyFill="1" applyBorder="1" applyAlignment="1" applyProtection="1">
      <alignment horizontal="center" vertical="center"/>
      <protection locked="0"/>
    </xf>
    <xf numFmtId="0" fontId="56" fillId="35" borderId="28" xfId="52" applyFont="1" applyFill="1" applyBorder="1" applyAlignment="1" applyProtection="1">
      <alignment horizontal="center" vertical="center"/>
      <protection locked="0"/>
    </xf>
    <xf numFmtId="0" fontId="56" fillId="35" borderId="41" xfId="52" applyFont="1" applyFill="1" applyBorder="1" applyAlignment="1" applyProtection="1">
      <alignment horizontal="left" vertical="center"/>
      <protection locked="0"/>
    </xf>
    <xf numFmtId="0" fontId="56" fillId="35" borderId="64" xfId="52" applyFont="1" applyFill="1" applyBorder="1" applyAlignment="1" applyProtection="1">
      <alignment horizontal="left" vertical="center"/>
      <protection locked="0"/>
    </xf>
    <xf numFmtId="0" fontId="54" fillId="0" borderId="0" xfId="52" applyFont="1" applyBorder="1" applyAlignment="1" applyProtection="1">
      <alignment horizontal="left" vertical="center" wrapText="1"/>
    </xf>
    <xf numFmtId="0" fontId="55" fillId="31" borderId="56" xfId="52" applyFont="1" applyFill="1" applyBorder="1" applyAlignment="1" applyProtection="1">
      <alignment horizontal="center" vertical="center" wrapText="1"/>
    </xf>
    <xf numFmtId="0" fontId="55" fillId="31" borderId="29" xfId="52" applyFont="1" applyFill="1" applyBorder="1" applyAlignment="1" applyProtection="1">
      <alignment horizontal="center" vertical="center" wrapText="1"/>
    </xf>
    <xf numFmtId="0" fontId="55" fillId="39" borderId="10" xfId="53" applyFont="1" applyFill="1" applyBorder="1" applyAlignment="1" applyProtection="1">
      <alignment horizontal="center" vertical="center" wrapText="1"/>
    </xf>
    <xf numFmtId="0" fontId="75" fillId="0" borderId="81" xfId="52" applyFont="1" applyFill="1" applyBorder="1" applyAlignment="1" applyProtection="1">
      <alignment horizontal="left" vertical="center" wrapText="1"/>
    </xf>
    <xf numFmtId="0" fontId="75" fillId="0" borderId="0" xfId="52" applyFont="1" applyFill="1" applyBorder="1" applyAlignment="1" applyProtection="1">
      <alignment horizontal="left" vertical="center" wrapText="1"/>
    </xf>
    <xf numFmtId="0" fontId="55" fillId="39" borderId="19" xfId="53" applyFont="1" applyFill="1" applyBorder="1" applyAlignment="1" applyProtection="1">
      <alignment horizontal="center" vertical="center" wrapText="1"/>
    </xf>
    <xf numFmtId="0" fontId="90" fillId="31" borderId="86" xfId="52" applyFont="1" applyFill="1" applyBorder="1" applyAlignment="1" applyProtection="1">
      <alignment horizontal="left"/>
    </xf>
    <xf numFmtId="0" fontId="90" fillId="31" borderId="59" xfId="52" applyFont="1" applyFill="1" applyBorder="1" applyAlignment="1" applyProtection="1">
      <alignment horizontal="left"/>
    </xf>
    <xf numFmtId="0" fontId="90" fillId="31" borderId="87" xfId="52" applyFont="1" applyFill="1" applyBorder="1" applyAlignment="1" applyProtection="1">
      <alignment horizontal="left"/>
    </xf>
    <xf numFmtId="0" fontId="55" fillId="31" borderId="30" xfId="52" applyFont="1" applyFill="1" applyBorder="1" applyAlignment="1" applyProtection="1">
      <alignment horizontal="center" vertical="center" wrapText="1"/>
    </xf>
    <xf numFmtId="0" fontId="55" fillId="31" borderId="31" xfId="52" applyFont="1" applyFill="1" applyBorder="1" applyAlignment="1" applyProtection="1">
      <alignment horizontal="center" vertical="center" wrapText="1"/>
    </xf>
    <xf numFmtId="49" fontId="5" fillId="35" borderId="36" xfId="52" applyNumberFormat="1" applyFont="1" applyFill="1" applyBorder="1" applyAlignment="1" applyProtection="1">
      <alignment horizontal="left" vertical="center"/>
      <protection locked="0"/>
    </xf>
    <xf numFmtId="49" fontId="5" fillId="35" borderId="61" xfId="52" applyNumberFormat="1" applyFont="1" applyFill="1" applyBorder="1" applyAlignment="1" applyProtection="1">
      <alignment horizontal="left" vertical="center"/>
      <protection locked="0"/>
    </xf>
    <xf numFmtId="49" fontId="5" fillId="35" borderId="28" xfId="52" applyNumberFormat="1" applyFont="1" applyFill="1" applyBorder="1" applyAlignment="1" applyProtection="1">
      <alignment horizontal="left" vertical="center"/>
      <protection locked="0"/>
    </xf>
    <xf numFmtId="0" fontId="56" fillId="34" borderId="40" xfId="52" applyFont="1" applyFill="1" applyBorder="1" applyAlignment="1" applyProtection="1">
      <alignment horizontal="center" vertical="center" wrapText="1"/>
      <protection locked="0"/>
    </xf>
    <xf numFmtId="0" fontId="56" fillId="34" borderId="83" xfId="52" applyFont="1" applyFill="1" applyBorder="1" applyAlignment="1" applyProtection="1">
      <alignment horizontal="center" vertical="center" wrapText="1"/>
      <protection locked="0"/>
    </xf>
    <xf numFmtId="0" fontId="55" fillId="31" borderId="10" xfId="53" applyFont="1" applyFill="1" applyBorder="1" applyAlignment="1" applyProtection="1">
      <alignment horizontal="center" vertical="center" wrapText="1"/>
    </xf>
    <xf numFmtId="0" fontId="56" fillId="34" borderId="41" xfId="52" applyFont="1" applyFill="1" applyBorder="1" applyAlignment="1" applyProtection="1">
      <alignment horizontal="center" vertical="center" wrapText="1"/>
      <protection locked="0"/>
    </xf>
    <xf numFmtId="0" fontId="56" fillId="34" borderId="64" xfId="52" applyFont="1" applyFill="1" applyBorder="1" applyAlignment="1" applyProtection="1">
      <alignment horizontal="center" vertical="center" wrapText="1"/>
      <protection locked="0"/>
    </xf>
    <xf numFmtId="0" fontId="56" fillId="31" borderId="41" xfId="52" applyFont="1" applyFill="1" applyBorder="1" applyAlignment="1" applyProtection="1">
      <alignment horizontal="left" vertical="center" wrapText="1"/>
    </xf>
    <xf numFmtId="0" fontId="56" fillId="31" borderId="65" xfId="52" applyFont="1" applyFill="1" applyBorder="1" applyAlignment="1" applyProtection="1">
      <alignment horizontal="left" vertical="center" wrapText="1"/>
    </xf>
    <xf numFmtId="0" fontId="55" fillId="31" borderId="54" xfId="52" applyFont="1" applyFill="1" applyBorder="1" applyAlignment="1" applyProtection="1">
      <alignment horizontal="center" vertical="center" wrapText="1"/>
    </xf>
    <xf numFmtId="0" fontId="55" fillId="31" borderId="43" xfId="52" applyFont="1" applyFill="1" applyBorder="1" applyAlignment="1" applyProtection="1">
      <alignment horizontal="center" vertical="center" wrapText="1"/>
    </xf>
    <xf numFmtId="0" fontId="72" fillId="31" borderId="56"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82" fillId="38" borderId="36" xfId="52" applyFont="1" applyFill="1" applyBorder="1" applyAlignment="1" applyProtection="1">
      <alignment horizontal="left" vertical="center"/>
    </xf>
    <xf numFmtId="0" fontId="82" fillId="38" borderId="61" xfId="52" applyFont="1" applyFill="1" applyBorder="1" applyAlignment="1" applyProtection="1">
      <alignment horizontal="left" vertical="center"/>
    </xf>
    <xf numFmtId="0" fontId="82" fillId="38" borderId="28" xfId="52" applyFont="1" applyFill="1" applyBorder="1" applyAlignment="1" applyProtection="1">
      <alignment horizontal="left" vertical="center"/>
    </xf>
    <xf numFmtId="49" fontId="77" fillId="35" borderId="36" xfId="52" applyNumberFormat="1" applyFont="1" applyFill="1" applyBorder="1" applyAlignment="1" applyProtection="1">
      <alignment horizontal="left" vertical="center"/>
    </xf>
    <xf numFmtId="49" fontId="77" fillId="35" borderId="61" xfId="52" applyNumberFormat="1" applyFont="1" applyFill="1" applyBorder="1" applyAlignment="1" applyProtection="1">
      <alignment horizontal="left" vertical="center"/>
    </xf>
    <xf numFmtId="49" fontId="77" fillId="35" borderId="28" xfId="52" applyNumberFormat="1" applyFont="1" applyFill="1" applyBorder="1" applyAlignment="1" applyProtection="1">
      <alignment horizontal="left" vertical="center"/>
    </xf>
    <xf numFmtId="14" fontId="84" fillId="0" borderId="0" xfId="56" applyNumberFormat="1" applyFill="1" applyAlignment="1" applyProtection="1">
      <alignment horizontal="left"/>
    </xf>
    <xf numFmtId="0" fontId="56" fillId="35" borderId="89" xfId="52" applyFont="1" applyFill="1" applyBorder="1" applyAlignment="1" applyProtection="1">
      <alignment horizontal="center" vertical="center"/>
      <protection locked="0"/>
    </xf>
    <xf numFmtId="0" fontId="56" fillId="35" borderId="47" xfId="52" applyFont="1" applyFill="1" applyBorder="1" applyAlignment="1" applyProtection="1">
      <alignment horizontal="center" vertical="center"/>
      <protection locked="0"/>
    </xf>
    <xf numFmtId="0" fontId="70" fillId="0" borderId="0" xfId="0" applyFont="1" applyAlignment="1">
      <alignment horizontal="left" vertical="center" wrapText="1"/>
    </xf>
    <xf numFmtId="0" fontId="75" fillId="0" borderId="0" xfId="0" applyFont="1" applyAlignment="1">
      <alignment horizontal="left" vertical="center" wrapText="1"/>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62" xfId="0" applyNumberFormat="1" applyFont="1" applyFill="1" applyBorder="1" applyAlignment="1" applyProtection="1">
      <alignment horizontal="left" vertical="top" wrapText="1"/>
      <protection locked="0"/>
    </xf>
    <xf numFmtId="1" fontId="5" fillId="35" borderId="79" xfId="0" applyNumberFormat="1" applyFont="1" applyFill="1" applyBorder="1" applyAlignment="1" applyProtection="1">
      <alignment horizontal="left" vertical="top" wrapText="1"/>
      <protection locked="0"/>
    </xf>
    <xf numFmtId="1" fontId="5" fillId="35" borderId="5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80"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9" xfId="0" applyNumberFormat="1" applyFont="1" applyFill="1" applyBorder="1" applyAlignment="1" applyProtection="1">
      <alignment horizontal="left" vertical="top" wrapText="1"/>
      <protection locked="0"/>
    </xf>
    <xf numFmtId="0" fontId="49" fillId="0" borderId="0" xfId="0" applyFont="1" applyAlignment="1" applyProtection="1">
      <alignment horizontal="left" vertical="center" wrapText="1"/>
    </xf>
    <xf numFmtId="0" fontId="75"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56" xfId="40" applyNumberFormat="1" applyFont="1" applyFill="1" applyBorder="1" applyAlignment="1" applyProtection="1">
      <alignment horizontal="center" vertical="center" wrapText="1"/>
    </xf>
    <xf numFmtId="1" fontId="7" fillId="25" borderId="29" xfId="40" applyNumberFormat="1" applyFont="1" applyFill="1" applyBorder="1" applyAlignment="1" applyProtection="1">
      <alignment horizontal="center" vertical="center" wrapText="1"/>
    </xf>
    <xf numFmtId="1" fontId="7" fillId="25" borderId="56"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2" fillId="35" borderId="36" xfId="52" applyFont="1" applyFill="1" applyBorder="1" applyAlignment="1" applyProtection="1">
      <alignment horizontal="left" vertical="center"/>
      <protection locked="0"/>
    </xf>
    <xf numFmtId="0" fontId="2" fillId="35" borderId="61" xfId="52" applyFont="1" applyFill="1" applyBorder="1" applyAlignment="1" applyProtection="1">
      <alignment horizontal="left" vertical="center"/>
      <protection locked="0"/>
    </xf>
    <xf numFmtId="0" fontId="2" fillId="35" borderId="28"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73" fillId="31" borderId="56" xfId="52" applyFont="1" applyFill="1" applyBorder="1" applyAlignment="1" applyProtection="1">
      <alignment horizontal="center" vertical="center" wrapText="1"/>
    </xf>
    <xf numFmtId="0" fontId="73" fillId="31" borderId="29"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54" fillId="0" borderId="0" xfId="52" applyFont="1" applyFill="1" applyBorder="1" applyAlignment="1" applyProtection="1">
      <alignment horizontal="left" vertical="center" wrapText="1"/>
    </xf>
    <xf numFmtId="0" fontId="68" fillId="33" borderId="16" xfId="52" applyFont="1" applyFill="1" applyBorder="1" applyAlignment="1" applyProtection="1">
      <alignment horizontal="left" vertical="center"/>
    </xf>
    <xf numFmtId="0" fontId="68" fillId="33" borderId="17" xfId="52" applyFont="1" applyFill="1" applyBorder="1" applyAlignment="1" applyProtection="1">
      <alignment horizontal="left" vertical="center"/>
    </xf>
    <xf numFmtId="10" fontId="68" fillId="33" borderId="77" xfId="52" applyNumberFormat="1" applyFont="1" applyFill="1" applyBorder="1" applyAlignment="1" applyProtection="1">
      <alignment horizontal="right"/>
    </xf>
    <xf numFmtId="10" fontId="68" fillId="33" borderId="26" xfId="52" applyNumberFormat="1" applyFont="1" applyFill="1" applyBorder="1" applyAlignment="1" applyProtection="1">
      <alignment horizontal="right"/>
    </xf>
    <xf numFmtId="10" fontId="68" fillId="33" borderId="57" xfId="52" applyNumberFormat="1" applyFont="1" applyFill="1" applyBorder="1" applyAlignment="1" applyProtection="1">
      <alignment horizontal="right"/>
    </xf>
    <xf numFmtId="0" fontId="56" fillId="31" borderId="20" xfId="52" applyFont="1" applyFill="1" applyBorder="1" applyAlignment="1" applyProtection="1">
      <alignment horizontal="center" vertical="center" wrapText="1"/>
    </xf>
    <xf numFmtId="0" fontId="56" fillId="31" borderId="21" xfId="52" applyFont="1" applyFill="1" applyBorder="1" applyAlignment="1" applyProtection="1">
      <alignment horizontal="center" vertical="center" wrapText="1"/>
    </xf>
    <xf numFmtId="0" fontId="82" fillId="31" borderId="10" xfId="52" applyFont="1" applyFill="1" applyBorder="1" applyAlignment="1" applyProtection="1">
      <alignment horizontal="center" vertical="center" wrapText="1"/>
    </xf>
    <xf numFmtId="0" fontId="82" fillId="31" borderId="11" xfId="52" applyFont="1" applyFill="1" applyBorder="1" applyAlignment="1" applyProtection="1">
      <alignment horizontal="center" vertical="center" wrapText="1"/>
    </xf>
    <xf numFmtId="0" fontId="73" fillId="31" borderId="10" xfId="52" applyFont="1" applyFill="1" applyBorder="1" applyAlignment="1" applyProtection="1">
      <alignment horizontal="center" vertical="center" wrapText="1"/>
    </xf>
    <xf numFmtId="0" fontId="73" fillId="31" borderId="11" xfId="52" applyFont="1" applyFill="1" applyBorder="1" applyAlignment="1" applyProtection="1">
      <alignment horizontal="center" vertical="center" wrapText="1"/>
    </xf>
    <xf numFmtId="0" fontId="76" fillId="0" borderId="0" xfId="52" applyFont="1" applyBorder="1" applyAlignment="1" applyProtection="1">
      <alignment horizontal="left" vertical="top" wrapText="1"/>
    </xf>
    <xf numFmtId="0" fontId="76"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0" applyFont="1" applyFill="1" applyBorder="1" applyAlignment="1" applyProtection="1">
      <alignment horizontal="left" vertical="top" wrapText="1"/>
    </xf>
    <xf numFmtId="0" fontId="54" fillId="0" borderId="0" xfId="0" applyFont="1" applyFill="1" applyBorder="1" applyAlignment="1" applyProtection="1">
      <alignment horizontal="left" vertical="top"/>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5"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51" xfId="39" applyFont="1" applyFill="1" applyBorder="1" applyAlignment="1" applyProtection="1">
      <alignment horizontal="center"/>
    </xf>
    <xf numFmtId="0" fontId="4" fillId="0" borderId="26" xfId="39" applyFont="1" applyFill="1" applyBorder="1" applyAlignment="1" applyProtection="1">
      <alignment horizontal="center"/>
    </xf>
    <xf numFmtId="0" fontId="4" fillId="0" borderId="57" xfId="39" applyFont="1" applyFill="1" applyBorder="1" applyAlignment="1" applyProtection="1">
      <alignment horizontal="center"/>
    </xf>
    <xf numFmtId="0" fontId="4" fillId="0" borderId="58" xfId="39" applyFont="1" applyFill="1" applyBorder="1" applyAlignment="1" applyProtection="1">
      <alignment horizontal="center"/>
    </xf>
    <xf numFmtId="0" fontId="4" fillId="0" borderId="45" xfId="39" applyFont="1" applyFill="1" applyBorder="1" applyAlignment="1" applyProtection="1">
      <alignment horizontal="center"/>
    </xf>
    <xf numFmtId="0" fontId="4"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8" fillId="25" borderId="27" xfId="39" applyFont="1" applyFill="1" applyBorder="1" applyAlignment="1" applyProtection="1">
      <alignment horizontal="center" wrapText="1"/>
    </xf>
    <xf numFmtId="0" fontId="29" fillId="25" borderId="10" xfId="39" applyFont="1" applyFill="1" applyBorder="1" applyAlignment="1" applyProtection="1">
      <alignment horizontal="center" wrapText="1"/>
    </xf>
    <xf numFmtId="0" fontId="29" fillId="25" borderId="19" xfId="39" applyFont="1" applyFill="1" applyBorder="1" applyAlignment="1" applyProtection="1">
      <alignment horizontal="center" wrapText="1"/>
    </xf>
    <xf numFmtId="0" fontId="5" fillId="25" borderId="27" xfId="39" applyFont="1" applyFill="1" applyBorder="1" applyAlignment="1" applyProtection="1">
      <alignment horizontal="center" wrapText="1"/>
    </xf>
    <xf numFmtId="0" fontId="4" fillId="25" borderId="10" xfId="39" applyFont="1" applyFill="1" applyBorder="1" applyAlignment="1" applyProtection="1">
      <alignment horizontal="center" wrapText="1"/>
    </xf>
    <xf numFmtId="0" fontId="4" fillId="25" borderId="19" xfId="39" applyFont="1" applyFill="1" applyBorder="1" applyAlignment="1" applyProtection="1">
      <alignment horizontal="center" wrapText="1"/>
    </xf>
    <xf numFmtId="0" fontId="28" fillId="25" borderId="86" xfId="0" applyFont="1" applyFill="1" applyBorder="1" applyAlignment="1" applyProtection="1">
      <alignment horizontal="center" vertical="center" wrapText="1"/>
    </xf>
    <xf numFmtId="0" fontId="28" fillId="25" borderId="59" xfId="0" applyFont="1" applyFill="1" applyBorder="1" applyAlignment="1" applyProtection="1">
      <alignment horizontal="center" vertical="center" wrapText="1"/>
    </xf>
    <xf numFmtId="0" fontId="28" fillId="25" borderId="87" xfId="0" applyFont="1" applyFill="1" applyBorder="1" applyAlignment="1" applyProtection="1">
      <alignment horizontal="center" vertical="center" wrapText="1"/>
    </xf>
    <xf numFmtId="0" fontId="17" fillId="0" borderId="51" xfId="37" applyFont="1" applyFill="1" applyBorder="1" applyAlignment="1" applyProtection="1">
      <alignment horizontal="center"/>
    </xf>
    <xf numFmtId="0" fontId="17" fillId="0" borderId="26" xfId="37" applyFont="1" applyFill="1" applyBorder="1" applyAlignment="1" applyProtection="1">
      <alignment horizontal="center"/>
    </xf>
    <xf numFmtId="0" fontId="17" fillId="0" borderId="57" xfId="37" applyFont="1" applyFill="1" applyBorder="1" applyAlignment="1" applyProtection="1">
      <alignment horizontal="center"/>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4" xfId="37" applyFont="1" applyFill="1" applyBorder="1" applyAlignment="1" applyProtection="1">
      <alignment horizontal="center" vertical="center" wrapText="1"/>
    </xf>
    <xf numFmtId="0" fontId="5" fillId="25" borderId="59"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245">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adinka.lucic\Desktop\8%20Tabele%20URN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a"/>
      <sheetName val="Tabela II"/>
      <sheetName val="Tabela III"/>
      <sheetName val="Tabela IIIa"/>
      <sheetName val="Tabela IV"/>
      <sheetName val="Tabela V"/>
      <sheetName val="tbl1Protok"/>
      <sheetName val="tbl1b_zk_opc_osn"/>
      <sheetName val="tbl II"/>
      <sheetName val="tbl2_kvalitet_rada"/>
      <sheetName val="tblIIIa"/>
      <sheetName val="tbl4InicAk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4327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N188"/>
  <sheetViews>
    <sheetView tabSelected="1" view="pageBreakPreview" zoomScaleNormal="100" zoomScaleSheetLayoutView="100" workbookViewId="0">
      <selection activeCell="B2" sqref="B2"/>
    </sheetView>
  </sheetViews>
  <sheetFormatPr defaultRowHeight="15.75" x14ac:dyDescent="0.25"/>
  <cols>
    <col min="1" max="1" width="3.85546875" style="534" customWidth="1"/>
    <col min="2" max="12" width="9.140625" style="534"/>
    <col min="13" max="13" width="22.7109375" style="534" customWidth="1"/>
    <col min="14" max="14" width="3.85546875" style="534" customWidth="1"/>
    <col min="15" max="16384" width="9.140625" style="534"/>
  </cols>
  <sheetData>
    <row r="1" spans="2:13" ht="18.75" customHeight="1" x14ac:dyDescent="0.25"/>
    <row r="2" spans="2:13" ht="30.75" customHeight="1" x14ac:dyDescent="0.35">
      <c r="B2" s="535" t="s">
        <v>269</v>
      </c>
      <c r="C2" s="536"/>
      <c r="D2" s="536"/>
      <c r="E2" s="536"/>
      <c r="F2" s="536"/>
      <c r="G2" s="536"/>
      <c r="H2" s="536"/>
      <c r="I2" s="536"/>
      <c r="J2" s="536"/>
      <c r="K2" s="536"/>
      <c r="L2" s="536"/>
      <c r="M2" s="536"/>
    </row>
    <row r="3" spans="2:13" ht="14.25" customHeight="1" x14ac:dyDescent="0.35">
      <c r="B3" s="535"/>
      <c r="C3" s="536"/>
      <c r="D3" s="536"/>
      <c r="E3" s="536"/>
      <c r="F3" s="536"/>
      <c r="G3" s="536"/>
      <c r="H3" s="536"/>
      <c r="I3" s="536"/>
      <c r="J3" s="536"/>
      <c r="K3" s="536"/>
      <c r="L3" s="536"/>
      <c r="M3" s="536"/>
    </row>
    <row r="4" spans="2:13" s="667" customFormat="1" ht="21" customHeight="1" x14ac:dyDescent="0.25">
      <c r="B4" s="665" t="s">
        <v>282</v>
      </c>
      <c r="C4" s="666"/>
      <c r="D4" s="666"/>
      <c r="E4" s="666"/>
      <c r="F4" s="666"/>
      <c r="G4" s="666"/>
      <c r="H4" s="666"/>
      <c r="I4" s="666"/>
      <c r="J4" s="666"/>
      <c r="K4" s="666"/>
      <c r="L4" s="666"/>
      <c r="M4" s="666"/>
    </row>
    <row r="5" spans="2:13" s="667" customFormat="1" ht="21" customHeight="1" x14ac:dyDescent="0.25">
      <c r="B5" s="702" t="s">
        <v>283</v>
      </c>
      <c r="C5" s="703"/>
      <c r="D5" s="703"/>
      <c r="E5" s="703"/>
      <c r="F5" s="703"/>
      <c r="G5" s="703"/>
      <c r="H5" s="703"/>
      <c r="I5" s="703"/>
      <c r="J5" s="703"/>
      <c r="K5" s="703"/>
      <c r="L5" s="703"/>
      <c r="M5" s="703"/>
    </row>
    <row r="6" spans="2:13" s="537" customFormat="1" ht="29.25" customHeight="1" x14ac:dyDescent="0.25">
      <c r="B6" s="705" t="s">
        <v>12</v>
      </c>
      <c r="C6" s="705"/>
      <c r="D6" s="705"/>
      <c r="E6" s="705"/>
      <c r="F6" s="705"/>
      <c r="G6" s="705"/>
      <c r="H6" s="705"/>
      <c r="I6" s="705"/>
      <c r="J6" s="705"/>
      <c r="K6" s="705"/>
      <c r="L6" s="705"/>
      <c r="M6" s="705"/>
    </row>
    <row r="7" spans="2:13" s="537" customFormat="1" ht="16.5" customHeight="1" x14ac:dyDescent="0.25">
      <c r="B7" s="705" t="s">
        <v>228</v>
      </c>
      <c r="C7" s="705"/>
      <c r="D7" s="705"/>
      <c r="E7" s="705"/>
      <c r="F7" s="705"/>
      <c r="G7" s="705"/>
      <c r="H7" s="705"/>
      <c r="I7" s="705"/>
      <c r="J7" s="705"/>
      <c r="K7" s="705"/>
      <c r="L7" s="705"/>
      <c r="M7" s="705"/>
    </row>
    <row r="8" spans="2:13" s="537" customFormat="1" ht="16.5" customHeight="1" x14ac:dyDescent="0.25">
      <c r="B8" s="705"/>
      <c r="C8" s="705"/>
      <c r="D8" s="705"/>
      <c r="E8" s="705"/>
      <c r="F8" s="705"/>
      <c r="G8" s="705"/>
      <c r="H8" s="705"/>
      <c r="I8" s="705"/>
      <c r="J8" s="705"/>
      <c r="K8" s="705"/>
      <c r="L8" s="705"/>
      <c r="M8" s="705"/>
    </row>
    <row r="9" spans="2:13" s="537" customFormat="1" ht="16.5" customHeight="1" x14ac:dyDescent="0.25">
      <c r="B9" s="664"/>
      <c r="C9" s="664"/>
      <c r="D9" s="664"/>
      <c r="E9" s="664"/>
      <c r="F9" s="664"/>
      <c r="G9" s="664"/>
      <c r="H9" s="664"/>
      <c r="I9" s="664"/>
      <c r="J9" s="664"/>
      <c r="K9" s="664"/>
      <c r="L9" s="664"/>
      <c r="M9" s="664"/>
    </row>
    <row r="10" spans="2:13" s="537" customFormat="1" x14ac:dyDescent="0.25">
      <c r="B10" s="538" t="s">
        <v>229</v>
      </c>
      <c r="C10" s="538"/>
      <c r="D10" s="538"/>
      <c r="E10" s="538"/>
      <c r="F10" s="538"/>
      <c r="G10" s="538"/>
      <c r="H10" s="538"/>
      <c r="I10" s="538"/>
      <c r="J10" s="538"/>
      <c r="K10" s="538"/>
      <c r="L10" s="538"/>
      <c r="M10" s="538"/>
    </row>
    <row r="11" spans="2:13" s="537" customFormat="1" ht="30" customHeight="1" x14ac:dyDescent="0.25">
      <c r="B11" s="538" t="s">
        <v>230</v>
      </c>
      <c r="C11" s="538"/>
      <c r="D11" s="538"/>
      <c r="E11" s="538"/>
      <c r="F11" s="538"/>
      <c r="G11" s="538"/>
      <c r="H11" s="538"/>
      <c r="I11" s="538"/>
      <c r="J11" s="538"/>
      <c r="K11" s="538"/>
      <c r="L11" s="538"/>
      <c r="M11" s="538"/>
    </row>
    <row r="12" spans="2:13" s="537" customFormat="1" ht="9" customHeight="1" x14ac:dyDescent="0.25">
      <c r="B12" s="705" t="s">
        <v>231</v>
      </c>
      <c r="C12" s="705"/>
      <c r="D12" s="705"/>
      <c r="E12" s="705"/>
      <c r="F12" s="705"/>
      <c r="G12" s="705"/>
      <c r="H12" s="705"/>
      <c r="I12" s="705"/>
      <c r="J12" s="705"/>
      <c r="K12" s="705"/>
      <c r="L12" s="705"/>
      <c r="M12" s="705"/>
    </row>
    <row r="13" spans="2:13" s="537" customFormat="1" x14ac:dyDescent="0.25">
      <c r="B13" s="705"/>
      <c r="C13" s="705"/>
      <c r="D13" s="705"/>
      <c r="E13" s="705"/>
      <c r="F13" s="705"/>
      <c r="G13" s="705"/>
      <c r="H13" s="705"/>
      <c r="I13" s="705"/>
      <c r="J13" s="705"/>
      <c r="K13" s="705"/>
      <c r="L13" s="705"/>
      <c r="M13" s="705"/>
    </row>
    <row r="14" spans="2:13" s="537" customFormat="1" x14ac:dyDescent="0.25">
      <c r="B14" s="538"/>
      <c r="C14" s="538"/>
      <c r="D14" s="538"/>
      <c r="E14" s="538"/>
      <c r="F14" s="538"/>
      <c r="G14" s="538"/>
      <c r="H14" s="538"/>
      <c r="I14" s="538"/>
      <c r="J14" s="538"/>
      <c r="K14" s="538"/>
      <c r="L14" s="538"/>
      <c r="M14" s="538"/>
    </row>
    <row r="15" spans="2:13" s="537" customFormat="1" x14ac:dyDescent="0.25">
      <c r="B15" s="538" t="s">
        <v>314</v>
      </c>
      <c r="C15" s="538"/>
      <c r="D15" s="538"/>
      <c r="E15" s="538"/>
      <c r="F15" s="538"/>
      <c r="G15" s="538"/>
      <c r="H15" s="538"/>
      <c r="I15" s="538"/>
      <c r="J15" s="538"/>
      <c r="K15" s="538"/>
      <c r="L15" s="538"/>
      <c r="M15" s="538"/>
    </row>
    <row r="16" spans="2:13" s="537" customFormat="1" x14ac:dyDescent="0.25">
      <c r="B16" s="538"/>
      <c r="C16" s="538"/>
      <c r="D16" s="538"/>
      <c r="E16" s="538"/>
      <c r="F16" s="538"/>
      <c r="G16" s="538"/>
      <c r="H16" s="538"/>
      <c r="I16" s="538"/>
      <c r="J16" s="538"/>
      <c r="K16" s="538"/>
      <c r="L16" s="538"/>
      <c r="M16" s="538"/>
    </row>
    <row r="17" spans="2:13" s="537" customFormat="1" x14ac:dyDescent="0.25">
      <c r="B17" s="705" t="s">
        <v>284</v>
      </c>
      <c r="C17" s="705"/>
      <c r="D17" s="705"/>
      <c r="E17" s="705"/>
      <c r="F17" s="705"/>
      <c r="G17" s="705"/>
      <c r="H17" s="705"/>
      <c r="I17" s="705"/>
      <c r="J17" s="705"/>
      <c r="K17" s="705"/>
      <c r="L17" s="705"/>
      <c r="M17" s="705"/>
    </row>
    <row r="18" spans="2:13" s="537" customFormat="1" x14ac:dyDescent="0.25">
      <c r="B18" s="705"/>
      <c r="C18" s="705"/>
      <c r="D18" s="705"/>
      <c r="E18" s="705"/>
      <c r="F18" s="705"/>
      <c r="G18" s="705"/>
      <c r="H18" s="705"/>
      <c r="I18" s="705"/>
      <c r="J18" s="705"/>
      <c r="K18" s="705"/>
      <c r="L18" s="705"/>
      <c r="M18" s="705"/>
    </row>
    <row r="19" spans="2:13" s="537" customFormat="1" ht="9" customHeight="1" x14ac:dyDescent="0.25">
      <c r="B19" s="538"/>
      <c r="C19" s="538"/>
      <c r="D19" s="538"/>
      <c r="E19" s="538"/>
      <c r="F19" s="538"/>
      <c r="G19" s="538"/>
      <c r="H19" s="538"/>
      <c r="I19" s="538"/>
      <c r="J19" s="538"/>
      <c r="K19" s="538"/>
      <c r="L19" s="538"/>
      <c r="M19" s="538"/>
    </row>
    <row r="20" spans="2:13" s="537" customFormat="1" ht="29.25" customHeight="1" x14ac:dyDescent="0.25">
      <c r="B20" s="706" t="s">
        <v>261</v>
      </c>
      <c r="C20" s="706"/>
      <c r="D20" s="706"/>
      <c r="E20" s="706"/>
      <c r="F20" s="706"/>
      <c r="G20" s="706"/>
      <c r="H20" s="706"/>
      <c r="I20" s="706"/>
      <c r="J20" s="706"/>
      <c r="K20" s="706"/>
      <c r="L20" s="706"/>
      <c r="M20" s="706"/>
    </row>
    <row r="21" spans="2:13" s="537" customFormat="1" ht="31.5" customHeight="1" x14ac:dyDescent="0.35">
      <c r="B21" s="539" t="s">
        <v>234</v>
      </c>
      <c r="C21" s="538"/>
      <c r="D21" s="538"/>
      <c r="E21" s="538"/>
      <c r="F21" s="538"/>
      <c r="G21" s="538"/>
      <c r="H21" s="538"/>
      <c r="I21" s="538"/>
      <c r="J21" s="538"/>
      <c r="K21" s="538"/>
      <c r="L21" s="538"/>
      <c r="M21" s="538"/>
    </row>
    <row r="22" spans="2:13" s="537" customFormat="1" ht="15.75" hidden="1" customHeight="1" x14ac:dyDescent="0.25">
      <c r="B22" s="540"/>
      <c r="C22" s="540"/>
      <c r="D22" s="540"/>
      <c r="E22" s="540"/>
      <c r="F22" s="540"/>
      <c r="G22" s="540"/>
      <c r="H22" s="540"/>
      <c r="I22" s="540"/>
      <c r="J22" s="540"/>
      <c r="K22" s="540"/>
      <c r="L22" s="540"/>
      <c r="M22" s="540"/>
    </row>
    <row r="23" spans="2:13" s="537" customFormat="1" ht="15.75" hidden="1" customHeight="1" x14ac:dyDescent="0.25">
      <c r="B23" s="540"/>
      <c r="C23" s="540"/>
      <c r="D23" s="540"/>
      <c r="E23" s="540"/>
      <c r="F23" s="540"/>
      <c r="G23" s="540"/>
      <c r="H23" s="540"/>
      <c r="I23" s="540"/>
      <c r="J23" s="540"/>
      <c r="K23" s="540"/>
      <c r="L23" s="540"/>
      <c r="M23" s="540"/>
    </row>
    <row r="24" spans="2:13" x14ac:dyDescent="0.25">
      <c r="B24" s="707" t="s">
        <v>270</v>
      </c>
      <c r="C24" s="707"/>
      <c r="D24" s="707"/>
      <c r="E24" s="707"/>
      <c r="F24" s="707"/>
      <c r="G24" s="707"/>
      <c r="H24" s="707"/>
      <c r="I24" s="707"/>
      <c r="J24" s="707"/>
      <c r="K24" s="707"/>
      <c r="L24" s="707"/>
      <c r="M24" s="707"/>
    </row>
    <row r="25" spans="2:13" x14ac:dyDescent="0.25">
      <c r="B25" s="707"/>
      <c r="C25" s="707"/>
      <c r="D25" s="707"/>
      <c r="E25" s="707"/>
      <c r="F25" s="707"/>
      <c r="G25" s="707"/>
      <c r="H25" s="707"/>
      <c r="I25" s="707"/>
      <c r="J25" s="707"/>
      <c r="K25" s="707"/>
      <c r="L25" s="707"/>
      <c r="M25" s="707"/>
    </row>
    <row r="26" spans="2:13" s="541" customFormat="1" ht="54" customHeight="1" x14ac:dyDescent="0.25">
      <c r="B26" s="708" t="s">
        <v>271</v>
      </c>
      <c r="C26" s="708"/>
      <c r="D26" s="708"/>
      <c r="E26" s="708"/>
      <c r="F26" s="708"/>
      <c r="G26" s="708"/>
      <c r="H26" s="708"/>
      <c r="I26" s="708"/>
      <c r="J26" s="708"/>
      <c r="K26" s="708"/>
      <c r="L26" s="708"/>
      <c r="M26" s="708"/>
    </row>
    <row r="27" spans="2:13" x14ac:dyDescent="0.25">
      <c r="B27" s="536"/>
      <c r="C27" s="536"/>
      <c r="D27" s="536"/>
      <c r="E27" s="536"/>
      <c r="F27" s="536"/>
      <c r="G27" s="536"/>
      <c r="H27" s="536"/>
      <c r="I27" s="536"/>
      <c r="J27" s="536"/>
      <c r="K27" s="536"/>
      <c r="L27" s="536"/>
      <c r="M27" s="536"/>
    </row>
    <row r="28" spans="2:13" ht="28.5" customHeight="1" x14ac:dyDescent="0.25">
      <c r="B28" s="707" t="s">
        <v>272</v>
      </c>
      <c r="C28" s="707"/>
      <c r="D28" s="707"/>
      <c r="E28" s="707"/>
      <c r="F28" s="707"/>
      <c r="G28" s="707"/>
      <c r="H28" s="707"/>
      <c r="I28" s="707"/>
      <c r="J28" s="707"/>
      <c r="K28" s="707"/>
      <c r="L28" s="707"/>
      <c r="M28" s="707"/>
    </row>
    <row r="29" spans="2:13" ht="8.25" customHeight="1" x14ac:dyDescent="0.25">
      <c r="B29" s="536"/>
      <c r="C29" s="536"/>
      <c r="D29" s="536"/>
      <c r="E29" s="536"/>
      <c r="F29" s="536"/>
      <c r="G29" s="536"/>
      <c r="H29" s="536"/>
      <c r="I29" s="536"/>
      <c r="J29" s="536"/>
      <c r="K29" s="536"/>
      <c r="L29" s="536"/>
      <c r="M29" s="536"/>
    </row>
    <row r="30" spans="2:13" ht="41.25" customHeight="1" x14ac:dyDescent="0.25">
      <c r="B30" s="704" t="s">
        <v>170</v>
      </c>
      <c r="C30" s="704"/>
      <c r="D30" s="704"/>
      <c r="E30" s="704"/>
      <c r="F30" s="704"/>
      <c r="G30" s="704"/>
      <c r="H30" s="704"/>
      <c r="I30" s="704"/>
      <c r="J30" s="704"/>
      <c r="K30" s="704"/>
      <c r="L30" s="704"/>
      <c r="M30" s="704"/>
    </row>
    <row r="31" spans="2:13" ht="58.5" customHeight="1" x14ac:dyDescent="0.25">
      <c r="B31" s="704" t="s">
        <v>285</v>
      </c>
      <c r="C31" s="704"/>
      <c r="D31" s="704"/>
      <c r="E31" s="704"/>
      <c r="F31" s="704"/>
      <c r="G31" s="704"/>
      <c r="H31" s="704"/>
      <c r="I31" s="704"/>
      <c r="J31" s="704"/>
      <c r="K31" s="704"/>
      <c r="L31" s="704"/>
      <c r="M31" s="704"/>
    </row>
    <row r="32" spans="2:13" ht="82.5" customHeight="1" x14ac:dyDescent="0.25">
      <c r="B32" s="704" t="s">
        <v>286</v>
      </c>
      <c r="C32" s="704"/>
      <c r="D32" s="704"/>
      <c r="E32" s="704"/>
      <c r="F32" s="704"/>
      <c r="G32" s="704"/>
      <c r="H32" s="704"/>
      <c r="I32" s="704"/>
      <c r="J32" s="704"/>
      <c r="K32" s="704"/>
      <c r="L32" s="704"/>
      <c r="M32" s="704"/>
    </row>
    <row r="33" spans="2:13" ht="15.75" hidden="1" customHeight="1" x14ac:dyDescent="0.25">
      <c r="B33" s="704" t="s">
        <v>265</v>
      </c>
      <c r="C33" s="704"/>
      <c r="D33" s="704"/>
      <c r="E33" s="704"/>
      <c r="F33" s="704"/>
      <c r="G33" s="704"/>
      <c r="H33" s="704"/>
      <c r="I33" s="704"/>
      <c r="J33" s="704"/>
      <c r="K33" s="704"/>
      <c r="L33" s="704"/>
      <c r="M33" s="704"/>
    </row>
    <row r="34" spans="2:13" hidden="1" x14ac:dyDescent="0.25">
      <c r="B34" s="704"/>
      <c r="C34" s="704"/>
      <c r="D34" s="704"/>
      <c r="E34" s="704"/>
      <c r="F34" s="704"/>
      <c r="G34" s="704"/>
      <c r="H34" s="704"/>
      <c r="I34" s="704"/>
      <c r="J34" s="704"/>
      <c r="K34" s="704"/>
      <c r="L34" s="704"/>
      <c r="M34" s="704"/>
    </row>
    <row r="35" spans="2:13" ht="15.75" hidden="1" customHeight="1" x14ac:dyDescent="0.25">
      <c r="B35" s="704"/>
      <c r="C35" s="704"/>
      <c r="D35" s="704"/>
      <c r="E35" s="704"/>
      <c r="F35" s="704"/>
      <c r="G35" s="704"/>
      <c r="H35" s="704"/>
      <c r="I35" s="704"/>
      <c r="J35" s="704"/>
      <c r="K35" s="704"/>
      <c r="L35" s="704"/>
      <c r="M35" s="704"/>
    </row>
    <row r="36" spans="2:13" hidden="1" x14ac:dyDescent="0.25">
      <c r="B36" s="704"/>
      <c r="C36" s="704"/>
      <c r="D36" s="704"/>
      <c r="E36" s="704"/>
      <c r="F36" s="704"/>
      <c r="G36" s="704"/>
      <c r="H36" s="704"/>
      <c r="I36" s="704"/>
      <c r="J36" s="704"/>
      <c r="K36" s="704"/>
      <c r="L36" s="704"/>
      <c r="M36" s="704"/>
    </row>
    <row r="37" spans="2:13" hidden="1" x14ac:dyDescent="0.25">
      <c r="B37" s="704"/>
      <c r="C37" s="704"/>
      <c r="D37" s="704"/>
      <c r="E37" s="704"/>
      <c r="F37" s="704"/>
      <c r="G37" s="704"/>
      <c r="H37" s="704"/>
      <c r="I37" s="704"/>
      <c r="J37" s="704"/>
      <c r="K37" s="704"/>
      <c r="L37" s="704"/>
      <c r="M37" s="704"/>
    </row>
    <row r="38" spans="2:13" hidden="1" x14ac:dyDescent="0.25">
      <c r="B38" s="704"/>
      <c r="C38" s="704"/>
      <c r="D38" s="704"/>
      <c r="E38" s="704"/>
      <c r="F38" s="704"/>
      <c r="G38" s="704"/>
      <c r="H38" s="704"/>
      <c r="I38" s="704"/>
      <c r="J38" s="704"/>
      <c r="K38" s="704"/>
      <c r="L38" s="704"/>
      <c r="M38" s="704"/>
    </row>
    <row r="39" spans="2:13" hidden="1" x14ac:dyDescent="0.25">
      <c r="B39" s="704"/>
      <c r="C39" s="704"/>
      <c r="D39" s="704"/>
      <c r="E39" s="704"/>
      <c r="F39" s="704"/>
      <c r="G39" s="704"/>
      <c r="H39" s="704"/>
      <c r="I39" s="704"/>
      <c r="J39" s="704"/>
      <c r="K39" s="704"/>
      <c r="L39" s="704"/>
      <c r="M39" s="704"/>
    </row>
    <row r="40" spans="2:13" hidden="1" x14ac:dyDescent="0.25">
      <c r="B40" s="704"/>
      <c r="C40" s="704"/>
      <c r="D40" s="704"/>
      <c r="E40" s="704"/>
      <c r="F40" s="704"/>
      <c r="G40" s="704"/>
      <c r="H40" s="704"/>
      <c r="I40" s="704"/>
      <c r="J40" s="704"/>
      <c r="K40" s="704"/>
      <c r="L40" s="704"/>
      <c r="M40" s="704"/>
    </row>
    <row r="41" spans="2:13" hidden="1" x14ac:dyDescent="0.25">
      <c r="B41" s="704"/>
      <c r="C41" s="704"/>
      <c r="D41" s="704"/>
      <c r="E41" s="704"/>
      <c r="F41" s="704"/>
      <c r="G41" s="704"/>
      <c r="H41" s="704"/>
      <c r="I41" s="704"/>
      <c r="J41" s="704"/>
      <c r="K41" s="704"/>
      <c r="L41" s="704"/>
      <c r="M41" s="704"/>
    </row>
    <row r="42" spans="2:13" x14ac:dyDescent="0.25">
      <c r="B42" s="668"/>
      <c r="C42" s="668"/>
      <c r="D42" s="668"/>
      <c r="E42" s="668"/>
      <c r="F42" s="668"/>
      <c r="G42" s="668"/>
      <c r="H42" s="668"/>
      <c r="I42" s="668"/>
      <c r="J42" s="668"/>
      <c r="K42" s="668"/>
      <c r="L42" s="668"/>
      <c r="M42" s="668"/>
    </row>
    <row r="43" spans="2:13" x14ac:dyDescent="0.25">
      <c r="B43" s="668"/>
      <c r="C43" s="668"/>
      <c r="D43" s="668"/>
      <c r="E43" s="668"/>
      <c r="F43" s="668"/>
      <c r="G43" s="668"/>
      <c r="H43" s="668"/>
      <c r="I43" s="668"/>
      <c r="J43" s="668"/>
      <c r="K43" s="668"/>
      <c r="L43" s="668"/>
      <c r="M43" s="668"/>
    </row>
    <row r="44" spans="2:13" x14ac:dyDescent="0.25">
      <c r="B44" s="668"/>
      <c r="C44" s="668"/>
      <c r="D44" s="668"/>
      <c r="E44" s="668"/>
      <c r="F44" s="668"/>
      <c r="G44" s="668"/>
      <c r="H44" s="668"/>
      <c r="I44" s="668"/>
      <c r="J44" s="668"/>
      <c r="K44" s="668"/>
      <c r="L44" s="668"/>
      <c r="M44" s="668"/>
    </row>
    <row r="45" spans="2:13" x14ac:dyDescent="0.25">
      <c r="B45" s="668"/>
      <c r="C45" s="668"/>
      <c r="D45" s="668"/>
      <c r="E45" s="668"/>
      <c r="F45" s="668"/>
      <c r="G45" s="668"/>
      <c r="H45" s="668"/>
      <c r="I45" s="668"/>
      <c r="J45" s="668"/>
      <c r="K45" s="668"/>
      <c r="L45" s="668"/>
      <c r="M45" s="668"/>
    </row>
    <row r="46" spans="2:13" x14ac:dyDescent="0.25">
      <c r="B46" s="668"/>
      <c r="C46" s="668"/>
      <c r="D46" s="668"/>
      <c r="E46" s="668"/>
      <c r="F46" s="668"/>
      <c r="G46" s="668"/>
      <c r="H46" s="668"/>
      <c r="I46" s="668"/>
      <c r="J46" s="668"/>
      <c r="K46" s="668"/>
      <c r="L46" s="668"/>
      <c r="M46" s="668"/>
    </row>
    <row r="47" spans="2:13" x14ac:dyDescent="0.25">
      <c r="B47" s="668"/>
      <c r="C47" s="668"/>
      <c r="D47" s="668"/>
      <c r="E47" s="668"/>
      <c r="F47" s="668"/>
      <c r="G47" s="668"/>
      <c r="H47" s="668"/>
      <c r="I47" s="668"/>
      <c r="J47" s="668"/>
      <c r="K47" s="668"/>
      <c r="L47" s="668"/>
      <c r="M47" s="668"/>
    </row>
    <row r="48" spans="2:13" x14ac:dyDescent="0.25">
      <c r="B48" s="668"/>
      <c r="C48" s="668"/>
      <c r="D48" s="668"/>
      <c r="E48" s="668"/>
      <c r="F48" s="668"/>
      <c r="G48" s="668"/>
      <c r="H48" s="668"/>
      <c r="I48" s="668"/>
      <c r="J48" s="668"/>
      <c r="K48" s="668"/>
      <c r="L48" s="668"/>
      <c r="M48" s="668"/>
    </row>
    <row r="49" spans="2:13" x14ac:dyDescent="0.25">
      <c r="B49" s="668"/>
      <c r="C49" s="668"/>
      <c r="D49" s="668"/>
      <c r="E49" s="668"/>
      <c r="F49" s="668"/>
      <c r="G49" s="668"/>
      <c r="H49" s="668"/>
      <c r="I49" s="668"/>
      <c r="J49" s="668"/>
      <c r="K49" s="668"/>
      <c r="L49" s="668"/>
      <c r="M49" s="668"/>
    </row>
    <row r="50" spans="2:13" x14ac:dyDescent="0.25">
      <c r="B50" s="668"/>
      <c r="C50" s="668"/>
      <c r="D50" s="668"/>
      <c r="E50" s="668"/>
      <c r="F50" s="668"/>
      <c r="G50" s="668"/>
      <c r="H50" s="668"/>
      <c r="I50" s="668"/>
      <c r="J50" s="668"/>
      <c r="K50" s="668"/>
      <c r="L50" s="668"/>
      <c r="M50" s="668"/>
    </row>
    <row r="51" spans="2:13" x14ac:dyDescent="0.25">
      <c r="B51" s="668"/>
      <c r="C51" s="668"/>
      <c r="D51" s="668"/>
      <c r="E51" s="668"/>
      <c r="F51" s="668"/>
      <c r="G51" s="668"/>
      <c r="H51" s="668"/>
      <c r="I51" s="668"/>
      <c r="J51" s="668"/>
      <c r="K51" s="668"/>
      <c r="L51" s="668"/>
      <c r="M51" s="668"/>
    </row>
    <row r="52" spans="2:13" x14ac:dyDescent="0.25">
      <c r="B52" s="668"/>
      <c r="C52" s="668"/>
      <c r="D52" s="668"/>
      <c r="E52" s="668"/>
      <c r="F52" s="668"/>
      <c r="G52" s="668"/>
      <c r="H52" s="668"/>
      <c r="I52" s="668"/>
      <c r="J52" s="668"/>
      <c r="K52" s="668"/>
      <c r="L52" s="668"/>
      <c r="M52" s="668"/>
    </row>
    <row r="53" spans="2:13" x14ac:dyDescent="0.25">
      <c r="B53" s="668"/>
      <c r="C53" s="668"/>
      <c r="D53" s="668"/>
      <c r="E53" s="668"/>
      <c r="F53" s="668"/>
      <c r="G53" s="668"/>
      <c r="H53" s="668"/>
      <c r="I53" s="668"/>
      <c r="J53" s="668"/>
      <c r="K53" s="668"/>
      <c r="L53" s="668"/>
      <c r="M53" s="668"/>
    </row>
    <row r="54" spans="2:13" x14ac:dyDescent="0.25">
      <c r="B54" s="668"/>
      <c r="C54" s="668"/>
      <c r="D54" s="668"/>
      <c r="E54" s="668"/>
      <c r="F54" s="668"/>
      <c r="G54" s="668"/>
      <c r="H54" s="668"/>
      <c r="I54" s="668"/>
      <c r="J54" s="668"/>
      <c r="K54" s="668"/>
      <c r="L54" s="668"/>
      <c r="M54" s="668"/>
    </row>
    <row r="55" spans="2:13" x14ac:dyDescent="0.25">
      <c r="B55" s="668"/>
      <c r="C55" s="668"/>
      <c r="D55" s="668"/>
      <c r="E55" s="668"/>
      <c r="F55" s="668"/>
      <c r="G55" s="668"/>
      <c r="H55" s="668"/>
      <c r="I55" s="668"/>
      <c r="J55" s="668"/>
      <c r="K55" s="668"/>
      <c r="L55" s="668"/>
      <c r="M55" s="668"/>
    </row>
    <row r="56" spans="2:13" x14ac:dyDescent="0.25">
      <c r="B56" s="668"/>
      <c r="C56" s="668"/>
      <c r="D56" s="668"/>
      <c r="E56" s="668"/>
      <c r="F56" s="668"/>
      <c r="G56" s="668"/>
      <c r="H56" s="668"/>
      <c r="I56" s="668"/>
      <c r="J56" s="668"/>
      <c r="K56" s="668"/>
      <c r="L56" s="668"/>
      <c r="M56" s="668"/>
    </row>
    <row r="57" spans="2:13" x14ac:dyDescent="0.25">
      <c r="B57" s="668"/>
      <c r="C57" s="668"/>
      <c r="D57" s="668"/>
      <c r="E57" s="668"/>
      <c r="F57" s="668"/>
      <c r="G57" s="668"/>
      <c r="H57" s="668"/>
      <c r="I57" s="668"/>
      <c r="J57" s="668"/>
      <c r="K57" s="668"/>
      <c r="L57" s="668"/>
      <c r="M57" s="668"/>
    </row>
    <row r="58" spans="2:13" x14ac:dyDescent="0.25">
      <c r="B58" s="668"/>
      <c r="C58" s="668"/>
      <c r="D58" s="668"/>
      <c r="E58" s="668"/>
      <c r="F58" s="668"/>
      <c r="G58" s="668"/>
      <c r="H58" s="668"/>
      <c r="I58" s="668"/>
      <c r="J58" s="668"/>
      <c r="K58" s="668"/>
      <c r="L58" s="668"/>
      <c r="M58" s="668"/>
    </row>
    <row r="59" spans="2:13" x14ac:dyDescent="0.25">
      <c r="B59" s="668"/>
      <c r="C59" s="668"/>
      <c r="D59" s="668"/>
      <c r="E59" s="668"/>
      <c r="F59" s="668"/>
      <c r="G59" s="668"/>
      <c r="H59" s="668"/>
      <c r="I59" s="668"/>
      <c r="J59" s="668"/>
      <c r="K59" s="668"/>
      <c r="L59" s="668"/>
      <c r="M59" s="668"/>
    </row>
    <row r="60" spans="2:13" x14ac:dyDescent="0.25">
      <c r="B60" s="668"/>
      <c r="C60" s="668"/>
      <c r="D60" s="668"/>
      <c r="E60" s="668"/>
      <c r="F60" s="668"/>
      <c r="G60" s="668"/>
      <c r="H60" s="668"/>
      <c r="I60" s="668"/>
      <c r="J60" s="668"/>
      <c r="K60" s="668"/>
      <c r="L60" s="668"/>
      <c r="M60" s="668"/>
    </row>
    <row r="61" spans="2:13" x14ac:dyDescent="0.25">
      <c r="B61" s="668"/>
      <c r="C61" s="668"/>
      <c r="D61" s="668"/>
      <c r="E61" s="668"/>
      <c r="F61" s="668"/>
      <c r="G61" s="668"/>
      <c r="H61" s="668"/>
      <c r="I61" s="668"/>
      <c r="J61" s="668"/>
      <c r="K61" s="668"/>
      <c r="L61" s="668"/>
      <c r="M61" s="668"/>
    </row>
    <row r="62" spans="2:13" x14ac:dyDescent="0.25">
      <c r="B62" s="668"/>
      <c r="C62" s="668"/>
      <c r="D62" s="668"/>
      <c r="E62" s="668"/>
      <c r="F62" s="668"/>
      <c r="G62" s="668"/>
      <c r="H62" s="668"/>
      <c r="I62" s="668"/>
      <c r="J62" s="668"/>
      <c r="K62" s="668"/>
      <c r="L62" s="668"/>
      <c r="M62" s="668"/>
    </row>
    <row r="63" spans="2:13" x14ac:dyDescent="0.25">
      <c r="B63" s="668"/>
      <c r="C63" s="668"/>
      <c r="D63" s="668"/>
      <c r="E63" s="668"/>
      <c r="F63" s="668"/>
      <c r="G63" s="668"/>
      <c r="H63" s="668"/>
      <c r="I63" s="668"/>
      <c r="J63" s="668"/>
      <c r="K63" s="668"/>
      <c r="L63" s="668"/>
      <c r="M63" s="668"/>
    </row>
    <row r="64" spans="2:13" x14ac:dyDescent="0.25">
      <c r="B64" s="668"/>
      <c r="C64" s="668"/>
      <c r="D64" s="668"/>
      <c r="E64" s="668"/>
      <c r="F64" s="668"/>
      <c r="G64" s="668"/>
      <c r="H64" s="668"/>
      <c r="I64" s="668"/>
      <c r="J64" s="668"/>
      <c r="K64" s="668"/>
      <c r="L64" s="668"/>
      <c r="M64" s="668"/>
    </row>
    <row r="65" spans="2:13" x14ac:dyDescent="0.25">
      <c r="B65" s="668"/>
      <c r="C65" s="668"/>
      <c r="D65" s="668"/>
      <c r="E65" s="668"/>
      <c r="F65" s="668"/>
      <c r="G65" s="668"/>
      <c r="H65" s="668"/>
      <c r="I65" s="668"/>
      <c r="J65" s="668"/>
      <c r="K65" s="668"/>
      <c r="L65" s="668"/>
      <c r="M65" s="668"/>
    </row>
    <row r="66" spans="2:13" x14ac:dyDescent="0.25">
      <c r="B66" s="668"/>
      <c r="C66" s="668"/>
      <c r="D66" s="668"/>
      <c r="E66" s="668"/>
      <c r="F66" s="668"/>
      <c r="G66" s="668"/>
      <c r="H66" s="668"/>
      <c r="I66" s="668"/>
      <c r="J66" s="668"/>
      <c r="K66" s="668"/>
      <c r="L66" s="668"/>
      <c r="M66" s="668"/>
    </row>
    <row r="67" spans="2:13" x14ac:dyDescent="0.25">
      <c r="B67" s="668"/>
      <c r="C67" s="668"/>
      <c r="D67" s="668"/>
      <c r="E67" s="668"/>
      <c r="F67" s="668"/>
      <c r="G67" s="668"/>
      <c r="H67" s="668"/>
      <c r="I67" s="668"/>
      <c r="J67" s="668"/>
      <c r="K67" s="668"/>
      <c r="L67" s="668"/>
      <c r="M67" s="668"/>
    </row>
    <row r="68" spans="2:13" x14ac:dyDescent="0.25">
      <c r="B68" s="668"/>
      <c r="C68" s="668"/>
      <c r="D68" s="668"/>
      <c r="E68" s="668"/>
      <c r="F68" s="668"/>
      <c r="G68" s="668"/>
      <c r="H68" s="668"/>
      <c r="I68" s="668"/>
      <c r="J68" s="668"/>
      <c r="K68" s="668"/>
      <c r="L68" s="668"/>
      <c r="M68" s="668"/>
    </row>
    <row r="69" spans="2:13" x14ac:dyDescent="0.25">
      <c r="B69" s="668"/>
      <c r="C69" s="668"/>
      <c r="D69" s="668"/>
      <c r="E69" s="668"/>
      <c r="F69" s="668"/>
      <c r="G69" s="668"/>
      <c r="H69" s="668"/>
      <c r="I69" s="668"/>
      <c r="J69" s="668"/>
      <c r="K69" s="668"/>
      <c r="L69" s="668"/>
      <c r="M69" s="668"/>
    </row>
    <row r="70" spans="2:13" x14ac:dyDescent="0.25">
      <c r="B70" s="668"/>
      <c r="C70" s="668"/>
      <c r="D70" s="668"/>
      <c r="E70" s="668"/>
      <c r="F70" s="668"/>
      <c r="G70" s="668"/>
      <c r="H70" s="668"/>
      <c r="I70" s="668"/>
      <c r="J70" s="668"/>
      <c r="K70" s="668"/>
      <c r="L70" s="668"/>
      <c r="M70" s="668"/>
    </row>
    <row r="71" spans="2:13" x14ac:dyDescent="0.25">
      <c r="B71" s="668"/>
      <c r="C71" s="668"/>
      <c r="D71" s="668"/>
      <c r="E71" s="668"/>
      <c r="F71" s="668"/>
      <c r="G71" s="668"/>
      <c r="H71" s="668"/>
      <c r="I71" s="668"/>
      <c r="J71" s="668"/>
      <c r="K71" s="668"/>
      <c r="L71" s="668"/>
      <c r="M71" s="668"/>
    </row>
    <row r="72" spans="2:13" x14ac:dyDescent="0.25">
      <c r="B72" s="668"/>
      <c r="C72" s="668"/>
      <c r="D72" s="668"/>
      <c r="E72" s="668"/>
      <c r="F72" s="668"/>
      <c r="G72" s="668"/>
      <c r="H72" s="668"/>
      <c r="I72" s="668"/>
      <c r="J72" s="668"/>
      <c r="K72" s="668"/>
      <c r="L72" s="668"/>
      <c r="M72" s="668"/>
    </row>
    <row r="73" spans="2:13" x14ac:dyDescent="0.25">
      <c r="B73" s="668"/>
      <c r="C73" s="668"/>
      <c r="D73" s="668"/>
      <c r="E73" s="668"/>
      <c r="F73" s="668"/>
      <c r="G73" s="668"/>
      <c r="H73" s="668"/>
      <c r="I73" s="668"/>
      <c r="J73" s="668"/>
      <c r="K73" s="668"/>
      <c r="L73" s="668"/>
      <c r="M73" s="668"/>
    </row>
    <row r="74" spans="2:13" x14ac:dyDescent="0.25">
      <c r="B74" s="668"/>
      <c r="C74" s="668"/>
      <c r="D74" s="668"/>
      <c r="E74" s="668"/>
      <c r="F74" s="668"/>
      <c r="G74" s="668"/>
      <c r="H74" s="668"/>
      <c r="I74" s="668"/>
      <c r="J74" s="668"/>
      <c r="K74" s="668"/>
      <c r="L74" s="668"/>
      <c r="M74" s="668"/>
    </row>
    <row r="75" spans="2:13" x14ac:dyDescent="0.25">
      <c r="B75" s="668"/>
      <c r="C75" s="668"/>
      <c r="D75" s="668"/>
      <c r="E75" s="668"/>
      <c r="F75" s="668"/>
      <c r="G75" s="668"/>
      <c r="H75" s="668"/>
      <c r="I75" s="668"/>
      <c r="J75" s="668"/>
      <c r="K75" s="668"/>
      <c r="L75" s="668"/>
      <c r="M75" s="668"/>
    </row>
    <row r="76" spans="2:13" x14ac:dyDescent="0.25">
      <c r="B76" s="668"/>
      <c r="C76" s="668"/>
      <c r="D76" s="668"/>
      <c r="E76" s="668"/>
      <c r="F76" s="668"/>
      <c r="G76" s="668"/>
      <c r="H76" s="668"/>
      <c r="I76" s="668"/>
      <c r="J76" s="668"/>
      <c r="K76" s="668"/>
      <c r="L76" s="668"/>
      <c r="M76" s="668"/>
    </row>
    <row r="77" spans="2:13" x14ac:dyDescent="0.25">
      <c r="B77" s="668"/>
      <c r="C77" s="668"/>
      <c r="D77" s="668"/>
      <c r="E77" s="668"/>
      <c r="F77" s="668"/>
      <c r="G77" s="668"/>
      <c r="H77" s="668"/>
      <c r="I77" s="668"/>
      <c r="J77" s="668"/>
      <c r="K77" s="668"/>
      <c r="L77" s="668"/>
      <c r="M77" s="668"/>
    </row>
    <row r="78" spans="2:13" x14ac:dyDescent="0.25">
      <c r="B78" s="668"/>
      <c r="C78" s="668"/>
      <c r="D78" s="668"/>
      <c r="E78" s="668"/>
      <c r="F78" s="668"/>
      <c r="G78" s="668"/>
      <c r="H78" s="668"/>
      <c r="I78" s="668"/>
      <c r="J78" s="668"/>
      <c r="K78" s="668"/>
      <c r="L78" s="668"/>
      <c r="M78" s="668"/>
    </row>
    <row r="79" spans="2:13" x14ac:dyDescent="0.25">
      <c r="B79" s="668"/>
      <c r="C79" s="668"/>
      <c r="D79" s="668"/>
      <c r="E79" s="668"/>
      <c r="F79" s="668"/>
      <c r="G79" s="668"/>
      <c r="H79" s="668"/>
      <c r="I79" s="668"/>
      <c r="J79" s="668"/>
      <c r="K79" s="668"/>
      <c r="L79" s="668"/>
      <c r="M79" s="668"/>
    </row>
    <row r="80" spans="2:13" x14ac:dyDescent="0.25">
      <c r="B80" s="668"/>
      <c r="C80" s="668"/>
      <c r="D80" s="668"/>
      <c r="E80" s="668"/>
      <c r="F80" s="668"/>
      <c r="G80" s="668"/>
      <c r="H80" s="668"/>
      <c r="I80" s="668"/>
      <c r="J80" s="668"/>
      <c r="K80" s="668"/>
      <c r="L80" s="668"/>
      <c r="M80" s="668"/>
    </row>
    <row r="81" spans="2:13" x14ac:dyDescent="0.25">
      <c r="B81" s="668"/>
      <c r="C81" s="668"/>
      <c r="D81" s="668"/>
      <c r="E81" s="668"/>
      <c r="F81" s="668"/>
      <c r="G81" s="668"/>
      <c r="H81" s="668"/>
      <c r="I81" s="668"/>
      <c r="J81" s="668"/>
      <c r="K81" s="668"/>
      <c r="L81" s="668"/>
      <c r="M81" s="668"/>
    </row>
    <row r="82" spans="2:13" x14ac:dyDescent="0.25">
      <c r="B82" s="668"/>
      <c r="C82" s="668"/>
      <c r="D82" s="668"/>
      <c r="E82" s="668"/>
      <c r="F82" s="668"/>
      <c r="G82" s="668"/>
      <c r="H82" s="668"/>
      <c r="I82" s="668"/>
      <c r="J82" s="668"/>
      <c r="K82" s="668"/>
      <c r="L82" s="668"/>
      <c r="M82" s="668"/>
    </row>
    <row r="83" spans="2:13" x14ac:dyDescent="0.25">
      <c r="B83" s="668"/>
      <c r="C83" s="668"/>
      <c r="D83" s="668"/>
      <c r="E83" s="668"/>
      <c r="F83" s="668"/>
      <c r="G83" s="668"/>
      <c r="H83" s="668"/>
      <c r="I83" s="668"/>
      <c r="J83" s="668"/>
      <c r="K83" s="668"/>
      <c r="L83" s="668"/>
      <c r="M83" s="668"/>
    </row>
    <row r="84" spans="2:13" x14ac:dyDescent="0.25">
      <c r="B84" s="668"/>
      <c r="C84" s="668"/>
      <c r="D84" s="668"/>
      <c r="E84" s="668"/>
      <c r="F84" s="668"/>
      <c r="G84" s="668"/>
      <c r="H84" s="668"/>
      <c r="I84" s="668"/>
      <c r="J84" s="668"/>
      <c r="K84" s="668"/>
      <c r="L84" s="668"/>
      <c r="M84" s="668"/>
    </row>
    <row r="85" spans="2:13" x14ac:dyDescent="0.25">
      <c r="B85" s="668"/>
      <c r="C85" s="668"/>
      <c r="D85" s="668"/>
      <c r="E85" s="668"/>
      <c r="F85" s="668"/>
      <c r="G85" s="668"/>
      <c r="H85" s="668"/>
      <c r="I85" s="668"/>
      <c r="J85" s="668"/>
      <c r="K85" s="668"/>
      <c r="L85" s="668"/>
      <c r="M85" s="668"/>
    </row>
    <row r="86" spans="2:13" x14ac:dyDescent="0.25">
      <c r="B86" s="668"/>
      <c r="C86" s="668"/>
      <c r="D86" s="668"/>
      <c r="E86" s="668"/>
      <c r="F86" s="668"/>
      <c r="G86" s="668"/>
      <c r="H86" s="668"/>
      <c r="I86" s="668"/>
      <c r="J86" s="668"/>
      <c r="K86" s="668"/>
      <c r="L86" s="668"/>
      <c r="M86" s="668"/>
    </row>
    <row r="87" spans="2:13" x14ac:dyDescent="0.25">
      <c r="B87" s="668"/>
      <c r="C87" s="668"/>
      <c r="D87" s="668"/>
      <c r="E87" s="668"/>
      <c r="F87" s="668"/>
      <c r="G87" s="668"/>
      <c r="H87" s="668"/>
      <c r="I87" s="668"/>
      <c r="J87" s="668"/>
      <c r="K87" s="668"/>
      <c r="L87" s="668"/>
      <c r="M87" s="668"/>
    </row>
    <row r="88" spans="2:13" x14ac:dyDescent="0.25">
      <c r="B88" s="668"/>
      <c r="C88" s="668"/>
      <c r="D88" s="668"/>
      <c r="E88" s="668"/>
      <c r="F88" s="668"/>
      <c r="G88" s="668"/>
      <c r="H88" s="668"/>
      <c r="I88" s="668"/>
      <c r="J88" s="668"/>
      <c r="K88" s="668"/>
      <c r="L88" s="668"/>
      <c r="M88" s="668"/>
    </row>
    <row r="89" spans="2:13" x14ac:dyDescent="0.25">
      <c r="B89" s="668"/>
      <c r="C89" s="668"/>
      <c r="D89" s="668"/>
      <c r="E89" s="668"/>
      <c r="F89" s="668"/>
      <c r="G89" s="668"/>
      <c r="H89" s="668"/>
      <c r="I89" s="668"/>
      <c r="J89" s="668"/>
      <c r="K89" s="668"/>
      <c r="L89" s="668"/>
      <c r="M89" s="668"/>
    </row>
    <row r="90" spans="2:13" x14ac:dyDescent="0.25">
      <c r="B90" s="668"/>
      <c r="C90" s="668"/>
      <c r="D90" s="668"/>
      <c r="E90" s="668"/>
      <c r="F90" s="668"/>
      <c r="G90" s="668"/>
      <c r="H90" s="668"/>
      <c r="I90" s="668"/>
      <c r="J90" s="668"/>
      <c r="K90" s="668"/>
      <c r="L90" s="668"/>
      <c r="M90" s="668"/>
    </row>
    <row r="91" spans="2:13" x14ac:dyDescent="0.25">
      <c r="B91" s="668"/>
      <c r="C91" s="668"/>
      <c r="D91" s="668"/>
      <c r="E91" s="668"/>
      <c r="F91" s="668"/>
      <c r="G91" s="668"/>
      <c r="H91" s="668"/>
      <c r="I91" s="668"/>
      <c r="J91" s="668"/>
      <c r="K91" s="668"/>
      <c r="L91" s="668"/>
      <c r="M91" s="668"/>
    </row>
    <row r="92" spans="2:13" x14ac:dyDescent="0.25">
      <c r="B92" s="668"/>
      <c r="C92" s="668"/>
      <c r="D92" s="668"/>
      <c r="E92" s="668"/>
      <c r="F92" s="668"/>
      <c r="G92" s="668"/>
      <c r="H92" s="668"/>
      <c r="I92" s="668"/>
      <c r="J92" s="668"/>
      <c r="K92" s="668"/>
      <c r="L92" s="668"/>
      <c r="M92" s="668"/>
    </row>
    <row r="93" spans="2:13" x14ac:dyDescent="0.25">
      <c r="B93" s="668"/>
      <c r="C93" s="668"/>
      <c r="D93" s="668"/>
      <c r="E93" s="668"/>
      <c r="F93" s="668"/>
      <c r="G93" s="668"/>
      <c r="H93" s="668"/>
      <c r="I93" s="668"/>
      <c r="J93" s="668"/>
      <c r="K93" s="668"/>
      <c r="L93" s="668"/>
      <c r="M93" s="668"/>
    </row>
    <row r="94" spans="2:13" x14ac:dyDescent="0.25">
      <c r="B94" s="668"/>
      <c r="C94" s="668"/>
      <c r="D94" s="668"/>
      <c r="E94" s="668"/>
      <c r="F94" s="668"/>
      <c r="G94" s="668"/>
      <c r="H94" s="668"/>
      <c r="I94" s="668"/>
      <c r="J94" s="668"/>
      <c r="K94" s="668"/>
      <c r="L94" s="668"/>
      <c r="M94" s="668"/>
    </row>
    <row r="95" spans="2:13" x14ac:dyDescent="0.25">
      <c r="B95" s="668"/>
      <c r="C95" s="668"/>
      <c r="D95" s="668"/>
      <c r="E95" s="668"/>
      <c r="F95" s="668"/>
      <c r="G95" s="668"/>
      <c r="H95" s="668"/>
      <c r="I95" s="668"/>
      <c r="J95" s="668"/>
      <c r="K95" s="668"/>
      <c r="L95" s="668"/>
      <c r="M95" s="668"/>
    </row>
    <row r="96" spans="2:13" x14ac:dyDescent="0.25">
      <c r="B96" s="668"/>
      <c r="C96" s="668"/>
      <c r="D96" s="668"/>
      <c r="E96" s="668"/>
      <c r="F96" s="668"/>
      <c r="G96" s="668"/>
      <c r="H96" s="668"/>
      <c r="I96" s="668"/>
      <c r="J96" s="668"/>
      <c r="K96" s="668"/>
      <c r="L96" s="668"/>
      <c r="M96" s="668"/>
    </row>
    <row r="97" spans="1:14" x14ac:dyDescent="0.25">
      <c r="B97" s="668"/>
      <c r="C97" s="668"/>
      <c r="D97" s="668"/>
      <c r="E97" s="668"/>
      <c r="F97" s="668"/>
      <c r="G97" s="668"/>
      <c r="H97" s="668"/>
      <c r="I97" s="668"/>
      <c r="J97" s="668"/>
      <c r="K97" s="668"/>
      <c r="L97" s="668"/>
      <c r="M97" s="668"/>
    </row>
    <row r="98" spans="1:14" x14ac:dyDescent="0.25">
      <c r="B98" s="668"/>
      <c r="C98" s="668"/>
      <c r="D98" s="668"/>
      <c r="E98" s="668"/>
      <c r="F98" s="668"/>
      <c r="G98" s="668"/>
      <c r="H98" s="668"/>
      <c r="I98" s="668"/>
      <c r="J98" s="668"/>
      <c r="K98" s="668"/>
      <c r="L98" s="668"/>
      <c r="M98" s="668"/>
    </row>
    <row r="99" spans="1:14" x14ac:dyDescent="0.25">
      <c r="B99" s="668"/>
      <c r="C99" s="668"/>
      <c r="D99" s="668"/>
      <c r="E99" s="668"/>
      <c r="F99" s="668"/>
      <c r="G99" s="668"/>
      <c r="H99" s="668"/>
      <c r="I99" s="668"/>
      <c r="J99" s="668"/>
      <c r="K99" s="668"/>
      <c r="L99" s="668"/>
      <c r="M99" s="668"/>
    </row>
    <row r="100" spans="1:14" x14ac:dyDescent="0.25">
      <c r="B100" s="668"/>
      <c r="C100" s="668"/>
      <c r="D100" s="668"/>
      <c r="E100" s="668"/>
      <c r="F100" s="668"/>
      <c r="G100" s="668"/>
      <c r="H100" s="668"/>
      <c r="I100" s="668"/>
      <c r="J100" s="668"/>
      <c r="K100" s="668"/>
      <c r="L100" s="668"/>
      <c r="M100" s="668"/>
    </row>
    <row r="101" spans="1:14" s="542" customFormat="1" x14ac:dyDescent="0.25">
      <c r="A101" s="534"/>
      <c r="B101" s="534"/>
      <c r="C101" s="534"/>
      <c r="D101" s="534"/>
      <c r="E101" s="534"/>
      <c r="F101" s="534"/>
      <c r="G101" s="534"/>
      <c r="H101" s="534"/>
      <c r="I101" s="534"/>
      <c r="J101" s="534"/>
      <c r="K101" s="534"/>
      <c r="L101" s="534"/>
      <c r="M101" s="534"/>
      <c r="N101" s="534"/>
    </row>
    <row r="102" spans="1:14" x14ac:dyDescent="0.25">
      <c r="B102" s="543"/>
      <c r="C102" s="543"/>
      <c r="D102" s="543"/>
      <c r="E102" s="543"/>
      <c r="F102" s="543"/>
      <c r="G102" s="543"/>
      <c r="H102" s="543"/>
      <c r="I102" s="543"/>
      <c r="J102" s="543"/>
      <c r="K102" s="543"/>
      <c r="L102" s="543"/>
      <c r="M102" s="543"/>
    </row>
    <row r="103" spans="1:14" x14ac:dyDescent="0.25">
      <c r="B103" s="543"/>
      <c r="C103" s="543"/>
      <c r="D103" s="543"/>
      <c r="E103" s="543"/>
      <c r="F103" s="543"/>
      <c r="G103" s="543"/>
      <c r="H103" s="543"/>
      <c r="I103" s="543"/>
      <c r="J103" s="543"/>
      <c r="K103" s="543"/>
      <c r="L103" s="543"/>
      <c r="M103" s="543"/>
    </row>
    <row r="104" spans="1:14" x14ac:dyDescent="0.25">
      <c r="B104" s="543"/>
      <c r="C104" s="543"/>
      <c r="D104" s="543"/>
      <c r="E104" s="543"/>
      <c r="F104" s="543"/>
      <c r="G104" s="543"/>
      <c r="H104" s="543"/>
      <c r="I104" s="543"/>
      <c r="J104" s="543"/>
      <c r="K104" s="543"/>
      <c r="L104" s="543"/>
      <c r="M104" s="543"/>
    </row>
    <row r="105" spans="1:14" x14ac:dyDescent="0.25">
      <c r="B105" s="543"/>
      <c r="C105" s="543"/>
      <c r="D105" s="543"/>
      <c r="E105" s="543"/>
      <c r="F105" s="543"/>
      <c r="G105" s="543"/>
      <c r="H105" s="543"/>
      <c r="I105" s="543"/>
      <c r="J105" s="543"/>
      <c r="K105" s="543"/>
      <c r="L105" s="543"/>
      <c r="M105" s="543"/>
    </row>
    <row r="106" spans="1:14" x14ac:dyDescent="0.25">
      <c r="B106" s="543"/>
      <c r="C106" s="543"/>
      <c r="D106" s="543"/>
      <c r="E106" s="543"/>
      <c r="F106" s="543"/>
      <c r="G106" s="543"/>
      <c r="H106" s="543"/>
      <c r="I106" s="543"/>
      <c r="J106" s="543"/>
      <c r="K106" s="543"/>
      <c r="L106" s="543"/>
      <c r="M106" s="543"/>
    </row>
    <row r="107" spans="1:14" x14ac:dyDescent="0.25">
      <c r="B107" s="543"/>
      <c r="C107" s="543"/>
      <c r="D107" s="543"/>
      <c r="E107" s="543"/>
      <c r="F107" s="543"/>
      <c r="G107" s="543"/>
      <c r="H107" s="543"/>
      <c r="I107" s="543"/>
      <c r="J107" s="543"/>
      <c r="K107" s="543"/>
      <c r="L107" s="543"/>
      <c r="M107" s="543"/>
    </row>
    <row r="108" spans="1:14" x14ac:dyDescent="0.25">
      <c r="B108" s="543"/>
      <c r="C108" s="543"/>
      <c r="D108" s="543"/>
      <c r="E108" s="543"/>
      <c r="F108" s="543"/>
      <c r="G108" s="543"/>
      <c r="H108" s="543"/>
      <c r="I108" s="543"/>
      <c r="J108" s="543"/>
      <c r="K108" s="543"/>
      <c r="L108" s="543"/>
      <c r="M108" s="543"/>
    </row>
    <row r="109" spans="1:14" x14ac:dyDescent="0.25">
      <c r="B109" s="543"/>
      <c r="C109" s="543"/>
      <c r="D109" s="543"/>
      <c r="E109" s="543"/>
      <c r="F109" s="543"/>
      <c r="G109" s="543"/>
      <c r="H109" s="543"/>
      <c r="I109" s="543"/>
      <c r="J109" s="543"/>
      <c r="K109" s="543"/>
      <c r="L109" s="543"/>
      <c r="M109" s="543"/>
    </row>
    <row r="110" spans="1:14" x14ac:dyDescent="0.25">
      <c r="B110" s="543"/>
      <c r="C110" s="543"/>
      <c r="D110" s="543"/>
      <c r="E110" s="543"/>
      <c r="F110" s="543"/>
      <c r="G110" s="543"/>
      <c r="H110" s="543"/>
      <c r="I110" s="543"/>
      <c r="J110" s="543"/>
      <c r="K110" s="543"/>
      <c r="L110" s="543"/>
      <c r="M110" s="543"/>
    </row>
    <row r="111" spans="1:14" x14ac:dyDescent="0.25">
      <c r="B111" s="543"/>
      <c r="C111" s="543"/>
      <c r="D111" s="543"/>
      <c r="E111" s="543"/>
      <c r="F111" s="543"/>
      <c r="G111" s="543"/>
      <c r="H111" s="543"/>
      <c r="I111" s="543"/>
      <c r="J111" s="543"/>
      <c r="K111" s="543"/>
      <c r="L111" s="543"/>
      <c r="M111" s="543"/>
    </row>
    <row r="112" spans="1:14" x14ac:dyDescent="0.25">
      <c r="B112" s="543"/>
      <c r="C112" s="543"/>
      <c r="D112" s="543"/>
      <c r="E112" s="543"/>
      <c r="F112" s="543"/>
      <c r="G112" s="543"/>
      <c r="H112" s="543"/>
      <c r="I112" s="543"/>
      <c r="J112" s="543"/>
      <c r="K112" s="543"/>
      <c r="L112" s="543"/>
      <c r="M112" s="543"/>
    </row>
    <row r="113" spans="2:13" x14ac:dyDescent="0.25">
      <c r="B113" s="543"/>
      <c r="C113" s="543"/>
      <c r="D113" s="543"/>
      <c r="E113" s="543"/>
      <c r="F113" s="543"/>
      <c r="G113" s="543"/>
      <c r="H113" s="543"/>
      <c r="I113" s="543"/>
      <c r="J113" s="543"/>
      <c r="K113" s="543"/>
      <c r="L113" s="543"/>
      <c r="M113" s="543"/>
    </row>
    <row r="114" spans="2:13" x14ac:dyDescent="0.25">
      <c r="B114" s="543"/>
      <c r="C114" s="543"/>
      <c r="D114" s="543"/>
      <c r="E114" s="543"/>
      <c r="F114" s="543"/>
      <c r="G114" s="543"/>
      <c r="H114" s="543"/>
      <c r="I114" s="543"/>
      <c r="J114" s="543"/>
      <c r="K114" s="543"/>
      <c r="L114" s="543"/>
      <c r="M114" s="543"/>
    </row>
    <row r="115" spans="2:13" x14ac:dyDescent="0.25">
      <c r="B115" s="543"/>
      <c r="C115" s="543"/>
      <c r="D115" s="543"/>
      <c r="E115" s="543"/>
      <c r="F115" s="543"/>
      <c r="G115" s="543"/>
      <c r="H115" s="543"/>
      <c r="I115" s="543"/>
      <c r="J115" s="543"/>
      <c r="K115" s="543"/>
      <c r="L115" s="543"/>
      <c r="M115" s="543"/>
    </row>
    <row r="116" spans="2:13" x14ac:dyDescent="0.25">
      <c r="B116" s="543"/>
      <c r="C116" s="543"/>
      <c r="D116" s="543"/>
      <c r="E116" s="543"/>
      <c r="F116" s="543"/>
      <c r="G116" s="543"/>
      <c r="H116" s="543"/>
      <c r="I116" s="543"/>
      <c r="J116" s="543"/>
      <c r="K116" s="543"/>
      <c r="L116" s="543"/>
      <c r="M116" s="543"/>
    </row>
    <row r="117" spans="2:13" x14ac:dyDescent="0.25">
      <c r="B117" s="543"/>
      <c r="C117" s="543"/>
      <c r="D117" s="543"/>
      <c r="E117" s="543"/>
      <c r="F117" s="543"/>
      <c r="G117" s="543"/>
      <c r="H117" s="543"/>
      <c r="I117" s="543"/>
      <c r="J117" s="543"/>
      <c r="K117" s="543"/>
      <c r="L117" s="543"/>
      <c r="M117" s="543"/>
    </row>
    <row r="118" spans="2:13" x14ac:dyDescent="0.25">
      <c r="B118" s="543"/>
      <c r="C118" s="543"/>
      <c r="D118" s="543"/>
      <c r="E118" s="543"/>
      <c r="F118" s="543"/>
      <c r="G118" s="543"/>
      <c r="H118" s="543"/>
      <c r="I118" s="543"/>
      <c r="J118" s="543"/>
      <c r="K118" s="543"/>
      <c r="L118" s="543"/>
      <c r="M118" s="543"/>
    </row>
    <row r="119" spans="2:13" x14ac:dyDescent="0.25">
      <c r="B119" s="543"/>
      <c r="C119" s="543"/>
      <c r="D119" s="543"/>
      <c r="E119" s="543"/>
      <c r="F119" s="543"/>
      <c r="G119" s="543"/>
      <c r="H119" s="543"/>
      <c r="I119" s="543"/>
      <c r="J119" s="543"/>
      <c r="K119" s="543"/>
      <c r="L119" s="543"/>
      <c r="M119" s="543"/>
    </row>
    <row r="120" spans="2:13" x14ac:dyDescent="0.25">
      <c r="B120" s="543"/>
      <c r="C120" s="543"/>
      <c r="D120" s="543"/>
      <c r="E120" s="543"/>
      <c r="F120" s="543"/>
      <c r="G120" s="543"/>
      <c r="H120" s="543"/>
      <c r="I120" s="543"/>
      <c r="J120" s="543"/>
      <c r="K120" s="543"/>
      <c r="L120" s="543"/>
      <c r="M120" s="543"/>
    </row>
    <row r="121" spans="2:13" x14ac:dyDescent="0.25">
      <c r="B121" s="543"/>
      <c r="C121" s="543"/>
      <c r="D121" s="543"/>
      <c r="E121" s="543"/>
      <c r="F121" s="543"/>
      <c r="G121" s="543"/>
      <c r="H121" s="543"/>
      <c r="I121" s="543"/>
      <c r="J121" s="543"/>
      <c r="K121" s="543"/>
      <c r="L121" s="543"/>
      <c r="M121" s="543"/>
    </row>
    <row r="122" spans="2:13" x14ac:dyDescent="0.25">
      <c r="B122" s="543"/>
      <c r="C122" s="543"/>
      <c r="D122" s="543"/>
      <c r="E122" s="543"/>
      <c r="F122" s="543"/>
      <c r="G122" s="543"/>
      <c r="H122" s="543"/>
      <c r="I122" s="543"/>
      <c r="J122" s="543"/>
      <c r="K122" s="543"/>
      <c r="L122" s="543"/>
      <c r="M122" s="543"/>
    </row>
    <row r="123" spans="2:13" x14ac:dyDescent="0.25">
      <c r="B123" s="543"/>
      <c r="C123" s="543"/>
      <c r="D123" s="543"/>
      <c r="E123" s="543"/>
      <c r="F123" s="543"/>
      <c r="G123" s="543"/>
      <c r="H123" s="543"/>
      <c r="I123" s="543"/>
      <c r="J123" s="543"/>
      <c r="K123" s="543"/>
      <c r="L123" s="543"/>
      <c r="M123" s="543"/>
    </row>
    <row r="124" spans="2:13" x14ac:dyDescent="0.25">
      <c r="B124" s="543"/>
      <c r="C124" s="543"/>
      <c r="D124" s="543"/>
      <c r="E124" s="543"/>
      <c r="F124" s="543"/>
      <c r="G124" s="543"/>
      <c r="H124" s="543"/>
      <c r="I124" s="543"/>
      <c r="J124" s="543"/>
      <c r="K124" s="543"/>
      <c r="L124" s="543"/>
      <c r="M124" s="543"/>
    </row>
    <row r="125" spans="2:13" x14ac:dyDescent="0.25">
      <c r="B125" s="543"/>
      <c r="C125" s="543"/>
      <c r="D125" s="543"/>
      <c r="E125" s="543"/>
      <c r="F125" s="543"/>
      <c r="G125" s="543"/>
      <c r="H125" s="543"/>
      <c r="I125" s="543"/>
      <c r="J125" s="543"/>
      <c r="K125" s="543"/>
      <c r="L125" s="543"/>
      <c r="M125" s="543"/>
    </row>
    <row r="126" spans="2:13" x14ac:dyDescent="0.25">
      <c r="B126" s="543"/>
      <c r="C126" s="543"/>
      <c r="D126" s="543"/>
      <c r="E126" s="543"/>
      <c r="F126" s="543"/>
      <c r="G126" s="543"/>
      <c r="H126" s="543"/>
      <c r="I126" s="543"/>
      <c r="J126" s="543"/>
      <c r="K126" s="543"/>
      <c r="L126" s="543"/>
      <c r="M126" s="543"/>
    </row>
    <row r="127" spans="2:13" x14ac:dyDescent="0.25">
      <c r="B127" s="543"/>
      <c r="C127" s="543"/>
      <c r="D127" s="543"/>
      <c r="E127" s="543"/>
      <c r="F127" s="543"/>
      <c r="G127" s="543"/>
      <c r="H127" s="543"/>
      <c r="I127" s="543"/>
      <c r="J127" s="543"/>
      <c r="K127" s="543"/>
      <c r="L127" s="543"/>
      <c r="M127" s="543"/>
    </row>
    <row r="128" spans="2:13" x14ac:dyDescent="0.25">
      <c r="B128" s="543"/>
      <c r="C128" s="543"/>
      <c r="D128" s="543"/>
      <c r="E128" s="543"/>
      <c r="F128" s="543"/>
      <c r="G128" s="543"/>
      <c r="H128" s="543"/>
      <c r="I128" s="543"/>
      <c r="J128" s="543"/>
      <c r="K128" s="543"/>
      <c r="L128" s="543"/>
      <c r="M128" s="543"/>
    </row>
    <row r="129" spans="2:13" x14ac:dyDescent="0.25">
      <c r="B129" s="543"/>
      <c r="C129" s="543"/>
      <c r="D129" s="543"/>
      <c r="E129" s="543"/>
      <c r="F129" s="543"/>
      <c r="G129" s="543"/>
      <c r="H129" s="543"/>
      <c r="I129" s="543"/>
      <c r="J129" s="543"/>
      <c r="K129" s="543"/>
      <c r="L129" s="543"/>
      <c r="M129" s="543"/>
    </row>
    <row r="130" spans="2:13" x14ac:dyDescent="0.25">
      <c r="B130" s="543"/>
      <c r="C130" s="543"/>
      <c r="D130" s="543"/>
      <c r="E130" s="543"/>
      <c r="F130" s="543"/>
      <c r="G130" s="543"/>
      <c r="H130" s="543"/>
      <c r="I130" s="543"/>
      <c r="J130" s="543"/>
      <c r="K130" s="543"/>
      <c r="L130" s="543"/>
      <c r="M130" s="543"/>
    </row>
    <row r="131" spans="2:13" x14ac:dyDescent="0.25">
      <c r="B131" s="543"/>
      <c r="C131" s="543"/>
      <c r="D131" s="543"/>
      <c r="E131" s="543"/>
      <c r="F131" s="543"/>
      <c r="G131" s="543"/>
      <c r="H131" s="543"/>
      <c r="I131" s="543"/>
      <c r="J131" s="543"/>
      <c r="K131" s="543"/>
      <c r="L131" s="543"/>
      <c r="M131" s="543"/>
    </row>
    <row r="132" spans="2:13" x14ac:dyDescent="0.25">
      <c r="B132" s="543"/>
      <c r="C132" s="543"/>
      <c r="D132" s="543"/>
      <c r="E132" s="543"/>
      <c r="F132" s="543"/>
      <c r="G132" s="543"/>
      <c r="H132" s="543"/>
      <c r="I132" s="543"/>
      <c r="J132" s="543"/>
      <c r="K132" s="543"/>
      <c r="L132" s="543"/>
      <c r="M132" s="543"/>
    </row>
    <row r="133" spans="2:13" x14ac:dyDescent="0.25">
      <c r="B133" s="543"/>
      <c r="C133" s="543"/>
      <c r="D133" s="543"/>
      <c r="E133" s="543"/>
      <c r="F133" s="543"/>
      <c r="G133" s="543"/>
      <c r="H133" s="543"/>
      <c r="I133" s="543"/>
      <c r="J133" s="543"/>
      <c r="K133" s="543"/>
      <c r="L133" s="543"/>
      <c r="M133" s="543"/>
    </row>
    <row r="134" spans="2:13" x14ac:dyDescent="0.25">
      <c r="B134" s="543"/>
      <c r="C134" s="543"/>
      <c r="D134" s="543"/>
      <c r="E134" s="543"/>
      <c r="F134" s="543"/>
      <c r="G134" s="543"/>
      <c r="H134" s="543"/>
      <c r="I134" s="543"/>
      <c r="J134" s="543"/>
      <c r="K134" s="543"/>
      <c r="L134" s="543"/>
      <c r="M134" s="543"/>
    </row>
    <row r="135" spans="2:13" x14ac:dyDescent="0.25">
      <c r="B135" s="543"/>
      <c r="C135" s="543"/>
      <c r="D135" s="543"/>
      <c r="E135" s="543"/>
      <c r="F135" s="543"/>
      <c r="G135" s="543"/>
      <c r="H135" s="543"/>
      <c r="I135" s="543"/>
      <c r="J135" s="543"/>
      <c r="K135" s="543"/>
      <c r="L135" s="543"/>
      <c r="M135" s="543"/>
    </row>
    <row r="136" spans="2:13" x14ac:dyDescent="0.25">
      <c r="B136" s="543"/>
      <c r="C136" s="543"/>
      <c r="D136" s="543"/>
      <c r="E136" s="543"/>
      <c r="F136" s="543"/>
      <c r="G136" s="543"/>
      <c r="H136" s="543"/>
      <c r="I136" s="543"/>
      <c r="J136" s="543"/>
      <c r="K136" s="543"/>
      <c r="L136" s="543"/>
      <c r="M136" s="543"/>
    </row>
    <row r="137" spans="2:13" x14ac:dyDescent="0.25">
      <c r="B137" s="543"/>
      <c r="C137" s="543"/>
      <c r="D137" s="543"/>
      <c r="E137" s="543"/>
      <c r="F137" s="543"/>
      <c r="G137" s="543"/>
      <c r="H137" s="543"/>
      <c r="I137" s="543"/>
      <c r="J137" s="543"/>
      <c r="K137" s="543"/>
      <c r="L137" s="543"/>
      <c r="M137" s="543"/>
    </row>
    <row r="138" spans="2:13" x14ac:dyDescent="0.25">
      <c r="B138" s="543"/>
      <c r="C138" s="543"/>
      <c r="D138" s="543"/>
      <c r="E138" s="543"/>
      <c r="F138" s="543"/>
      <c r="G138" s="543"/>
      <c r="H138" s="543"/>
      <c r="I138" s="543"/>
      <c r="J138" s="543"/>
      <c r="K138" s="543"/>
      <c r="L138" s="543"/>
      <c r="M138" s="543"/>
    </row>
    <row r="139" spans="2:13" x14ac:dyDescent="0.25">
      <c r="B139" s="543"/>
      <c r="C139" s="543"/>
      <c r="D139" s="543"/>
      <c r="E139" s="543"/>
      <c r="F139" s="543"/>
      <c r="G139" s="543"/>
      <c r="H139" s="543"/>
      <c r="I139" s="543"/>
      <c r="J139" s="543"/>
      <c r="K139" s="543"/>
      <c r="L139" s="543"/>
      <c r="M139" s="543"/>
    </row>
    <row r="140" spans="2:13" x14ac:dyDescent="0.25">
      <c r="B140" s="543"/>
      <c r="C140" s="543"/>
      <c r="D140" s="543"/>
      <c r="E140" s="543"/>
      <c r="F140" s="543"/>
      <c r="G140" s="543"/>
      <c r="H140" s="543"/>
      <c r="I140" s="543"/>
      <c r="J140" s="543"/>
      <c r="K140" s="543"/>
      <c r="L140" s="543"/>
      <c r="M140" s="543"/>
    </row>
    <row r="141" spans="2:13" x14ac:dyDescent="0.25">
      <c r="B141" s="543"/>
      <c r="C141" s="543"/>
      <c r="D141" s="543"/>
      <c r="E141" s="543"/>
      <c r="F141" s="543"/>
      <c r="G141" s="543"/>
      <c r="H141" s="543"/>
      <c r="I141" s="543"/>
      <c r="J141" s="543"/>
      <c r="K141" s="543"/>
      <c r="L141" s="543"/>
      <c r="M141" s="543"/>
    </row>
    <row r="142" spans="2:13" x14ac:dyDescent="0.25">
      <c r="B142" s="543"/>
      <c r="C142" s="543"/>
      <c r="D142" s="543"/>
      <c r="E142" s="543"/>
      <c r="F142" s="543"/>
      <c r="G142" s="543"/>
      <c r="H142" s="543"/>
      <c r="I142" s="543"/>
      <c r="J142" s="543"/>
      <c r="K142" s="543"/>
      <c r="L142" s="543"/>
      <c r="M142" s="543"/>
    </row>
    <row r="143" spans="2:13" x14ac:dyDescent="0.25">
      <c r="B143" s="543"/>
      <c r="C143" s="543"/>
      <c r="D143" s="543"/>
      <c r="E143" s="543"/>
      <c r="F143" s="543"/>
      <c r="G143" s="543"/>
      <c r="H143" s="543"/>
      <c r="I143" s="543"/>
      <c r="J143" s="543"/>
      <c r="K143" s="543"/>
      <c r="L143" s="543"/>
      <c r="M143" s="543"/>
    </row>
    <row r="144" spans="2:13" x14ac:dyDescent="0.25">
      <c r="B144" s="543"/>
      <c r="C144" s="543"/>
      <c r="D144" s="543"/>
      <c r="E144" s="543"/>
      <c r="F144" s="543"/>
      <c r="G144" s="543"/>
      <c r="H144" s="543"/>
      <c r="I144" s="543"/>
      <c r="J144" s="543"/>
      <c r="K144" s="543"/>
      <c r="L144" s="543"/>
      <c r="M144" s="543"/>
    </row>
    <row r="145" spans="2:13" x14ac:dyDescent="0.25">
      <c r="B145" s="543"/>
      <c r="C145" s="543"/>
      <c r="D145" s="543"/>
      <c r="E145" s="543"/>
      <c r="F145" s="543"/>
      <c r="G145" s="543"/>
      <c r="H145" s="543"/>
      <c r="I145" s="543"/>
      <c r="J145" s="543"/>
      <c r="K145" s="543"/>
      <c r="L145" s="543"/>
      <c r="M145" s="543"/>
    </row>
    <row r="146" spans="2:13" x14ac:dyDescent="0.25">
      <c r="B146" s="543"/>
      <c r="C146" s="543"/>
      <c r="D146" s="543"/>
      <c r="E146" s="543"/>
      <c r="F146" s="543"/>
      <c r="G146" s="543"/>
      <c r="H146" s="543"/>
      <c r="I146" s="543"/>
      <c r="J146" s="543"/>
      <c r="K146" s="543"/>
      <c r="L146" s="543"/>
      <c r="M146" s="543"/>
    </row>
    <row r="147" spans="2:13" x14ac:dyDescent="0.25">
      <c r="B147" s="543"/>
      <c r="C147" s="543"/>
      <c r="D147" s="543"/>
      <c r="E147" s="543"/>
      <c r="F147" s="543"/>
      <c r="G147" s="543"/>
      <c r="H147" s="543"/>
      <c r="I147" s="543"/>
      <c r="J147" s="543"/>
      <c r="K147" s="543"/>
      <c r="L147" s="543"/>
      <c r="M147" s="543"/>
    </row>
    <row r="148" spans="2:13" x14ac:dyDescent="0.25">
      <c r="B148" s="543"/>
      <c r="C148" s="543"/>
      <c r="D148" s="543"/>
      <c r="E148" s="543"/>
      <c r="F148" s="543"/>
      <c r="G148" s="543"/>
      <c r="H148" s="543"/>
      <c r="I148" s="543"/>
      <c r="J148" s="543"/>
      <c r="K148" s="543"/>
      <c r="L148" s="543"/>
      <c r="M148" s="543"/>
    </row>
    <row r="149" spans="2:13" x14ac:dyDescent="0.25">
      <c r="B149" s="543"/>
      <c r="C149" s="543"/>
      <c r="D149" s="543"/>
      <c r="E149" s="543"/>
      <c r="F149" s="543"/>
      <c r="G149" s="543"/>
      <c r="H149" s="543"/>
      <c r="I149" s="543"/>
      <c r="J149" s="543"/>
      <c r="K149" s="543"/>
      <c r="L149" s="543"/>
      <c r="M149" s="543"/>
    </row>
    <row r="150" spans="2:13" x14ac:dyDescent="0.25">
      <c r="B150" s="543"/>
      <c r="C150" s="543"/>
      <c r="D150" s="543"/>
      <c r="E150" s="543"/>
      <c r="F150" s="543"/>
      <c r="G150" s="543"/>
      <c r="H150" s="543"/>
      <c r="I150" s="543"/>
      <c r="J150" s="543"/>
      <c r="K150" s="543"/>
      <c r="L150" s="543"/>
      <c r="M150" s="543"/>
    </row>
    <row r="151" spans="2:13" x14ac:dyDescent="0.25">
      <c r="B151" s="543"/>
      <c r="C151" s="543"/>
      <c r="D151" s="543"/>
      <c r="E151" s="543"/>
      <c r="F151" s="543"/>
      <c r="G151" s="543"/>
      <c r="H151" s="543"/>
      <c r="I151" s="543"/>
      <c r="J151" s="543"/>
      <c r="K151" s="543"/>
      <c r="L151" s="543"/>
      <c r="M151" s="543"/>
    </row>
    <row r="152" spans="2:13" x14ac:dyDescent="0.25">
      <c r="B152" s="543"/>
      <c r="C152" s="543"/>
      <c r="D152" s="543"/>
      <c r="E152" s="543"/>
      <c r="F152" s="543"/>
      <c r="G152" s="543"/>
      <c r="H152" s="543"/>
      <c r="I152" s="543"/>
      <c r="J152" s="543"/>
      <c r="K152" s="543"/>
      <c r="L152" s="543"/>
      <c r="M152" s="543"/>
    </row>
    <row r="153" spans="2:13" x14ac:dyDescent="0.25">
      <c r="B153" s="543"/>
      <c r="C153" s="543"/>
      <c r="D153" s="543"/>
      <c r="E153" s="543"/>
      <c r="F153" s="543"/>
      <c r="G153" s="543"/>
      <c r="H153" s="543"/>
      <c r="I153" s="543"/>
      <c r="J153" s="543"/>
      <c r="K153" s="543"/>
      <c r="L153" s="543"/>
      <c r="M153" s="543"/>
    </row>
    <row r="154" spans="2:13" x14ac:dyDescent="0.25">
      <c r="B154" s="543"/>
      <c r="C154" s="543"/>
      <c r="D154" s="543"/>
      <c r="E154" s="543"/>
      <c r="F154" s="543"/>
      <c r="G154" s="543"/>
      <c r="H154" s="543"/>
      <c r="I154" s="543"/>
      <c r="J154" s="543"/>
      <c r="K154" s="543"/>
      <c r="L154" s="543"/>
      <c r="M154" s="543"/>
    </row>
    <row r="155" spans="2:13" x14ac:dyDescent="0.25">
      <c r="B155" s="543"/>
      <c r="C155" s="543"/>
      <c r="D155" s="543"/>
      <c r="E155" s="543"/>
      <c r="F155" s="543"/>
      <c r="G155" s="543"/>
      <c r="H155" s="543"/>
      <c r="I155" s="543"/>
      <c r="J155" s="543"/>
      <c r="K155" s="543"/>
      <c r="L155" s="543"/>
      <c r="M155" s="543"/>
    </row>
    <row r="156" spans="2:13" x14ac:dyDescent="0.25">
      <c r="B156" s="543"/>
      <c r="C156" s="543"/>
      <c r="D156" s="543"/>
      <c r="E156" s="543"/>
      <c r="F156" s="543"/>
      <c r="G156" s="543"/>
      <c r="H156" s="543"/>
      <c r="I156" s="543"/>
      <c r="J156" s="543"/>
      <c r="K156" s="543"/>
      <c r="L156" s="543"/>
      <c r="M156" s="543"/>
    </row>
    <row r="157" spans="2:13" x14ac:dyDescent="0.25">
      <c r="B157" s="543"/>
      <c r="C157" s="543"/>
      <c r="D157" s="543"/>
      <c r="E157" s="543"/>
      <c r="F157" s="543"/>
      <c r="G157" s="543"/>
      <c r="H157" s="543"/>
      <c r="I157" s="543"/>
      <c r="J157" s="543"/>
      <c r="K157" s="543"/>
      <c r="L157" s="543"/>
      <c r="M157" s="543"/>
    </row>
    <row r="158" spans="2:13" x14ac:dyDescent="0.25">
      <c r="B158" s="543"/>
      <c r="C158" s="543"/>
      <c r="D158" s="543"/>
      <c r="E158" s="543"/>
      <c r="F158" s="543"/>
      <c r="G158" s="543"/>
      <c r="H158" s="543"/>
      <c r="I158" s="543"/>
      <c r="J158" s="543"/>
      <c r="K158" s="543"/>
      <c r="L158" s="543"/>
      <c r="M158" s="543"/>
    </row>
    <row r="159" spans="2:13" x14ac:dyDescent="0.25">
      <c r="B159" s="543"/>
      <c r="C159" s="543"/>
      <c r="D159" s="543"/>
      <c r="E159" s="543"/>
      <c r="F159" s="543"/>
      <c r="G159" s="543"/>
      <c r="H159" s="543"/>
      <c r="I159" s="543"/>
      <c r="J159" s="543"/>
      <c r="K159" s="543"/>
      <c r="L159" s="543"/>
      <c r="M159" s="543"/>
    </row>
    <row r="160" spans="2:13" x14ac:dyDescent="0.25">
      <c r="B160" s="543"/>
      <c r="C160" s="543"/>
      <c r="D160" s="543"/>
      <c r="E160" s="543"/>
      <c r="F160" s="543"/>
      <c r="G160" s="543"/>
      <c r="H160" s="543"/>
      <c r="I160" s="543"/>
      <c r="J160" s="543"/>
      <c r="K160" s="543"/>
      <c r="L160" s="543"/>
      <c r="M160" s="543"/>
    </row>
    <row r="161" spans="2:13" x14ac:dyDescent="0.25">
      <c r="B161" s="543"/>
      <c r="C161" s="543"/>
      <c r="D161" s="543"/>
      <c r="E161" s="543"/>
      <c r="F161" s="543"/>
      <c r="G161" s="543"/>
      <c r="H161" s="543"/>
      <c r="I161" s="543"/>
      <c r="J161" s="543"/>
      <c r="K161" s="543"/>
      <c r="L161" s="543"/>
      <c r="M161" s="543"/>
    </row>
    <row r="162" spans="2:13" x14ac:dyDescent="0.25">
      <c r="B162" s="543"/>
      <c r="C162" s="543"/>
      <c r="D162" s="543"/>
      <c r="E162" s="543"/>
      <c r="F162" s="543"/>
      <c r="G162" s="543"/>
      <c r="H162" s="543"/>
      <c r="I162" s="543"/>
      <c r="J162" s="543"/>
      <c r="K162" s="543"/>
      <c r="L162" s="543"/>
      <c r="M162" s="543"/>
    </row>
    <row r="163" spans="2:13" x14ac:dyDescent="0.25">
      <c r="B163" s="543"/>
      <c r="C163" s="543"/>
      <c r="D163" s="543"/>
      <c r="E163" s="543"/>
      <c r="F163" s="543"/>
      <c r="G163" s="543"/>
      <c r="H163" s="543"/>
      <c r="I163" s="543"/>
      <c r="J163" s="543"/>
      <c r="K163" s="543"/>
      <c r="L163" s="543"/>
      <c r="M163" s="543"/>
    </row>
    <row r="164" spans="2:13" x14ac:dyDescent="0.25">
      <c r="B164" s="543"/>
      <c r="C164" s="543"/>
      <c r="D164" s="543"/>
      <c r="E164" s="543"/>
      <c r="F164" s="543"/>
      <c r="G164" s="543"/>
      <c r="H164" s="543"/>
      <c r="I164" s="543"/>
      <c r="J164" s="543"/>
      <c r="K164" s="543"/>
      <c r="L164" s="543"/>
      <c r="M164" s="543"/>
    </row>
    <row r="165" spans="2:13" x14ac:dyDescent="0.25">
      <c r="B165" s="543"/>
      <c r="C165" s="543"/>
      <c r="D165" s="543"/>
      <c r="E165" s="543"/>
      <c r="F165" s="543"/>
      <c r="G165" s="543"/>
      <c r="H165" s="543"/>
      <c r="I165" s="543"/>
      <c r="J165" s="543"/>
      <c r="K165" s="543"/>
      <c r="L165" s="543"/>
      <c r="M165" s="543"/>
    </row>
    <row r="166" spans="2:13" x14ac:dyDescent="0.25">
      <c r="B166" s="543"/>
      <c r="C166" s="543"/>
      <c r="D166" s="543"/>
      <c r="E166" s="543"/>
      <c r="F166" s="543"/>
      <c r="G166" s="543"/>
      <c r="H166" s="543"/>
      <c r="I166" s="543"/>
      <c r="J166" s="543"/>
      <c r="K166" s="543"/>
      <c r="L166" s="543"/>
      <c r="M166" s="543"/>
    </row>
    <row r="167" spans="2:13" x14ac:dyDescent="0.25">
      <c r="B167" s="543"/>
      <c r="C167" s="543"/>
      <c r="D167" s="543"/>
      <c r="E167" s="543"/>
      <c r="F167" s="543"/>
      <c r="G167" s="543"/>
      <c r="H167" s="543"/>
      <c r="I167" s="543"/>
      <c r="J167" s="543"/>
      <c r="K167" s="543"/>
      <c r="L167" s="543"/>
      <c r="M167" s="543"/>
    </row>
    <row r="168" spans="2:13" x14ac:dyDescent="0.25">
      <c r="B168" s="543"/>
      <c r="C168" s="543"/>
      <c r="D168" s="543"/>
      <c r="E168" s="543"/>
      <c r="F168" s="543"/>
      <c r="G168" s="543"/>
      <c r="H168" s="543"/>
      <c r="I168" s="543"/>
      <c r="J168" s="543"/>
      <c r="K168" s="543"/>
      <c r="L168" s="543"/>
      <c r="M168" s="543"/>
    </row>
    <row r="169" spans="2:13" x14ac:dyDescent="0.25">
      <c r="B169" s="543"/>
      <c r="C169" s="543"/>
      <c r="D169" s="543"/>
      <c r="E169" s="543"/>
      <c r="F169" s="543"/>
      <c r="G169" s="543"/>
      <c r="H169" s="543"/>
      <c r="I169" s="543"/>
      <c r="J169" s="543"/>
      <c r="K169" s="543"/>
      <c r="L169" s="543"/>
      <c r="M169" s="543"/>
    </row>
    <row r="170" spans="2:13" x14ac:dyDescent="0.25">
      <c r="B170" s="543"/>
      <c r="C170" s="543"/>
      <c r="D170" s="543"/>
      <c r="E170" s="543"/>
      <c r="F170" s="543"/>
      <c r="G170" s="543"/>
      <c r="H170" s="543"/>
      <c r="I170" s="543"/>
      <c r="J170" s="543"/>
      <c r="K170" s="543"/>
      <c r="L170" s="543"/>
      <c r="M170" s="543"/>
    </row>
    <row r="171" spans="2:13" x14ac:dyDescent="0.25">
      <c r="B171" s="543"/>
      <c r="C171" s="543"/>
      <c r="D171" s="543"/>
      <c r="E171" s="543"/>
      <c r="F171" s="543"/>
      <c r="G171" s="543"/>
      <c r="H171" s="543"/>
      <c r="I171" s="543"/>
      <c r="J171" s="543"/>
      <c r="K171" s="543"/>
      <c r="L171" s="543"/>
      <c r="M171" s="543"/>
    </row>
    <row r="172" spans="2:13" x14ac:dyDescent="0.25">
      <c r="B172" s="543"/>
      <c r="C172" s="543"/>
      <c r="D172" s="543"/>
      <c r="E172" s="543"/>
      <c r="F172" s="543"/>
      <c r="G172" s="543"/>
      <c r="H172" s="543"/>
      <c r="I172" s="543"/>
      <c r="J172" s="543"/>
      <c r="K172" s="543"/>
      <c r="L172" s="543"/>
      <c r="M172" s="543"/>
    </row>
    <row r="173" spans="2:13" x14ac:dyDescent="0.25">
      <c r="B173" s="543"/>
      <c r="C173" s="543"/>
      <c r="D173" s="543"/>
      <c r="E173" s="543"/>
      <c r="F173" s="543"/>
      <c r="G173" s="543"/>
      <c r="H173" s="543"/>
      <c r="I173" s="543"/>
      <c r="J173" s="543"/>
      <c r="K173" s="543"/>
      <c r="L173" s="543"/>
      <c r="M173" s="543"/>
    </row>
    <row r="174" spans="2:13" x14ac:dyDescent="0.25">
      <c r="B174" s="543"/>
      <c r="C174" s="543"/>
      <c r="D174" s="543"/>
      <c r="E174" s="543"/>
      <c r="F174" s="543"/>
      <c r="G174" s="543"/>
      <c r="H174" s="543"/>
      <c r="I174" s="543"/>
      <c r="J174" s="543"/>
      <c r="K174" s="543"/>
      <c r="L174" s="543"/>
      <c r="M174" s="543"/>
    </row>
    <row r="175" spans="2:13" x14ac:dyDescent="0.25">
      <c r="B175" s="543"/>
      <c r="C175" s="543"/>
      <c r="D175" s="543"/>
      <c r="E175" s="543"/>
      <c r="F175" s="543"/>
      <c r="G175" s="543"/>
      <c r="H175" s="543"/>
      <c r="I175" s="543"/>
      <c r="J175" s="543"/>
      <c r="K175" s="543"/>
      <c r="L175" s="543"/>
      <c r="M175" s="543"/>
    </row>
    <row r="176" spans="2:13" x14ac:dyDescent="0.25">
      <c r="B176" s="543"/>
      <c r="C176" s="543"/>
      <c r="D176" s="543"/>
      <c r="E176" s="543"/>
      <c r="F176" s="543"/>
      <c r="G176" s="543"/>
      <c r="H176" s="543"/>
      <c r="I176" s="543"/>
      <c r="J176" s="543"/>
      <c r="K176" s="543"/>
      <c r="L176" s="543"/>
      <c r="M176" s="543"/>
    </row>
    <row r="177" spans="2:13" x14ac:dyDescent="0.25">
      <c r="B177" s="543"/>
      <c r="C177" s="543"/>
      <c r="D177" s="543"/>
      <c r="E177" s="543"/>
      <c r="F177" s="543"/>
      <c r="G177" s="543"/>
      <c r="H177" s="543"/>
      <c r="I177" s="543"/>
      <c r="J177" s="543"/>
      <c r="K177" s="543"/>
      <c r="L177" s="543"/>
      <c r="M177" s="543"/>
    </row>
    <row r="178" spans="2:13" x14ac:dyDescent="0.25">
      <c r="B178" s="543"/>
      <c r="C178" s="543"/>
      <c r="D178" s="543"/>
      <c r="E178" s="543"/>
      <c r="F178" s="543"/>
      <c r="G178" s="543"/>
      <c r="H178" s="543"/>
      <c r="I178" s="543"/>
      <c r="J178" s="543"/>
      <c r="K178" s="543"/>
      <c r="L178" s="543"/>
      <c r="M178" s="543"/>
    </row>
    <row r="179" spans="2:13" x14ac:dyDescent="0.25">
      <c r="B179" s="543"/>
      <c r="C179" s="543"/>
      <c r="D179" s="543"/>
      <c r="E179" s="543"/>
      <c r="F179" s="543"/>
      <c r="G179" s="543"/>
      <c r="H179" s="543"/>
      <c r="I179" s="543"/>
      <c r="J179" s="543"/>
      <c r="K179" s="543"/>
      <c r="L179" s="543"/>
      <c r="M179" s="543"/>
    </row>
    <row r="180" spans="2:13" x14ac:dyDescent="0.25">
      <c r="B180" s="543"/>
      <c r="C180" s="543"/>
      <c r="D180" s="543"/>
      <c r="E180" s="543"/>
      <c r="F180" s="543"/>
      <c r="G180" s="543"/>
      <c r="H180" s="543"/>
      <c r="I180" s="543"/>
      <c r="J180" s="543"/>
      <c r="K180" s="543"/>
      <c r="L180" s="543"/>
      <c r="M180" s="543"/>
    </row>
    <row r="181" spans="2:13" x14ac:dyDescent="0.25">
      <c r="B181" s="543"/>
      <c r="C181" s="543"/>
      <c r="D181" s="543"/>
      <c r="E181" s="543"/>
      <c r="F181" s="543"/>
      <c r="G181" s="543"/>
      <c r="H181" s="543"/>
      <c r="I181" s="543"/>
      <c r="J181" s="543"/>
      <c r="K181" s="543"/>
      <c r="L181" s="543"/>
      <c r="M181" s="543"/>
    </row>
    <row r="182" spans="2:13" x14ac:dyDescent="0.25">
      <c r="B182" s="543"/>
      <c r="C182" s="543"/>
      <c r="D182" s="543"/>
      <c r="E182" s="543"/>
      <c r="F182" s="543"/>
      <c r="G182" s="543"/>
      <c r="H182" s="543"/>
      <c r="I182" s="543"/>
      <c r="J182" s="543"/>
      <c r="K182" s="543"/>
      <c r="L182" s="543"/>
      <c r="M182" s="543"/>
    </row>
    <row r="183" spans="2:13" x14ac:dyDescent="0.25">
      <c r="B183" s="543"/>
      <c r="C183" s="543"/>
      <c r="D183" s="543"/>
      <c r="E183" s="543"/>
      <c r="F183" s="543"/>
      <c r="G183" s="543"/>
      <c r="H183" s="543"/>
      <c r="I183" s="543"/>
      <c r="J183" s="543"/>
      <c r="K183" s="543"/>
      <c r="L183" s="543"/>
      <c r="M183" s="543"/>
    </row>
    <row r="184" spans="2:13" x14ac:dyDescent="0.25">
      <c r="B184" s="543"/>
      <c r="C184" s="543"/>
      <c r="D184" s="543"/>
      <c r="E184" s="543"/>
      <c r="F184" s="543"/>
      <c r="G184" s="543"/>
      <c r="H184" s="543"/>
      <c r="I184" s="543"/>
      <c r="J184" s="543"/>
      <c r="K184" s="543"/>
      <c r="L184" s="543"/>
      <c r="M184" s="543"/>
    </row>
    <row r="185" spans="2:13" x14ac:dyDescent="0.25">
      <c r="B185" s="543"/>
      <c r="C185" s="543"/>
      <c r="D185" s="543"/>
      <c r="E185" s="543"/>
      <c r="F185" s="543"/>
      <c r="G185" s="543"/>
      <c r="H185" s="543"/>
      <c r="I185" s="543"/>
      <c r="J185" s="543"/>
      <c r="K185" s="543"/>
      <c r="L185" s="543"/>
      <c r="M185" s="543"/>
    </row>
    <row r="186" spans="2:13" x14ac:dyDescent="0.25">
      <c r="B186" s="543"/>
      <c r="C186" s="543"/>
      <c r="D186" s="543"/>
      <c r="E186" s="543"/>
      <c r="F186" s="543"/>
      <c r="G186" s="543"/>
      <c r="H186" s="543"/>
      <c r="I186" s="543"/>
      <c r="J186" s="543"/>
      <c r="K186" s="543"/>
      <c r="L186" s="543"/>
      <c r="M186" s="543"/>
    </row>
    <row r="187" spans="2:13" x14ac:dyDescent="0.25">
      <c r="B187" s="543"/>
      <c r="C187" s="543"/>
      <c r="D187" s="543"/>
      <c r="E187" s="543"/>
      <c r="F187" s="543"/>
      <c r="G187" s="543"/>
      <c r="H187" s="543"/>
      <c r="I187" s="543"/>
      <c r="J187" s="543"/>
      <c r="K187" s="543"/>
      <c r="L187" s="543"/>
      <c r="M187" s="543"/>
    </row>
    <row r="188" spans="2:13" x14ac:dyDescent="0.25">
      <c r="B188" s="543"/>
      <c r="C188" s="543"/>
      <c r="D188" s="543"/>
      <c r="E188" s="543"/>
      <c r="F188" s="543"/>
      <c r="G188" s="543"/>
      <c r="H188" s="543"/>
      <c r="I188" s="543"/>
      <c r="J188" s="543"/>
      <c r="K188" s="543"/>
      <c r="L188" s="543"/>
      <c r="M188" s="543"/>
    </row>
  </sheetData>
  <sheetProtection algorithmName="SHA-512" hashValue="waFUvshlkqAENTluGlUnwYgAF4CXmfeJ+Mem0bOAsXg5P1EBPaK0N9M1CufgNdMHLsrgLZGlvzynJ6TURC3aSA==" saltValue="562yQjQex8C9MPJHGbyUuQ==" spinCount="100000" sheet="1" objects="1" scenarios="1"/>
  <mergeCells count="13">
    <mergeCell ref="B5:M5"/>
    <mergeCell ref="B32:M32"/>
    <mergeCell ref="B33:M41"/>
    <mergeCell ref="B6:M6"/>
    <mergeCell ref="B7:M8"/>
    <mergeCell ref="B12:M13"/>
    <mergeCell ref="B20:M20"/>
    <mergeCell ref="B30:M30"/>
    <mergeCell ref="B31:M31"/>
    <mergeCell ref="B17:M18"/>
    <mergeCell ref="B24:M25"/>
    <mergeCell ref="B26:M26"/>
    <mergeCell ref="B28:M28"/>
  </mergeCells>
  <hyperlinks>
    <hyperlink ref="B5" r:id="rId1"/>
  </hyperlinks>
  <pageMargins left="0.75" right="0.75" top="1" bottom="1" header="0.5" footer="0.5"/>
  <pageSetup scale="35" orientation="portrait" r:id="rId2"/>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pane="bottomLeft" activeCell="C1" sqref="C1"/>
    </sheetView>
  </sheetViews>
  <sheetFormatPr defaultColWidth="17.28515625" defaultRowHeight="12.75" x14ac:dyDescent="0.2"/>
  <cols>
    <col min="1" max="1" width="20.140625" style="4" customWidth="1"/>
    <col min="2" max="6" width="19.7109375" style="4" customWidth="1"/>
    <col min="7" max="16384" width="17.28515625" style="4"/>
  </cols>
  <sheetData>
    <row r="1" spans="1:6" s="5" customFormat="1" ht="25.5" customHeight="1" x14ac:dyDescent="0.25">
      <c r="A1" s="17" t="s">
        <v>120</v>
      </c>
      <c r="B1" s="18"/>
      <c r="C1" s="427"/>
      <c r="D1" s="638"/>
      <c r="E1" s="18"/>
      <c r="F1" s="58">
        <v>2025</v>
      </c>
    </row>
    <row r="2" spans="1:6" s="5" customFormat="1" ht="18" customHeight="1" x14ac:dyDescent="0.25">
      <c r="A2" s="56" t="s">
        <v>66</v>
      </c>
      <c r="B2" s="18"/>
      <c r="C2" s="54" t="s">
        <v>287</v>
      </c>
      <c r="D2" s="18"/>
      <c r="E2" s="18"/>
      <c r="F2" s="64"/>
    </row>
    <row r="3" spans="1:6" s="5" customFormat="1" ht="18" customHeight="1" x14ac:dyDescent="0.25">
      <c r="A3" s="711" t="s">
        <v>288</v>
      </c>
      <c r="B3" s="711"/>
      <c r="C3" s="711"/>
      <c r="D3" s="711"/>
      <c r="E3" s="286" t="str">
        <f>+'Tabela II'!Q194</f>
        <v/>
      </c>
      <c r="F3" s="57"/>
    </row>
    <row r="4" spans="1:6" ht="18" customHeight="1" x14ac:dyDescent="0.25">
      <c r="A4" s="711" t="s">
        <v>83</v>
      </c>
      <c r="B4" s="711"/>
      <c r="C4" s="198" t="str">
        <f>'Tabela III'!J47</f>
        <v/>
      </c>
      <c r="D4" s="55"/>
      <c r="E4" s="13"/>
      <c r="F4" s="59"/>
    </row>
    <row r="5" spans="1:6" ht="21" customHeight="1" thickBot="1" x14ac:dyDescent="0.3">
      <c r="A5" s="8" t="s">
        <v>258</v>
      </c>
      <c r="B5" s="7"/>
      <c r="C5" s="7"/>
      <c r="D5" s="7"/>
      <c r="E5" s="7"/>
      <c r="F5" s="60"/>
    </row>
    <row r="6" spans="1:6" ht="96" customHeight="1" x14ac:dyDescent="0.2">
      <c r="A6" s="709" t="s">
        <v>28</v>
      </c>
      <c r="B6" s="19" t="s">
        <v>62</v>
      </c>
      <c r="C6" s="19" t="s">
        <v>64</v>
      </c>
      <c r="D6" s="19" t="s">
        <v>65</v>
      </c>
      <c r="E6" s="19" t="s">
        <v>67</v>
      </c>
      <c r="F6" s="20" t="s">
        <v>63</v>
      </c>
    </row>
    <row r="7" spans="1:6" ht="13.5" thickBot="1" x14ac:dyDescent="0.25">
      <c r="A7" s="710"/>
      <c r="B7" s="21" t="s">
        <v>17</v>
      </c>
      <c r="C7" s="21" t="s">
        <v>18</v>
      </c>
      <c r="D7" s="22" t="s">
        <v>46</v>
      </c>
      <c r="E7" s="23" t="s">
        <v>27</v>
      </c>
      <c r="F7" s="533" t="s">
        <v>257</v>
      </c>
    </row>
    <row r="8" spans="1:6" s="5" customFormat="1" ht="15" customHeight="1" thickBot="1" x14ac:dyDescent="0.25">
      <c r="A8" s="24" t="s">
        <v>118</v>
      </c>
      <c r="B8" s="25"/>
      <c r="C8" s="25"/>
      <c r="D8" s="25"/>
      <c r="E8" s="26"/>
      <c r="F8" s="26"/>
    </row>
    <row r="9" spans="1:6" ht="15" customHeight="1" x14ac:dyDescent="0.2">
      <c r="A9" s="148" t="s">
        <v>24</v>
      </c>
      <c r="B9" s="1"/>
      <c r="C9" s="1"/>
      <c r="D9" s="27" t="str">
        <f>IF((B9+C9)=0," ",(B9+C9))</f>
        <v xml:space="preserve"> </v>
      </c>
      <c r="E9" s="674"/>
      <c r="F9" s="42" t="str">
        <f>IF((B9+C9-E9)=0," ",(B9+C9-E9))</f>
        <v xml:space="preserve"> </v>
      </c>
    </row>
    <row r="10" spans="1:6" ht="15" customHeight="1" x14ac:dyDescent="0.2">
      <c r="A10" s="32" t="s">
        <v>25</v>
      </c>
      <c r="B10" s="2"/>
      <c r="C10" s="2"/>
      <c r="D10" s="29" t="str">
        <f>IF((B10+C10)=0," ",(B10+C10))</f>
        <v xml:space="preserve"> </v>
      </c>
      <c r="E10" s="30"/>
      <c r="F10" s="42" t="str">
        <f t="shared" ref="F10:F12" si="0">IF((B10+C10-E10)=0," ",(B10+C10-E10))</f>
        <v xml:space="preserve"> </v>
      </c>
    </row>
    <row r="11" spans="1:6" ht="15" customHeight="1" x14ac:dyDescent="0.2">
      <c r="A11" s="32" t="s">
        <v>17</v>
      </c>
      <c r="B11" s="2"/>
      <c r="C11" s="2"/>
      <c r="D11" s="29" t="str">
        <f>IF((B11+C11)=0," ",(B11+C11))</f>
        <v xml:space="preserve"> </v>
      </c>
      <c r="E11" s="30"/>
      <c r="F11" s="42" t="str">
        <f t="shared" si="0"/>
        <v xml:space="preserve"> </v>
      </c>
    </row>
    <row r="12" spans="1:6" ht="15" customHeight="1" x14ac:dyDescent="0.2">
      <c r="A12" s="32" t="s">
        <v>23</v>
      </c>
      <c r="B12" s="2"/>
      <c r="C12" s="2"/>
      <c r="D12" s="29" t="str">
        <f>IF((B12+C12)=0," ",(B12+C12))</f>
        <v xml:space="preserve"> </v>
      </c>
      <c r="E12" s="30"/>
      <c r="F12" s="42" t="str">
        <f t="shared" si="0"/>
        <v xml:space="preserve"> </v>
      </c>
    </row>
    <row r="13" spans="1:6" ht="15" customHeight="1" thickBot="1" x14ac:dyDescent="0.25">
      <c r="A13" s="33" t="s">
        <v>57</v>
      </c>
      <c r="B13" s="34">
        <f t="shared" ref="B13:E13" si="1">SUM(B9:B12)</f>
        <v>0</v>
      </c>
      <c r="C13" s="34">
        <f t="shared" si="1"/>
        <v>0</v>
      </c>
      <c r="D13" s="34">
        <f t="shared" si="1"/>
        <v>0</v>
      </c>
      <c r="E13" s="34">
        <f t="shared" si="1"/>
        <v>0</v>
      </c>
      <c r="F13" s="34">
        <f>SUM(F9:F12)</f>
        <v>0</v>
      </c>
    </row>
    <row r="14" spans="1:6" ht="15" customHeight="1" thickBot="1" x14ac:dyDescent="0.25">
      <c r="A14" s="175" t="s">
        <v>128</v>
      </c>
      <c r="B14" s="174"/>
      <c r="C14" s="44"/>
      <c r="D14" s="38"/>
      <c r="E14" s="44"/>
      <c r="F14" s="44"/>
    </row>
    <row r="15" spans="1:6" ht="15" customHeight="1" x14ac:dyDescent="0.2">
      <c r="A15" s="35" t="s">
        <v>73</v>
      </c>
      <c r="B15" s="1"/>
      <c r="C15" s="1"/>
      <c r="D15" s="36" t="str">
        <f t="shared" ref="D15:D20" si="2">IF((B15+C15)=0," ",(B15+C15))</f>
        <v xml:space="preserve"> </v>
      </c>
      <c r="E15" s="675"/>
      <c r="F15" s="28" t="str">
        <f t="shared" ref="F15:F20" si="3">IF((B15+C15-E15)=0," ",(B15+C15-E15))</f>
        <v xml:space="preserve"> </v>
      </c>
    </row>
    <row r="16" spans="1:6" ht="15" customHeight="1" x14ac:dyDescent="0.2">
      <c r="A16" s="37" t="s">
        <v>74</v>
      </c>
      <c r="B16" s="2"/>
      <c r="C16" s="2"/>
      <c r="D16" s="29" t="str">
        <f t="shared" si="2"/>
        <v xml:space="preserve"> </v>
      </c>
      <c r="E16" s="43"/>
      <c r="F16" s="42" t="str">
        <f t="shared" si="3"/>
        <v xml:space="preserve"> </v>
      </c>
    </row>
    <row r="17" spans="1:6" ht="15" customHeight="1" x14ac:dyDescent="0.2">
      <c r="A17" s="40" t="s">
        <v>75</v>
      </c>
      <c r="B17" s="41"/>
      <c r="C17" s="41"/>
      <c r="D17" s="29" t="str">
        <f t="shared" si="2"/>
        <v xml:space="preserve"> </v>
      </c>
      <c r="E17" s="43"/>
      <c r="F17" s="42" t="str">
        <f t="shared" si="3"/>
        <v xml:space="preserve"> </v>
      </c>
    </row>
    <row r="18" spans="1:6" s="5" customFormat="1" ht="15" customHeight="1" x14ac:dyDescent="0.2">
      <c r="A18" s="40" t="s">
        <v>76</v>
      </c>
      <c r="B18" s="41"/>
      <c r="C18" s="41"/>
      <c r="D18" s="29" t="str">
        <f t="shared" si="2"/>
        <v xml:space="preserve"> </v>
      </c>
      <c r="E18" s="43"/>
      <c r="F18" s="42" t="str">
        <f t="shared" si="3"/>
        <v xml:space="preserve"> </v>
      </c>
    </row>
    <row r="19" spans="1:6" ht="15" customHeight="1" x14ac:dyDescent="0.2">
      <c r="A19" s="40" t="s">
        <v>77</v>
      </c>
      <c r="B19" s="2"/>
      <c r="C19" s="2"/>
      <c r="D19" s="29" t="str">
        <f t="shared" si="2"/>
        <v xml:space="preserve"> </v>
      </c>
      <c r="E19" s="43"/>
      <c r="F19" s="42" t="str">
        <f t="shared" si="3"/>
        <v xml:space="preserve"> </v>
      </c>
    </row>
    <row r="20" spans="1:6" ht="15" customHeight="1" x14ac:dyDescent="0.2">
      <c r="A20" s="40" t="s">
        <v>84</v>
      </c>
      <c r="B20" s="2"/>
      <c r="C20" s="2"/>
      <c r="D20" s="29" t="str">
        <f t="shared" si="2"/>
        <v xml:space="preserve"> </v>
      </c>
      <c r="E20" s="41"/>
      <c r="F20" s="42" t="str">
        <f t="shared" si="3"/>
        <v xml:space="preserve"> </v>
      </c>
    </row>
    <row r="21" spans="1:6" ht="15" customHeight="1" thickBot="1" x14ac:dyDescent="0.25">
      <c r="A21" s="45" t="s">
        <v>57</v>
      </c>
      <c r="B21" s="34">
        <f t="shared" ref="B21:E21" si="4">SUM(B15:B20)</f>
        <v>0</v>
      </c>
      <c r="C21" s="34">
        <f t="shared" si="4"/>
        <v>0</v>
      </c>
      <c r="D21" s="34">
        <f t="shared" si="4"/>
        <v>0</v>
      </c>
      <c r="E21" s="34">
        <f t="shared" si="4"/>
        <v>0</v>
      </c>
      <c r="F21" s="34">
        <f>SUM(F15:F20)</f>
        <v>0</v>
      </c>
    </row>
    <row r="22" spans="1:6" ht="15" customHeight="1" thickBot="1" x14ac:dyDescent="0.25">
      <c r="A22" s="46" t="s">
        <v>39</v>
      </c>
      <c r="B22" s="44"/>
      <c r="C22" s="15"/>
      <c r="D22" s="44"/>
      <c r="E22" s="15"/>
      <c r="F22" s="15"/>
    </row>
    <row r="23" spans="1:6" ht="15" customHeight="1" x14ac:dyDescent="0.2">
      <c r="A23" s="39" t="s">
        <v>78</v>
      </c>
      <c r="B23" s="1"/>
      <c r="C23" s="1"/>
      <c r="D23" s="27" t="str">
        <f>IF((B23+C23)=0," ",(B23+C23))</f>
        <v xml:space="preserve"> </v>
      </c>
      <c r="E23" s="1"/>
      <c r="F23" s="28" t="str">
        <f t="shared" ref="F23:F27" si="5">IF((B23+C23-E23)=0," ",(B23+C23-E23))</f>
        <v xml:space="preserve"> </v>
      </c>
    </row>
    <row r="24" spans="1:6" ht="15" customHeight="1" x14ac:dyDescent="0.2">
      <c r="A24" s="40" t="s">
        <v>79</v>
      </c>
      <c r="B24" s="2"/>
      <c r="C24" s="47"/>
      <c r="D24" s="29" t="str">
        <f>IF((B24+C24)=0," ",(B24+C24))</f>
        <v xml:space="preserve"> </v>
      </c>
      <c r="E24" s="2"/>
      <c r="F24" s="42" t="str">
        <f t="shared" si="5"/>
        <v xml:space="preserve"> </v>
      </c>
    </row>
    <row r="25" spans="1:6" ht="15" customHeight="1" x14ac:dyDescent="0.2">
      <c r="A25" s="40" t="s">
        <v>80</v>
      </c>
      <c r="B25" s="2"/>
      <c r="C25" s="47"/>
      <c r="D25" s="29" t="str">
        <f>IF((B25+C25)=0," ",(B25+C25))</f>
        <v xml:space="preserve"> </v>
      </c>
      <c r="E25" s="676"/>
      <c r="F25" s="42" t="str">
        <f t="shared" si="5"/>
        <v xml:space="preserve"> </v>
      </c>
    </row>
    <row r="26" spans="1:6" ht="15" customHeight="1" x14ac:dyDescent="0.2">
      <c r="A26" s="40" t="s">
        <v>81</v>
      </c>
      <c r="B26" s="2"/>
      <c r="C26" s="2"/>
      <c r="D26" s="29" t="str">
        <f>IF((B26+C26)=0," ",(B26+C26))</f>
        <v xml:space="preserve"> </v>
      </c>
      <c r="E26" s="41"/>
      <c r="F26" s="42" t="str">
        <f t="shared" si="5"/>
        <v xml:space="preserve"> </v>
      </c>
    </row>
    <row r="27" spans="1:6" ht="15" customHeight="1" x14ac:dyDescent="0.2">
      <c r="A27" s="40" t="s">
        <v>84</v>
      </c>
      <c r="B27" s="2"/>
      <c r="C27" s="2"/>
      <c r="D27" s="29" t="str">
        <f>IF((B27+C27)=0," ",(B27+C27))</f>
        <v xml:space="preserve"> </v>
      </c>
      <c r="E27" s="41"/>
      <c r="F27" s="42" t="str">
        <f t="shared" si="5"/>
        <v xml:space="preserve"> </v>
      </c>
    </row>
    <row r="28" spans="1:6" ht="15" customHeight="1" thickBot="1" x14ac:dyDescent="0.25">
      <c r="A28" s="45" t="s">
        <v>57</v>
      </c>
      <c r="B28" s="34">
        <f t="shared" ref="B28:E28" si="6">SUM(B23:B27)</f>
        <v>0</v>
      </c>
      <c r="C28" s="34">
        <f t="shared" si="6"/>
        <v>0</v>
      </c>
      <c r="D28" s="34">
        <f t="shared" si="6"/>
        <v>0</v>
      </c>
      <c r="E28" s="34">
        <f t="shared" si="6"/>
        <v>0</v>
      </c>
      <c r="F28" s="66">
        <f>SUM(F23:F27)</f>
        <v>0</v>
      </c>
    </row>
    <row r="29" spans="1:6" ht="3" customHeight="1" thickBot="1" x14ac:dyDescent="0.25">
      <c r="A29" s="176"/>
      <c r="B29" s="15"/>
      <c r="C29" s="15"/>
      <c r="D29" s="15"/>
      <c r="E29" s="15"/>
      <c r="F29" s="15"/>
    </row>
    <row r="30" spans="1:6" ht="15" customHeight="1" thickBot="1" x14ac:dyDescent="0.25">
      <c r="A30" s="177" t="s">
        <v>129</v>
      </c>
      <c r="B30" s="677"/>
      <c r="C30" s="677"/>
      <c r="D30" s="178">
        <f>B30+C30</f>
        <v>0</v>
      </c>
      <c r="E30" s="677"/>
      <c r="F30" s="179">
        <f>B30+C30-E30</f>
        <v>0</v>
      </c>
    </row>
    <row r="31" spans="1:6" s="5" customFormat="1" ht="3" customHeight="1" thickBot="1" x14ac:dyDescent="0.25">
      <c r="A31" s="48"/>
      <c r="B31" s="15"/>
      <c r="C31" s="15"/>
      <c r="D31" s="15"/>
      <c r="E31" s="15"/>
      <c r="F31" s="15"/>
    </row>
    <row r="32" spans="1:6" ht="15" customHeight="1" thickBot="1" x14ac:dyDescent="0.3">
      <c r="A32" s="49" t="s">
        <v>61</v>
      </c>
      <c r="B32" s="50">
        <f t="shared" ref="B32:E32" si="7">B13+B21+B28+B30</f>
        <v>0</v>
      </c>
      <c r="C32" s="50">
        <f t="shared" si="7"/>
        <v>0</v>
      </c>
      <c r="D32" s="50">
        <f t="shared" si="7"/>
        <v>0</v>
      </c>
      <c r="E32" s="50">
        <f t="shared" si="7"/>
        <v>0</v>
      </c>
      <c r="F32" s="50">
        <f>F13+F21+F28+F30</f>
        <v>0</v>
      </c>
    </row>
    <row r="33" spans="1:6" ht="16.5" customHeight="1" x14ac:dyDescent="0.2"/>
    <row r="34" spans="1:6" ht="83.25" customHeight="1" x14ac:dyDescent="0.2">
      <c r="A34" s="712" t="s">
        <v>289</v>
      </c>
      <c r="B34" s="712"/>
      <c r="C34" s="713"/>
      <c r="D34" s="714" t="s">
        <v>290</v>
      </c>
      <c r="E34" s="715"/>
      <c r="F34" s="715"/>
    </row>
    <row r="35" spans="1:6" ht="28.5" customHeight="1" x14ac:dyDescent="0.2">
      <c r="A35" s="712"/>
      <c r="B35" s="712"/>
      <c r="C35" s="713"/>
      <c r="D35" s="716"/>
      <c r="E35" s="717"/>
      <c r="F35" s="718"/>
    </row>
    <row r="36" spans="1:6" ht="100.5" customHeight="1" x14ac:dyDescent="0.2">
      <c r="A36" s="712" t="s">
        <v>291</v>
      </c>
      <c r="B36" s="712"/>
      <c r="C36" s="713"/>
      <c r="D36" s="719"/>
      <c r="E36" s="720"/>
      <c r="F36" s="721"/>
    </row>
  </sheetData>
  <sheetProtection algorithmName="SHA-512" hashValue="P4sMvKnEckIJR/AmY1LxfEzdQmhaC8SI0Yda8WyNIKf1mmXx+sSZreAkwdgycgfWei1oWYFmUJKST7/b40GOjw==" saltValue="MPgOm+nNwzaxlQc7deWt8A==" spinCount="100000" sheet="1" objects="1" scenarios="1"/>
  <mergeCells count="7">
    <mergeCell ref="A6:A7"/>
    <mergeCell ref="A3:D3"/>
    <mergeCell ref="A4:B4"/>
    <mergeCell ref="A34:C35"/>
    <mergeCell ref="D34:F34"/>
    <mergeCell ref="D35:F36"/>
    <mergeCell ref="A36:C36"/>
  </mergeCells>
  <phoneticPr fontId="9" type="noConversion"/>
  <pageMargins left="0.47" right="0.56000000000000005" top="0.23" bottom="0.17" header="0.25" footer="0.17"/>
  <pageSetup paperSize="9" scale="79"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120</v>
      </c>
      <c r="B1" s="199">
        <f>'Tabela I'!C1</f>
        <v>0</v>
      </c>
      <c r="C1" s="13"/>
      <c r="D1" s="13"/>
      <c r="E1" s="13"/>
      <c r="F1" s="67"/>
      <c r="G1" s="7"/>
      <c r="H1" s="7"/>
    </row>
    <row r="2" spans="1:8" ht="18" customHeight="1" x14ac:dyDescent="0.25">
      <c r="A2" s="68" t="s">
        <v>66</v>
      </c>
      <c r="B2" s="52" t="str">
        <f>'Tabela I'!C2</f>
        <v>1.1.2025.- 31.12.2025.</v>
      </c>
      <c r="C2" s="69"/>
      <c r="D2" s="13"/>
      <c r="E2" s="13"/>
      <c r="F2" s="6"/>
      <c r="G2" s="7"/>
      <c r="H2" s="7"/>
    </row>
    <row r="3" spans="1:8" ht="21" customHeight="1" thickBot="1" x14ac:dyDescent="0.3">
      <c r="A3" s="8" t="s">
        <v>119</v>
      </c>
      <c r="B3" s="7"/>
      <c r="C3" s="7"/>
      <c r="D3" s="7"/>
      <c r="E3" s="7"/>
      <c r="F3" s="7"/>
      <c r="G3" s="7"/>
      <c r="H3" s="7"/>
    </row>
    <row r="4" spans="1:8" ht="66.75" customHeight="1" x14ac:dyDescent="0.2">
      <c r="A4" s="722" t="s">
        <v>56</v>
      </c>
      <c r="B4" s="19" t="s">
        <v>62</v>
      </c>
      <c r="C4" s="19" t="s">
        <v>64</v>
      </c>
      <c r="D4" s="19" t="s">
        <v>65</v>
      </c>
      <c r="E4" s="19" t="s">
        <v>67</v>
      </c>
      <c r="F4" s="20" t="s">
        <v>63</v>
      </c>
      <c r="G4" s="7"/>
    </row>
    <row r="5" spans="1:8" ht="13.5" thickBot="1" x14ac:dyDescent="0.25">
      <c r="A5" s="723"/>
      <c r="B5" s="191" t="s">
        <v>17</v>
      </c>
      <c r="C5" s="21" t="s">
        <v>18</v>
      </c>
      <c r="D5" s="22" t="s">
        <v>46</v>
      </c>
      <c r="E5" s="23" t="s">
        <v>27</v>
      </c>
      <c r="F5" s="533" t="s">
        <v>257</v>
      </c>
      <c r="G5" s="7"/>
    </row>
    <row r="6" spans="1:8" s="5" customFormat="1" ht="15.75" customHeight="1" thickBot="1" x14ac:dyDescent="0.25">
      <c r="A6" s="24" t="s">
        <v>39</v>
      </c>
      <c r="B6" s="25"/>
      <c r="C6" s="25"/>
      <c r="D6" s="25"/>
      <c r="E6" s="25"/>
      <c r="F6" s="25"/>
      <c r="G6" s="6"/>
    </row>
    <row r="7" spans="1:8" ht="20.100000000000001" customHeight="1" x14ac:dyDescent="0.2">
      <c r="A7" s="70" t="s">
        <v>13</v>
      </c>
      <c r="B7" s="1"/>
      <c r="C7" s="1"/>
      <c r="D7" s="27" t="str">
        <f>IF(B7+C7=0," ",(B7+C7))</f>
        <v xml:space="preserve"> </v>
      </c>
      <c r="E7" s="1"/>
      <c r="F7" s="28" t="str">
        <f>IF((B7+C7-E7)=0," ",(B7+C7-E7))</f>
        <v xml:space="preserve"> </v>
      </c>
      <c r="G7" s="7"/>
    </row>
    <row r="8" spans="1:8" ht="20.100000000000001" customHeight="1" x14ac:dyDescent="0.2">
      <c r="A8" s="71" t="s">
        <v>14</v>
      </c>
      <c r="B8" s="2"/>
      <c r="C8" s="2"/>
      <c r="D8" s="29" t="str">
        <f>IF(B8+C8=0," ",(B8+C8))</f>
        <v xml:space="preserve"> </v>
      </c>
      <c r="E8" s="2"/>
      <c r="F8" s="31" t="str">
        <f>IF((B8+C8-E8)=0," ",(B8+C8-E8))</f>
        <v xml:space="preserve"> </v>
      </c>
      <c r="G8" s="7"/>
    </row>
    <row r="9" spans="1:8" ht="20.100000000000001" customHeight="1" x14ac:dyDescent="0.2">
      <c r="A9" s="71" t="s">
        <v>15</v>
      </c>
      <c r="B9" s="2"/>
      <c r="C9" s="2"/>
      <c r="D9" s="29" t="str">
        <f>IF(B9+C9=0," ",(B9+C9))</f>
        <v xml:space="preserve"> </v>
      </c>
      <c r="E9" s="2"/>
      <c r="F9" s="31" t="str">
        <f>IF((B9+C9-E9)=0," ",(B9+C9-E9))</f>
        <v xml:space="preserve"> </v>
      </c>
      <c r="G9" s="7"/>
    </row>
    <row r="10" spans="1:8" ht="20.100000000000001" customHeight="1" x14ac:dyDescent="0.2">
      <c r="A10" s="71" t="s">
        <v>16</v>
      </c>
      <c r="B10" s="2"/>
      <c r="C10" s="2"/>
      <c r="D10" s="29" t="str">
        <f>IF(B10+C10=0," ",(B10+C10))</f>
        <v xml:space="preserve"> </v>
      </c>
      <c r="E10" s="2"/>
      <c r="F10" s="31" t="str">
        <f>IF((B10+C10-E10)=0," ",(B10+C10-E10))</f>
        <v xml:space="preserve"> </v>
      </c>
      <c r="G10" s="7"/>
    </row>
    <row r="11" spans="1:8" ht="20.100000000000001" customHeight="1" thickBot="1" x14ac:dyDescent="0.25">
      <c r="A11" s="72" t="s">
        <v>57</v>
      </c>
      <c r="B11" s="548">
        <f>(B7+B8+B9+B10)</f>
        <v>0</v>
      </c>
      <c r="C11" s="548">
        <f>(C7+C8+C9+C10)</f>
        <v>0</v>
      </c>
      <c r="D11" s="548">
        <f>SUM(B7:C10)</f>
        <v>0</v>
      </c>
      <c r="E11" s="548">
        <f>(E7+E8+E9+E10)</f>
        <v>0</v>
      </c>
      <c r="F11" s="547">
        <f>(SUM(B7:C10)-SUM(E7:E10))</f>
        <v>0</v>
      </c>
      <c r="G11" s="7"/>
    </row>
    <row r="12" spans="1:8" x14ac:dyDescent="0.2">
      <c r="A12" s="73"/>
    </row>
  </sheetData>
  <sheetProtection password="CCF6" sheet="1" objects="1" scenarios="1"/>
  <mergeCells count="1">
    <mergeCell ref="A4:A5"/>
  </mergeCells>
  <phoneticPr fontId="9" type="noConversion"/>
  <conditionalFormatting sqref="E7">
    <cfRule type="cellIs" dxfId="244" priority="7" stopIfTrue="1" operator="greaterThan">
      <formula>$D$7</formula>
    </cfRule>
  </conditionalFormatting>
  <conditionalFormatting sqref="E8">
    <cfRule type="cellIs" dxfId="243" priority="8" stopIfTrue="1" operator="greaterThan">
      <formula>$D$8</formula>
    </cfRule>
  </conditionalFormatting>
  <conditionalFormatting sqref="E9">
    <cfRule type="cellIs" dxfId="242" priority="9" stopIfTrue="1" operator="greaterThan">
      <formula>$D$9</formula>
    </cfRule>
  </conditionalFormatting>
  <conditionalFormatting sqref="E10">
    <cfRule type="cellIs" dxfId="241"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G350"/>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28515625" style="281" customWidth="1"/>
    <col min="2" max="2" width="18.42578125" style="284" customWidth="1"/>
    <col min="3" max="3" width="11" style="284" customWidth="1"/>
    <col min="4" max="4" width="12.5703125" style="284" customWidth="1"/>
    <col min="5" max="5" width="20.42578125" style="284" customWidth="1"/>
    <col min="6" max="6" width="22" style="285" customWidth="1"/>
    <col min="7" max="7" width="7.140625" style="285" hidden="1" customWidth="1"/>
    <col min="8" max="8" width="21.7109375" style="281" customWidth="1"/>
    <col min="9" max="9" width="11.42578125" style="282" customWidth="1"/>
    <col min="10" max="10" width="11" style="282" customWidth="1"/>
    <col min="11" max="11" width="14.140625" style="283" customWidth="1"/>
    <col min="12" max="12" width="13" style="281" customWidth="1"/>
    <col min="13" max="13" width="14.7109375" style="281" customWidth="1"/>
    <col min="14" max="14" width="13.5703125" style="281" customWidth="1"/>
    <col min="15" max="15" width="14.42578125" style="281" customWidth="1"/>
    <col min="16" max="16" width="14.7109375" style="281" customWidth="1"/>
    <col min="17" max="17" width="15.5703125" style="281" customWidth="1"/>
    <col min="18" max="18" width="10.42578125" style="281" customWidth="1"/>
    <col min="19" max="19" width="10.7109375" style="281" customWidth="1"/>
    <col min="20" max="21" width="15.5703125" style="281" customWidth="1"/>
    <col min="22" max="22" width="12.28515625" style="281" customWidth="1"/>
    <col min="23" max="23" width="12.85546875" style="281" customWidth="1"/>
    <col min="24" max="24" width="7.42578125" style="281" hidden="1" customWidth="1"/>
    <col min="25" max="25" width="6.85546875" style="281" hidden="1" customWidth="1"/>
    <col min="26" max="27" width="6.140625" style="281" hidden="1" customWidth="1"/>
    <col min="28" max="31" width="9.140625" style="281" hidden="1" customWidth="1"/>
    <col min="32" max="32" width="9.140625" style="281" customWidth="1"/>
    <col min="33" max="16384" width="9.140625" style="281"/>
  </cols>
  <sheetData>
    <row r="1" spans="1:32" s="208" customFormat="1" ht="21" customHeight="1" x14ac:dyDescent="0.25">
      <c r="A1" s="207" t="str">
        <f>'Tabela I'!A1</f>
        <v>Općinski/Osnovni sud:</v>
      </c>
      <c r="C1" s="381"/>
      <c r="D1" s="287">
        <f>'Tabela I'!C1</f>
        <v>0</v>
      </c>
      <c r="F1" s="209"/>
      <c r="G1" s="210"/>
      <c r="H1" s="211"/>
      <c r="I1" s="212"/>
      <c r="J1" s="213"/>
      <c r="W1" s="214"/>
    </row>
    <row r="2" spans="1:32" s="208" customFormat="1" ht="18" customHeight="1" x14ac:dyDescent="0.25">
      <c r="A2" s="215" t="s">
        <v>66</v>
      </c>
      <c r="C2" s="216" t="s">
        <v>292</v>
      </c>
      <c r="D2" s="216"/>
      <c r="F2" s="209"/>
      <c r="G2" s="217"/>
      <c r="H2" s="211"/>
      <c r="I2" s="212"/>
      <c r="J2" s="213"/>
    </row>
    <row r="3" spans="1:32" s="208" customFormat="1" ht="21" customHeight="1" x14ac:dyDescent="0.25">
      <c r="A3" s="549" t="s">
        <v>262</v>
      </c>
      <c r="B3" s="211"/>
      <c r="C3" s="218"/>
      <c r="D3" s="218"/>
      <c r="E3" s="218"/>
      <c r="F3" s="218"/>
      <c r="G3" s="211"/>
      <c r="H3" s="211"/>
      <c r="I3" s="212"/>
      <c r="J3" s="213"/>
    </row>
    <row r="4" spans="1:32" s="208" customFormat="1" ht="6.75" customHeight="1" thickBot="1" x14ac:dyDescent="0.25">
      <c r="A4" s="521"/>
      <c r="B4" s="211"/>
      <c r="C4" s="218"/>
      <c r="D4" s="218"/>
      <c r="E4" s="218"/>
      <c r="F4" s="218"/>
      <c r="G4" s="211"/>
      <c r="H4" s="211"/>
      <c r="I4" s="212"/>
      <c r="J4" s="213"/>
    </row>
    <row r="5" spans="1:32" s="222" customFormat="1" ht="99.95" customHeight="1" x14ac:dyDescent="0.25">
      <c r="A5" s="750" t="s">
        <v>142</v>
      </c>
      <c r="B5" s="752" t="s">
        <v>248</v>
      </c>
      <c r="C5" s="729" t="s">
        <v>153</v>
      </c>
      <c r="D5" s="729" t="s">
        <v>317</v>
      </c>
      <c r="E5" s="729" t="s">
        <v>154</v>
      </c>
      <c r="F5" s="729" t="s">
        <v>144</v>
      </c>
      <c r="G5" s="729"/>
      <c r="H5" s="729" t="s">
        <v>249</v>
      </c>
      <c r="I5" s="745" t="s">
        <v>232</v>
      </c>
      <c r="J5" s="745"/>
      <c r="K5" s="729" t="s">
        <v>250</v>
      </c>
      <c r="L5" s="729" t="s">
        <v>293</v>
      </c>
      <c r="M5" s="729" t="s">
        <v>264</v>
      </c>
      <c r="N5" s="729" t="s">
        <v>253</v>
      </c>
      <c r="O5" s="729" t="s">
        <v>254</v>
      </c>
      <c r="P5" s="729" t="s">
        <v>294</v>
      </c>
      <c r="Q5" s="729" t="s">
        <v>295</v>
      </c>
      <c r="R5" s="731" t="s">
        <v>255</v>
      </c>
      <c r="S5" s="731"/>
      <c r="T5" s="731"/>
      <c r="U5" s="731"/>
      <c r="V5" s="731"/>
      <c r="W5" s="738" t="s">
        <v>155</v>
      </c>
      <c r="X5" s="219" t="s">
        <v>151</v>
      </c>
      <c r="Y5" s="219" t="s">
        <v>152</v>
      </c>
      <c r="Z5" s="219" t="s">
        <v>156</v>
      </c>
      <c r="AA5" s="220" t="s">
        <v>157</v>
      </c>
      <c r="AB5" s="220" t="s">
        <v>281</v>
      </c>
      <c r="AC5" s="221"/>
      <c r="AD5" s="221"/>
      <c r="AE5" s="221"/>
    </row>
    <row r="6" spans="1:32" s="222" customFormat="1" ht="99.95" customHeight="1" x14ac:dyDescent="0.25">
      <c r="A6" s="751"/>
      <c r="B6" s="753"/>
      <c r="C6" s="730"/>
      <c r="D6" s="730"/>
      <c r="E6" s="730"/>
      <c r="F6" s="730"/>
      <c r="G6" s="730"/>
      <c r="H6" s="730"/>
      <c r="I6" s="223" t="s">
        <v>158</v>
      </c>
      <c r="J6" s="223" t="s">
        <v>159</v>
      </c>
      <c r="K6" s="730"/>
      <c r="L6" s="730"/>
      <c r="M6" s="730"/>
      <c r="N6" s="730"/>
      <c r="O6" s="730"/>
      <c r="P6" s="730"/>
      <c r="Q6" s="730"/>
      <c r="R6" s="546" t="s">
        <v>177</v>
      </c>
      <c r="S6" s="546" t="s">
        <v>178</v>
      </c>
      <c r="T6" s="546" t="s">
        <v>179</v>
      </c>
      <c r="U6" s="546" t="s">
        <v>180</v>
      </c>
      <c r="V6" s="546" t="s">
        <v>181</v>
      </c>
      <c r="W6" s="739"/>
      <c r="X6" s="219"/>
      <c r="Y6" s="219">
        <v>90</v>
      </c>
      <c r="Z6" s="219">
        <v>85</v>
      </c>
      <c r="AA6" s="220">
        <v>70</v>
      </c>
      <c r="AB6" s="221">
        <v>50</v>
      </c>
      <c r="AC6" s="221"/>
      <c r="AD6" s="221"/>
      <c r="AE6" s="221"/>
    </row>
    <row r="7" spans="1:32" s="231" customFormat="1" ht="13.5" customHeight="1" x14ac:dyDescent="0.25">
      <c r="A7" s="576" t="s">
        <v>17</v>
      </c>
      <c r="B7" s="224" t="s">
        <v>18</v>
      </c>
      <c r="C7" s="224" t="s">
        <v>19</v>
      </c>
      <c r="D7" s="224" t="s">
        <v>318</v>
      </c>
      <c r="E7" s="224" t="s">
        <v>27</v>
      </c>
      <c r="F7" s="224" t="s">
        <v>43</v>
      </c>
      <c r="G7" s="224"/>
      <c r="H7" s="224" t="s">
        <v>45</v>
      </c>
      <c r="I7" s="224" t="s">
        <v>54</v>
      </c>
      <c r="J7" s="224" t="s">
        <v>138</v>
      </c>
      <c r="K7" s="224" t="s">
        <v>122</v>
      </c>
      <c r="L7" s="224" t="s">
        <v>123</v>
      </c>
      <c r="M7" s="224" t="s">
        <v>124</v>
      </c>
      <c r="N7" s="224" t="s">
        <v>145</v>
      </c>
      <c r="O7" s="224" t="s">
        <v>146</v>
      </c>
      <c r="P7" s="224" t="s">
        <v>147</v>
      </c>
      <c r="Q7" s="225" t="s">
        <v>148</v>
      </c>
      <c r="R7" s="226" t="s">
        <v>149</v>
      </c>
      <c r="S7" s="227" t="s">
        <v>150</v>
      </c>
      <c r="T7" s="227" t="s">
        <v>182</v>
      </c>
      <c r="U7" s="227" t="s">
        <v>183</v>
      </c>
      <c r="V7" s="225" t="s">
        <v>184</v>
      </c>
      <c r="W7" s="228" t="s">
        <v>185</v>
      </c>
      <c r="X7" s="696">
        <v>1</v>
      </c>
      <c r="Y7" s="696">
        <v>0.9</v>
      </c>
      <c r="Z7" s="696">
        <v>0.75</v>
      </c>
      <c r="AA7" s="696">
        <v>0.7</v>
      </c>
      <c r="AB7" s="696">
        <v>0.5</v>
      </c>
      <c r="AC7" s="696">
        <v>0.35</v>
      </c>
      <c r="AD7" s="696">
        <v>0.25</v>
      </c>
      <c r="AE7" s="697" t="s">
        <v>160</v>
      </c>
      <c r="AF7" s="230"/>
    </row>
    <row r="8" spans="1:32" s="241" customFormat="1" x14ac:dyDescent="0.25">
      <c r="A8" s="743">
        <v>1</v>
      </c>
      <c r="B8" s="726"/>
      <c r="C8" s="746"/>
      <c r="D8" s="746"/>
      <c r="E8" s="748"/>
      <c r="F8" s="223" t="s">
        <v>162</v>
      </c>
      <c r="G8" s="232"/>
      <c r="H8" s="233"/>
      <c r="I8" s="288"/>
      <c r="J8" s="288"/>
      <c r="K8" s="235">
        <v>261</v>
      </c>
      <c r="L8" s="236"/>
      <c r="M8" s="237"/>
      <c r="N8" s="237"/>
      <c r="O8" s="237"/>
      <c r="P8" s="200" t="str">
        <f t="shared" ref="P8:P9" si="0">IF(H8="","",IF(H8="Ne treba raditi na predm.",1+SUM(M8:O8),(SUM(M8:O8)/H8)))</f>
        <v/>
      </c>
      <c r="Q8" s="238" t="str">
        <f>IF(L8&gt;0,IF(H8="Ne treba raditi na predm.",P8,P8*(K8/(K8-L8))),P8)</f>
        <v/>
      </c>
      <c r="R8" s="382"/>
      <c r="S8" s="383"/>
      <c r="T8" s="383"/>
      <c r="U8" s="383"/>
      <c r="V8" s="239" t="str">
        <f>IF(R8="","",S8/(R8-T8))</f>
        <v/>
      </c>
      <c r="W8" s="240" t="str">
        <f>IF(Q8="","",IF(C8="Ne","",IF(H8="Ne treba raditi na predm.","",IF(D8="Da",IF(Q8&gt;1,10,IF(V8="",IF(Q8&gt;0.9,9,IF(Q8&gt;0.8,8,IF(Q8&gt;0.7,6,IF(Q8&gt;0.6,4,IF(Q8&gt;0.5,2,0))))),IF(V8&gt;0.94,10,IF(V8&gt;0.9,9,IF(V8&gt;0.8,8,IF(V8&gt;0.7,6,IF(V8&gt;0.6,4,IF(V8&gt;0.5,2,0)))))))),IF(Q8&gt;1,15,IF(V8="",IF(Q8&gt;0.9,13,IF(Q8&gt;0.8,11,IF(Q8&gt;0.7,9,IF(Q8&gt;0.6,6,IF(Q8&gt;0.5,3,0))))),IF(V8&gt;0.94,15,IF(V8&gt;0.9,12,IF(V8&gt;0.8,9,IF(V8&gt;0.7,8,IF(V8&gt;0.6,6,IF(V8&gt;0.5,3,0))))))))))))</f>
        <v/>
      </c>
      <c r="X8" s="201">
        <v>0.7</v>
      </c>
      <c r="Y8" s="201">
        <v>0.5</v>
      </c>
      <c r="Z8" s="201">
        <v>0.4</v>
      </c>
      <c r="AA8" s="201">
        <v>0.3</v>
      </c>
      <c r="AB8" s="229" t="s">
        <v>160</v>
      </c>
      <c r="AC8" s="219"/>
      <c r="AD8" s="221"/>
      <c r="AE8" s="221"/>
      <c r="AF8" s="221"/>
    </row>
    <row r="9" spans="1:32" s="241" customFormat="1" ht="15.75" thickBot="1" x14ac:dyDescent="0.3">
      <c r="A9" s="744"/>
      <c r="B9" s="727"/>
      <c r="C9" s="747"/>
      <c r="D9" s="747"/>
      <c r="E9" s="749"/>
      <c r="F9" s="242" t="s">
        <v>162</v>
      </c>
      <c r="G9" s="243"/>
      <c r="H9" s="244"/>
      <c r="I9" s="289"/>
      <c r="J9" s="289"/>
      <c r="K9" s="245">
        <v>261</v>
      </c>
      <c r="L9" s="246"/>
      <c r="M9" s="247"/>
      <c r="N9" s="247"/>
      <c r="O9" s="248"/>
      <c r="P9" s="202" t="str">
        <f t="shared" si="0"/>
        <v/>
      </c>
      <c r="Q9" s="249" t="str">
        <f t="shared" ref="Q9:Q72" si="1">IF(L9&gt;0,IF(H9="Ne treba raditi na predm.",P9,P9*(K9/(K9-L9))),P9)</f>
        <v/>
      </c>
      <c r="R9" s="384"/>
      <c r="S9" s="385"/>
      <c r="T9" s="385"/>
      <c r="U9" s="385"/>
      <c r="V9" s="249" t="str">
        <f t="shared" ref="V9:V173" si="2">IF(R9="","",S9/(R9-T9))</f>
        <v/>
      </c>
      <c r="W9" s="669" t="str">
        <f>IF(Q9="","",IF(C8="Ne","",IF(H9="Ne treba raditi na predm.","",IF(D8="Da",IF(Q9&gt;1,10,IF(V9="",IF(Q9&gt;0.9,9,IF(Q9&gt;0.8,8,IF(Q9&gt;0.7,6,IF(Q9&gt;0.6,4,IF(Q9&gt;0.5,2,0))))),IF(V9&gt;0.94,10,IF(V9&gt;0.9,9,IF(V9&gt;0.8,8,IF(V9&gt;0.7,6,IF(V9&gt;0.6,4,IF(V9&gt;0.5,2,0)))))))),IF(Q9&gt;1,15,IF(V9="",IF(Q9&gt;0.9,13,IF(Q9&gt;0.8,11,IF(Q9&gt;0.7,9,IF(Q9&gt;0.6,6,IF(Q9&gt;0.5,3,0))))),IF(V9&gt;0.94,15,IF(V9&gt;0.9,12,IF(V9&gt;0.8,9,IF(V9&gt;0.7,8,IF(V9&gt;0.6,6,IF(V9&gt;0.5,3,0))))))))))))</f>
        <v/>
      </c>
      <c r="X9" s="201"/>
      <c r="Y9" s="201"/>
      <c r="Z9" s="201"/>
      <c r="AA9" s="201"/>
      <c r="AB9" s="229"/>
      <c r="AC9" s="219"/>
      <c r="AD9" s="221"/>
      <c r="AE9" s="221"/>
      <c r="AF9" s="221"/>
    </row>
    <row r="10" spans="1:32" s="219" customFormat="1" ht="15.75" thickTop="1" x14ac:dyDescent="0.2">
      <c r="A10" s="577">
        <v>2</v>
      </c>
      <c r="B10" s="250"/>
      <c r="C10" s="409"/>
      <c r="D10" s="409"/>
      <c r="E10" s="251"/>
      <c r="F10" s="252"/>
      <c r="G10" s="692" t="str">
        <f t="shared" ref="G10:G13" si="3">IF(F10="Sudija",1,IF(F10="Stručni saradnik",1,""))</f>
        <v/>
      </c>
      <c r="H10" s="253"/>
      <c r="I10" s="288"/>
      <c r="J10" s="288"/>
      <c r="K10" s="255">
        <v>261</v>
      </c>
      <c r="L10" s="256"/>
      <c r="M10" s="257"/>
      <c r="N10" s="257"/>
      <c r="O10" s="257"/>
      <c r="P10" s="203" t="str">
        <f>IF(H10="","",IF(H10="Ne treba raditi na predm.",1+SUM(M10:O10),(SUM(M10:O10)/H10)))</f>
        <v/>
      </c>
      <c r="Q10" s="238" t="str">
        <f t="shared" si="1"/>
        <v/>
      </c>
      <c r="R10" s="386"/>
      <c r="S10" s="387"/>
      <c r="T10" s="387"/>
      <c r="U10" s="387"/>
      <c r="V10" s="238" t="str">
        <f t="shared" si="2"/>
        <v/>
      </c>
      <c r="W10" s="258" t="str">
        <f>IF(Q10="","",IF(C10="Ne","",IF(H10="Ne treba raditi na predm.","",IF(D10="Da",IF(Q10&gt;1,30,IF(V10="",IF(Q10&gt;0.9,25,IF(Q10&gt;0.8,20,IF(Q10&gt;0.7,15,IF(Q10&gt;0.6,10,IF(Q10&gt;0.5,5,0))))),IF(V10&gt;0.94,30,IF(V10&gt;0.9,25,IF(V10&gt;0.8,20,IF(V10&gt;0.7,15,IF(V10&gt;0.6,10,IF(V10&gt;0.5,5,0)))))))),IF(Q10&gt;1,40,IF(V10="",IF(Q10&gt;0.95,35,IF(Q10&gt;0.9,30,IF(Q10&gt;0.8,20,IF(Q10&gt;0.7,15,IF(Q10&gt;0.6,10,IF(Q10&gt;0.5,5,0)))))),IF(V10&gt;0.94,40,IF(V10&gt;0.9,35,IF(V10&gt;0.8,30,IF(V10&gt;0.7,20,IF(V10&gt;0.6,15,IF(V10&gt;0.5,10,0))))))))))))</f>
        <v/>
      </c>
      <c r="X10" s="219" t="s">
        <v>161</v>
      </c>
      <c r="Y10" s="219" t="s">
        <v>163</v>
      </c>
    </row>
    <row r="11" spans="1:32" s="219" customFormat="1" x14ac:dyDescent="0.2">
      <c r="A11" s="578">
        <v>3</v>
      </c>
      <c r="B11" s="259"/>
      <c r="C11" s="409"/>
      <c r="D11" s="409"/>
      <c r="E11" s="250"/>
      <c r="F11" s="252"/>
      <c r="G11" s="261" t="str">
        <f t="shared" si="3"/>
        <v/>
      </c>
      <c r="H11" s="253"/>
      <c r="I11" s="288"/>
      <c r="J11" s="288"/>
      <c r="K11" s="235">
        <v>261</v>
      </c>
      <c r="L11" s="256"/>
      <c r="M11" s="257"/>
      <c r="N11" s="257"/>
      <c r="O11" s="257"/>
      <c r="P11" s="200" t="str">
        <f>IF(H11="","",IF(H11="Ne treba raditi na predm.",1+SUM(M11:O11),(SUM(M11:O11)/H11)))</f>
        <v/>
      </c>
      <c r="Q11" s="238" t="str">
        <f t="shared" si="1"/>
        <v/>
      </c>
      <c r="R11" s="382"/>
      <c r="S11" s="383"/>
      <c r="T11" s="383"/>
      <c r="U11" s="383"/>
      <c r="V11" s="239" t="str">
        <f t="shared" si="2"/>
        <v/>
      </c>
      <c r="W11" s="240" t="str">
        <f t="shared" ref="W11:W74" si="4">IF(Q11="","",IF(C11="Ne","",IF(H11="Ne treba raditi na predm.","",IF(D11="Da",IF(Q11&gt;1,30,IF(V11="",IF(Q11&gt;0.9,25,IF(Q11&gt;0.8,20,IF(Q11&gt;0.7,15,IF(Q11&gt;0.6,10,IF(Q11&gt;0.5,5,0))))),IF(V11&gt;0.94,30,IF(V11&gt;0.9,25,IF(V11&gt;0.8,20,IF(V11&gt;0.7,15,IF(V11&gt;0.6,10,IF(V11&gt;0.5,5,0)))))))),IF(Q11&gt;1,40,IF(V11="",IF(Q11&gt;0.95,35,IF(Q11&gt;0.9,30,IF(Q11&gt;0.8,20,IF(Q11&gt;0.7,15,IF(Q11&gt;0.6,10,IF(Q11&gt;0.5,5,0)))))),IF(V11&gt;0.94,40,IF(V11&gt;0.9,35,IF(V11&gt;0.8,30,IF(V11&gt;0.7,20,IF(V11&gt;0.6,15,IF(V11&gt;0.5,10,0))))))))))))</f>
        <v/>
      </c>
    </row>
    <row r="12" spans="1:32" s="219" customFormat="1" x14ac:dyDescent="0.2">
      <c r="A12" s="578">
        <v>4</v>
      </c>
      <c r="B12" s="259"/>
      <c r="C12" s="409"/>
      <c r="D12" s="409"/>
      <c r="E12" s="250"/>
      <c r="F12" s="252"/>
      <c r="G12" s="261" t="str">
        <f t="shared" si="3"/>
        <v/>
      </c>
      <c r="H12" s="253"/>
      <c r="I12" s="288"/>
      <c r="J12" s="288"/>
      <c r="K12" s="235">
        <v>261</v>
      </c>
      <c r="L12" s="256"/>
      <c r="M12" s="257"/>
      <c r="N12" s="257"/>
      <c r="O12" s="257"/>
      <c r="P12" s="200" t="str">
        <f t="shared" ref="P12:P175" si="5">IF(H12="","",IF(H12="Ne treba raditi na predm.",1+SUM(M12:O12),(SUM(M12:O12)/H12)))</f>
        <v/>
      </c>
      <c r="Q12" s="238" t="str">
        <f t="shared" si="1"/>
        <v/>
      </c>
      <c r="R12" s="382"/>
      <c r="S12" s="383"/>
      <c r="T12" s="383"/>
      <c r="U12" s="383"/>
      <c r="V12" s="239" t="str">
        <f t="shared" si="2"/>
        <v/>
      </c>
      <c r="W12" s="240" t="str">
        <f t="shared" si="4"/>
        <v/>
      </c>
    </row>
    <row r="13" spans="1:32" s="219" customFormat="1" x14ac:dyDescent="0.2">
      <c r="A13" s="578">
        <v>5</v>
      </c>
      <c r="B13" s="259"/>
      <c r="C13" s="409"/>
      <c r="D13" s="409"/>
      <c r="E13" s="250"/>
      <c r="F13" s="252"/>
      <c r="G13" s="261" t="str">
        <f t="shared" si="3"/>
        <v/>
      </c>
      <c r="H13" s="253"/>
      <c r="I13" s="288"/>
      <c r="J13" s="288"/>
      <c r="K13" s="235">
        <v>261</v>
      </c>
      <c r="L13" s="256"/>
      <c r="M13" s="257"/>
      <c r="N13" s="257"/>
      <c r="O13" s="257"/>
      <c r="P13" s="200" t="str">
        <f>IF(H13="","",IF(H13="Ne treba raditi na predm.",1+SUM(M13:O13),(SUM(M13:O13)/H13)))</f>
        <v/>
      </c>
      <c r="Q13" s="238" t="str">
        <f t="shared" si="1"/>
        <v/>
      </c>
      <c r="R13" s="382"/>
      <c r="S13" s="383"/>
      <c r="T13" s="383"/>
      <c r="U13" s="383"/>
      <c r="V13" s="239" t="str">
        <f t="shared" si="2"/>
        <v/>
      </c>
      <c r="W13" s="240" t="str">
        <f t="shared" si="4"/>
        <v/>
      </c>
    </row>
    <row r="14" spans="1:32" s="219" customFormat="1" x14ac:dyDescent="0.2">
      <c r="A14" s="578">
        <v>6</v>
      </c>
      <c r="B14" s="259"/>
      <c r="C14" s="260"/>
      <c r="D14" s="700"/>
      <c r="E14" s="250"/>
      <c r="F14" s="252"/>
      <c r="G14" s="261" t="str">
        <f t="shared" ref="G14:G238" si="6">IF(F14="Sudija",1,IF(F14="Stručni saradnik",1,""))</f>
        <v/>
      </c>
      <c r="H14" s="253"/>
      <c r="I14" s="288"/>
      <c r="J14" s="288"/>
      <c r="K14" s="235">
        <v>261</v>
      </c>
      <c r="L14" s="256"/>
      <c r="M14" s="257"/>
      <c r="N14" s="257"/>
      <c r="O14" s="257"/>
      <c r="P14" s="200" t="str">
        <f t="shared" si="5"/>
        <v/>
      </c>
      <c r="Q14" s="238" t="str">
        <f t="shared" si="1"/>
        <v/>
      </c>
      <c r="R14" s="382"/>
      <c r="S14" s="383"/>
      <c r="T14" s="383"/>
      <c r="U14" s="383"/>
      <c r="V14" s="239" t="str">
        <f t="shared" si="2"/>
        <v/>
      </c>
      <c r="W14" s="240" t="str">
        <f t="shared" si="4"/>
        <v/>
      </c>
    </row>
    <row r="15" spans="1:32" s="219" customFormat="1" x14ac:dyDescent="0.2">
      <c r="A15" s="578">
        <v>7</v>
      </c>
      <c r="B15" s="259"/>
      <c r="C15" s="260"/>
      <c r="D15" s="700"/>
      <c r="E15" s="250"/>
      <c r="F15" s="252"/>
      <c r="G15" s="261" t="str">
        <f t="shared" si="6"/>
        <v/>
      </c>
      <c r="H15" s="253"/>
      <c r="I15" s="288"/>
      <c r="J15" s="288"/>
      <c r="K15" s="235">
        <v>261</v>
      </c>
      <c r="L15" s="256"/>
      <c r="M15" s="257"/>
      <c r="N15" s="257"/>
      <c r="O15" s="257"/>
      <c r="P15" s="200" t="str">
        <f t="shared" si="5"/>
        <v/>
      </c>
      <c r="Q15" s="238" t="str">
        <f t="shared" si="1"/>
        <v/>
      </c>
      <c r="R15" s="382"/>
      <c r="S15" s="383"/>
      <c r="T15" s="383"/>
      <c r="U15" s="383"/>
      <c r="V15" s="239" t="str">
        <f t="shared" si="2"/>
        <v/>
      </c>
      <c r="W15" s="240" t="str">
        <f t="shared" si="4"/>
        <v/>
      </c>
    </row>
    <row r="16" spans="1:32" s="219" customFormat="1" x14ac:dyDescent="0.2">
      <c r="A16" s="578">
        <v>8</v>
      </c>
      <c r="B16" s="259"/>
      <c r="C16" s="260"/>
      <c r="D16" s="700"/>
      <c r="E16" s="250"/>
      <c r="F16" s="252"/>
      <c r="G16" s="261" t="str">
        <f t="shared" si="6"/>
        <v/>
      </c>
      <c r="H16" s="253"/>
      <c r="I16" s="288"/>
      <c r="J16" s="288"/>
      <c r="K16" s="235">
        <v>261</v>
      </c>
      <c r="L16" s="256"/>
      <c r="M16" s="257"/>
      <c r="N16" s="257"/>
      <c r="O16" s="257"/>
      <c r="P16" s="200" t="str">
        <f t="shared" si="5"/>
        <v/>
      </c>
      <c r="Q16" s="238" t="str">
        <f t="shared" si="1"/>
        <v/>
      </c>
      <c r="R16" s="382"/>
      <c r="S16" s="383"/>
      <c r="T16" s="383"/>
      <c r="U16" s="383"/>
      <c r="V16" s="239" t="str">
        <f t="shared" si="2"/>
        <v/>
      </c>
      <c r="W16" s="240" t="str">
        <f t="shared" si="4"/>
        <v/>
      </c>
    </row>
    <row r="17" spans="1:23" s="219" customFormat="1" x14ac:dyDescent="0.2">
      <c r="A17" s="578">
        <v>9</v>
      </c>
      <c r="B17" s="259"/>
      <c r="C17" s="260"/>
      <c r="D17" s="700"/>
      <c r="E17" s="250"/>
      <c r="F17" s="252"/>
      <c r="G17" s="261" t="str">
        <f t="shared" si="6"/>
        <v/>
      </c>
      <c r="H17" s="253"/>
      <c r="I17" s="288"/>
      <c r="J17" s="288"/>
      <c r="K17" s="235">
        <v>261</v>
      </c>
      <c r="L17" s="256"/>
      <c r="M17" s="257"/>
      <c r="N17" s="257"/>
      <c r="O17" s="257"/>
      <c r="P17" s="200" t="str">
        <f t="shared" si="5"/>
        <v/>
      </c>
      <c r="Q17" s="238" t="str">
        <f t="shared" si="1"/>
        <v/>
      </c>
      <c r="R17" s="382"/>
      <c r="S17" s="383"/>
      <c r="T17" s="383"/>
      <c r="U17" s="383"/>
      <c r="V17" s="239" t="str">
        <f t="shared" si="2"/>
        <v/>
      </c>
      <c r="W17" s="240" t="str">
        <f t="shared" si="4"/>
        <v/>
      </c>
    </row>
    <row r="18" spans="1:23" s="219" customFormat="1" x14ac:dyDescent="0.2">
      <c r="A18" s="578">
        <v>10</v>
      </c>
      <c r="B18" s="259"/>
      <c r="C18" s="260"/>
      <c r="D18" s="700"/>
      <c r="E18" s="250"/>
      <c r="F18" s="252"/>
      <c r="G18" s="261" t="str">
        <f t="shared" si="6"/>
        <v/>
      </c>
      <c r="H18" s="253"/>
      <c r="I18" s="288"/>
      <c r="J18" s="288"/>
      <c r="K18" s="235">
        <v>261</v>
      </c>
      <c r="L18" s="256"/>
      <c r="M18" s="257"/>
      <c r="N18" s="257"/>
      <c r="O18" s="257"/>
      <c r="P18" s="200" t="str">
        <f t="shared" si="5"/>
        <v/>
      </c>
      <c r="Q18" s="238" t="str">
        <f t="shared" si="1"/>
        <v/>
      </c>
      <c r="R18" s="382"/>
      <c r="S18" s="383"/>
      <c r="T18" s="383"/>
      <c r="U18" s="383"/>
      <c r="V18" s="239" t="str">
        <f t="shared" si="2"/>
        <v/>
      </c>
      <c r="W18" s="240" t="str">
        <f t="shared" si="4"/>
        <v/>
      </c>
    </row>
    <row r="19" spans="1:23" s="219" customFormat="1" x14ac:dyDescent="0.2">
      <c r="A19" s="578">
        <v>11</v>
      </c>
      <c r="B19" s="259"/>
      <c r="C19" s="409"/>
      <c r="D19" s="409"/>
      <c r="E19" s="250"/>
      <c r="F19" s="252"/>
      <c r="G19" s="261" t="str">
        <f t="shared" si="6"/>
        <v/>
      </c>
      <c r="H19" s="253"/>
      <c r="I19" s="288"/>
      <c r="J19" s="288"/>
      <c r="K19" s="235">
        <v>261</v>
      </c>
      <c r="L19" s="256"/>
      <c r="M19" s="257"/>
      <c r="N19" s="257"/>
      <c r="O19" s="257"/>
      <c r="P19" s="200" t="str">
        <f t="shared" si="5"/>
        <v/>
      </c>
      <c r="Q19" s="238" t="str">
        <f t="shared" si="1"/>
        <v/>
      </c>
      <c r="R19" s="382"/>
      <c r="S19" s="383"/>
      <c r="T19" s="383"/>
      <c r="U19" s="383"/>
      <c r="V19" s="239" t="str">
        <f t="shared" si="2"/>
        <v/>
      </c>
      <c r="W19" s="240" t="str">
        <f t="shared" si="4"/>
        <v/>
      </c>
    </row>
    <row r="20" spans="1:23" s="219" customFormat="1" x14ac:dyDescent="0.2">
      <c r="A20" s="578">
        <v>12</v>
      </c>
      <c r="B20" s="259"/>
      <c r="C20" s="409"/>
      <c r="D20" s="409"/>
      <c r="E20" s="250"/>
      <c r="F20" s="252"/>
      <c r="G20" s="261" t="str">
        <f t="shared" si="6"/>
        <v/>
      </c>
      <c r="H20" s="253"/>
      <c r="I20" s="288"/>
      <c r="J20" s="288"/>
      <c r="K20" s="235">
        <v>261</v>
      </c>
      <c r="L20" s="256"/>
      <c r="M20" s="257"/>
      <c r="N20" s="257"/>
      <c r="O20" s="257"/>
      <c r="P20" s="200" t="str">
        <f t="shared" si="5"/>
        <v/>
      </c>
      <c r="Q20" s="238" t="str">
        <f t="shared" si="1"/>
        <v/>
      </c>
      <c r="R20" s="382"/>
      <c r="S20" s="383"/>
      <c r="T20" s="383"/>
      <c r="U20" s="383"/>
      <c r="V20" s="239" t="str">
        <f t="shared" si="2"/>
        <v/>
      </c>
      <c r="W20" s="240" t="str">
        <f t="shared" si="4"/>
        <v/>
      </c>
    </row>
    <row r="21" spans="1:23" s="219" customFormat="1" x14ac:dyDescent="0.2">
      <c r="A21" s="578">
        <v>13</v>
      </c>
      <c r="B21" s="259"/>
      <c r="C21" s="409"/>
      <c r="D21" s="409"/>
      <c r="E21" s="250"/>
      <c r="F21" s="252"/>
      <c r="G21" s="261" t="str">
        <f t="shared" si="6"/>
        <v/>
      </c>
      <c r="H21" s="253"/>
      <c r="I21" s="288"/>
      <c r="J21" s="288"/>
      <c r="K21" s="235">
        <v>261</v>
      </c>
      <c r="L21" s="256"/>
      <c r="M21" s="257"/>
      <c r="N21" s="257"/>
      <c r="O21" s="257"/>
      <c r="P21" s="200" t="str">
        <f t="shared" si="5"/>
        <v/>
      </c>
      <c r="Q21" s="238" t="str">
        <f t="shared" si="1"/>
        <v/>
      </c>
      <c r="R21" s="382"/>
      <c r="S21" s="383"/>
      <c r="T21" s="383"/>
      <c r="U21" s="383"/>
      <c r="V21" s="239" t="str">
        <f t="shared" si="2"/>
        <v/>
      </c>
      <c r="W21" s="240" t="str">
        <f t="shared" si="4"/>
        <v/>
      </c>
    </row>
    <row r="22" spans="1:23" s="219" customFormat="1" x14ac:dyDescent="0.2">
      <c r="A22" s="578">
        <v>14</v>
      </c>
      <c r="B22" s="259"/>
      <c r="C22" s="409"/>
      <c r="D22" s="409"/>
      <c r="E22" s="250"/>
      <c r="F22" s="252"/>
      <c r="G22" s="261" t="str">
        <f t="shared" si="6"/>
        <v/>
      </c>
      <c r="H22" s="253"/>
      <c r="I22" s="288"/>
      <c r="J22" s="288"/>
      <c r="K22" s="235">
        <v>261</v>
      </c>
      <c r="L22" s="256"/>
      <c r="M22" s="257"/>
      <c r="N22" s="257"/>
      <c r="O22" s="257"/>
      <c r="P22" s="200" t="str">
        <f t="shared" si="5"/>
        <v/>
      </c>
      <c r="Q22" s="238" t="str">
        <f t="shared" si="1"/>
        <v/>
      </c>
      <c r="R22" s="382"/>
      <c r="S22" s="383"/>
      <c r="T22" s="383"/>
      <c r="U22" s="383"/>
      <c r="V22" s="239" t="str">
        <f t="shared" si="2"/>
        <v/>
      </c>
      <c r="W22" s="240" t="str">
        <f t="shared" si="4"/>
        <v/>
      </c>
    </row>
    <row r="23" spans="1:23" s="219" customFormat="1" x14ac:dyDescent="0.2">
      <c r="A23" s="578">
        <v>15</v>
      </c>
      <c r="B23" s="259"/>
      <c r="C23" s="260"/>
      <c r="D23" s="700"/>
      <c r="E23" s="250"/>
      <c r="F23" s="252"/>
      <c r="G23" s="261" t="str">
        <f t="shared" si="6"/>
        <v/>
      </c>
      <c r="H23" s="253"/>
      <c r="I23" s="288"/>
      <c r="J23" s="288"/>
      <c r="K23" s="235">
        <v>261</v>
      </c>
      <c r="L23" s="256"/>
      <c r="M23" s="257"/>
      <c r="N23" s="257"/>
      <c r="O23" s="257"/>
      <c r="P23" s="200" t="str">
        <f t="shared" si="5"/>
        <v/>
      </c>
      <c r="Q23" s="238" t="str">
        <f t="shared" si="1"/>
        <v/>
      </c>
      <c r="R23" s="382"/>
      <c r="S23" s="383"/>
      <c r="T23" s="383"/>
      <c r="U23" s="383"/>
      <c r="V23" s="239" t="str">
        <f t="shared" si="2"/>
        <v/>
      </c>
      <c r="W23" s="240" t="str">
        <f t="shared" si="4"/>
        <v/>
      </c>
    </row>
    <row r="24" spans="1:23" s="219" customFormat="1" x14ac:dyDescent="0.2">
      <c r="A24" s="578">
        <v>16</v>
      </c>
      <c r="B24" s="259"/>
      <c r="C24" s="260"/>
      <c r="D24" s="700"/>
      <c r="E24" s="250"/>
      <c r="F24" s="252"/>
      <c r="G24" s="261" t="str">
        <f t="shared" si="6"/>
        <v/>
      </c>
      <c r="H24" s="253"/>
      <c r="I24" s="288"/>
      <c r="J24" s="288"/>
      <c r="K24" s="235">
        <v>261</v>
      </c>
      <c r="L24" s="256"/>
      <c r="M24" s="257"/>
      <c r="N24" s="257"/>
      <c r="O24" s="257"/>
      <c r="P24" s="200" t="str">
        <f t="shared" si="5"/>
        <v/>
      </c>
      <c r="Q24" s="238" t="str">
        <f t="shared" si="1"/>
        <v/>
      </c>
      <c r="R24" s="382"/>
      <c r="S24" s="383"/>
      <c r="T24" s="383"/>
      <c r="U24" s="383"/>
      <c r="V24" s="239" t="str">
        <f t="shared" si="2"/>
        <v/>
      </c>
      <c r="W24" s="240" t="str">
        <f t="shared" si="4"/>
        <v/>
      </c>
    </row>
    <row r="25" spans="1:23" s="219" customFormat="1" x14ac:dyDescent="0.2">
      <c r="A25" s="578">
        <v>17</v>
      </c>
      <c r="B25" s="259"/>
      <c r="C25" s="260"/>
      <c r="D25" s="700"/>
      <c r="E25" s="250"/>
      <c r="F25" s="252"/>
      <c r="G25" s="261" t="str">
        <f t="shared" si="6"/>
        <v/>
      </c>
      <c r="H25" s="253"/>
      <c r="I25" s="288"/>
      <c r="J25" s="288"/>
      <c r="K25" s="235">
        <v>261</v>
      </c>
      <c r="L25" s="256"/>
      <c r="M25" s="257"/>
      <c r="N25" s="257"/>
      <c r="O25" s="257"/>
      <c r="P25" s="200" t="str">
        <f t="shared" si="5"/>
        <v/>
      </c>
      <c r="Q25" s="238" t="str">
        <f t="shared" si="1"/>
        <v/>
      </c>
      <c r="R25" s="382"/>
      <c r="S25" s="383"/>
      <c r="T25" s="383"/>
      <c r="U25" s="383"/>
      <c r="V25" s="239" t="str">
        <f t="shared" si="2"/>
        <v/>
      </c>
      <c r="W25" s="240" t="str">
        <f t="shared" si="4"/>
        <v/>
      </c>
    </row>
    <row r="26" spans="1:23" s="219" customFormat="1" x14ac:dyDescent="0.2">
      <c r="A26" s="578">
        <v>18</v>
      </c>
      <c r="B26" s="259"/>
      <c r="C26" s="260"/>
      <c r="D26" s="700"/>
      <c r="E26" s="250"/>
      <c r="F26" s="252"/>
      <c r="G26" s="261" t="str">
        <f t="shared" si="6"/>
        <v/>
      </c>
      <c r="H26" s="253"/>
      <c r="I26" s="288"/>
      <c r="J26" s="288"/>
      <c r="K26" s="235">
        <v>261</v>
      </c>
      <c r="L26" s="256"/>
      <c r="M26" s="257"/>
      <c r="N26" s="257"/>
      <c r="O26" s="257"/>
      <c r="P26" s="200" t="str">
        <f t="shared" si="5"/>
        <v/>
      </c>
      <c r="Q26" s="238" t="str">
        <f t="shared" si="1"/>
        <v/>
      </c>
      <c r="R26" s="382"/>
      <c r="S26" s="383"/>
      <c r="T26" s="383"/>
      <c r="U26" s="383"/>
      <c r="V26" s="239" t="str">
        <f t="shared" si="2"/>
        <v/>
      </c>
      <c r="W26" s="240" t="str">
        <f t="shared" si="4"/>
        <v/>
      </c>
    </row>
    <row r="27" spans="1:23" s="219" customFormat="1" x14ac:dyDescent="0.2">
      <c r="A27" s="578">
        <v>19</v>
      </c>
      <c r="B27" s="259"/>
      <c r="C27" s="260"/>
      <c r="D27" s="700"/>
      <c r="E27" s="250"/>
      <c r="F27" s="252"/>
      <c r="G27" s="261" t="str">
        <f t="shared" si="6"/>
        <v/>
      </c>
      <c r="H27" s="253"/>
      <c r="I27" s="288"/>
      <c r="J27" s="288"/>
      <c r="K27" s="235">
        <v>261</v>
      </c>
      <c r="L27" s="256"/>
      <c r="M27" s="257"/>
      <c r="N27" s="257"/>
      <c r="O27" s="257"/>
      <c r="P27" s="200" t="str">
        <f t="shared" si="5"/>
        <v/>
      </c>
      <c r="Q27" s="238" t="str">
        <f t="shared" si="1"/>
        <v/>
      </c>
      <c r="R27" s="382"/>
      <c r="S27" s="383"/>
      <c r="T27" s="383"/>
      <c r="U27" s="383"/>
      <c r="V27" s="239" t="str">
        <f t="shared" si="2"/>
        <v/>
      </c>
      <c r="W27" s="240" t="str">
        <f t="shared" si="4"/>
        <v/>
      </c>
    </row>
    <row r="28" spans="1:23" s="219" customFormat="1" x14ac:dyDescent="0.2">
      <c r="A28" s="578">
        <v>20</v>
      </c>
      <c r="B28" s="259"/>
      <c r="C28" s="260"/>
      <c r="D28" s="700"/>
      <c r="E28" s="250"/>
      <c r="F28" s="252"/>
      <c r="G28" s="261" t="str">
        <f t="shared" si="6"/>
        <v/>
      </c>
      <c r="H28" s="253"/>
      <c r="I28" s="288"/>
      <c r="J28" s="288"/>
      <c r="K28" s="235">
        <v>261</v>
      </c>
      <c r="L28" s="256"/>
      <c r="M28" s="257"/>
      <c r="N28" s="257"/>
      <c r="O28" s="257"/>
      <c r="P28" s="200" t="str">
        <f t="shared" si="5"/>
        <v/>
      </c>
      <c r="Q28" s="238" t="str">
        <f t="shared" si="1"/>
        <v/>
      </c>
      <c r="R28" s="382"/>
      <c r="S28" s="383"/>
      <c r="T28" s="383"/>
      <c r="U28" s="383"/>
      <c r="V28" s="239" t="str">
        <f t="shared" si="2"/>
        <v/>
      </c>
      <c r="W28" s="240" t="str">
        <f t="shared" si="4"/>
        <v/>
      </c>
    </row>
    <row r="29" spans="1:23" s="219" customFormat="1" x14ac:dyDescent="0.2">
      <c r="A29" s="578">
        <v>21</v>
      </c>
      <c r="B29" s="259"/>
      <c r="C29" s="409"/>
      <c r="D29" s="409"/>
      <c r="E29" s="250"/>
      <c r="F29" s="252"/>
      <c r="G29" s="261" t="str">
        <f t="shared" si="6"/>
        <v/>
      </c>
      <c r="H29" s="253"/>
      <c r="I29" s="288"/>
      <c r="J29" s="288"/>
      <c r="K29" s="235">
        <v>261</v>
      </c>
      <c r="L29" s="256"/>
      <c r="M29" s="257"/>
      <c r="N29" s="257"/>
      <c r="O29" s="257"/>
      <c r="P29" s="200" t="str">
        <f t="shared" si="5"/>
        <v/>
      </c>
      <c r="Q29" s="238" t="str">
        <f t="shared" si="1"/>
        <v/>
      </c>
      <c r="R29" s="382"/>
      <c r="S29" s="383"/>
      <c r="T29" s="383"/>
      <c r="U29" s="383"/>
      <c r="V29" s="239" t="str">
        <f t="shared" si="2"/>
        <v/>
      </c>
      <c r="W29" s="240" t="str">
        <f t="shared" si="4"/>
        <v/>
      </c>
    </row>
    <row r="30" spans="1:23" s="219" customFormat="1" x14ac:dyDescent="0.2">
      <c r="A30" s="578">
        <v>22</v>
      </c>
      <c r="B30" s="259"/>
      <c r="C30" s="409"/>
      <c r="D30" s="409"/>
      <c r="E30" s="250"/>
      <c r="F30" s="252"/>
      <c r="G30" s="261" t="str">
        <f t="shared" si="6"/>
        <v/>
      </c>
      <c r="H30" s="253"/>
      <c r="I30" s="288"/>
      <c r="J30" s="288"/>
      <c r="K30" s="235">
        <v>261</v>
      </c>
      <c r="L30" s="256"/>
      <c r="M30" s="257"/>
      <c r="N30" s="257"/>
      <c r="O30" s="257"/>
      <c r="P30" s="200" t="str">
        <f t="shared" si="5"/>
        <v/>
      </c>
      <c r="Q30" s="238" t="str">
        <f t="shared" si="1"/>
        <v/>
      </c>
      <c r="R30" s="382"/>
      <c r="S30" s="383"/>
      <c r="T30" s="383"/>
      <c r="U30" s="383"/>
      <c r="V30" s="239" t="str">
        <f t="shared" si="2"/>
        <v/>
      </c>
      <c r="W30" s="240" t="str">
        <f t="shared" si="4"/>
        <v/>
      </c>
    </row>
    <row r="31" spans="1:23" s="219" customFormat="1" x14ac:dyDescent="0.2">
      <c r="A31" s="578">
        <v>23</v>
      </c>
      <c r="B31" s="259"/>
      <c r="C31" s="409"/>
      <c r="D31" s="409"/>
      <c r="E31" s="250"/>
      <c r="F31" s="252"/>
      <c r="G31" s="261" t="str">
        <f t="shared" si="6"/>
        <v/>
      </c>
      <c r="H31" s="253"/>
      <c r="I31" s="288"/>
      <c r="J31" s="288"/>
      <c r="K31" s="235">
        <v>261</v>
      </c>
      <c r="L31" s="256"/>
      <c r="M31" s="257"/>
      <c r="N31" s="257"/>
      <c r="O31" s="257"/>
      <c r="P31" s="200" t="str">
        <f t="shared" si="5"/>
        <v/>
      </c>
      <c r="Q31" s="238" t="str">
        <f t="shared" si="1"/>
        <v/>
      </c>
      <c r="R31" s="382"/>
      <c r="S31" s="383"/>
      <c r="T31" s="383"/>
      <c r="U31" s="383"/>
      <c r="V31" s="239" t="str">
        <f t="shared" si="2"/>
        <v/>
      </c>
      <c r="W31" s="240" t="str">
        <f t="shared" si="4"/>
        <v/>
      </c>
    </row>
    <row r="32" spans="1:23" s="219" customFormat="1" x14ac:dyDescent="0.2">
      <c r="A32" s="578">
        <v>24</v>
      </c>
      <c r="B32" s="259"/>
      <c r="C32" s="409"/>
      <c r="D32" s="409"/>
      <c r="E32" s="250"/>
      <c r="F32" s="252"/>
      <c r="G32" s="261" t="str">
        <f t="shared" si="6"/>
        <v/>
      </c>
      <c r="H32" s="253"/>
      <c r="I32" s="288"/>
      <c r="J32" s="288"/>
      <c r="K32" s="235">
        <v>261</v>
      </c>
      <c r="L32" s="256"/>
      <c r="M32" s="257"/>
      <c r="N32" s="257"/>
      <c r="O32" s="257"/>
      <c r="P32" s="200" t="str">
        <f t="shared" si="5"/>
        <v/>
      </c>
      <c r="Q32" s="238" t="str">
        <f t="shared" si="1"/>
        <v/>
      </c>
      <c r="R32" s="382"/>
      <c r="S32" s="383"/>
      <c r="T32" s="383"/>
      <c r="U32" s="383"/>
      <c r="V32" s="239" t="str">
        <f t="shared" si="2"/>
        <v/>
      </c>
      <c r="W32" s="240" t="str">
        <f t="shared" si="4"/>
        <v/>
      </c>
    </row>
    <row r="33" spans="1:23" s="219" customFormat="1" x14ac:dyDescent="0.2">
      <c r="A33" s="578">
        <v>25</v>
      </c>
      <c r="B33" s="259"/>
      <c r="C33" s="260"/>
      <c r="D33" s="700"/>
      <c r="E33" s="250"/>
      <c r="F33" s="252"/>
      <c r="G33" s="261" t="str">
        <f t="shared" si="6"/>
        <v/>
      </c>
      <c r="H33" s="253"/>
      <c r="I33" s="288"/>
      <c r="J33" s="288"/>
      <c r="K33" s="235">
        <v>261</v>
      </c>
      <c r="L33" s="256"/>
      <c r="M33" s="257"/>
      <c r="N33" s="257"/>
      <c r="O33" s="257"/>
      <c r="P33" s="200" t="str">
        <f t="shared" si="5"/>
        <v/>
      </c>
      <c r="Q33" s="238" t="str">
        <f t="shared" si="1"/>
        <v/>
      </c>
      <c r="R33" s="382"/>
      <c r="S33" s="383"/>
      <c r="T33" s="383"/>
      <c r="U33" s="383"/>
      <c r="V33" s="239" t="str">
        <f t="shared" si="2"/>
        <v/>
      </c>
      <c r="W33" s="240" t="str">
        <f t="shared" si="4"/>
        <v/>
      </c>
    </row>
    <row r="34" spans="1:23" s="219" customFormat="1" x14ac:dyDescent="0.2">
      <c r="A34" s="578">
        <v>26</v>
      </c>
      <c r="B34" s="259"/>
      <c r="C34" s="260"/>
      <c r="D34" s="700"/>
      <c r="E34" s="250"/>
      <c r="F34" s="252"/>
      <c r="G34" s="261" t="str">
        <f t="shared" si="6"/>
        <v/>
      </c>
      <c r="H34" s="253"/>
      <c r="I34" s="288"/>
      <c r="J34" s="288"/>
      <c r="K34" s="235">
        <v>261</v>
      </c>
      <c r="L34" s="256"/>
      <c r="M34" s="257"/>
      <c r="N34" s="257"/>
      <c r="O34" s="257"/>
      <c r="P34" s="200" t="str">
        <f t="shared" si="5"/>
        <v/>
      </c>
      <c r="Q34" s="238" t="str">
        <f t="shared" si="1"/>
        <v/>
      </c>
      <c r="R34" s="382"/>
      <c r="S34" s="383"/>
      <c r="T34" s="383"/>
      <c r="U34" s="383"/>
      <c r="V34" s="239" t="str">
        <f t="shared" si="2"/>
        <v/>
      </c>
      <c r="W34" s="240" t="str">
        <f t="shared" si="4"/>
        <v/>
      </c>
    </row>
    <row r="35" spans="1:23" s="219" customFormat="1" x14ac:dyDescent="0.2">
      <c r="A35" s="578">
        <v>27</v>
      </c>
      <c r="B35" s="259"/>
      <c r="C35" s="260"/>
      <c r="D35" s="700"/>
      <c r="E35" s="250"/>
      <c r="F35" s="252"/>
      <c r="G35" s="261" t="str">
        <f t="shared" si="6"/>
        <v/>
      </c>
      <c r="H35" s="253"/>
      <c r="I35" s="288"/>
      <c r="J35" s="288"/>
      <c r="K35" s="235">
        <v>261</v>
      </c>
      <c r="L35" s="256"/>
      <c r="M35" s="257"/>
      <c r="N35" s="257"/>
      <c r="O35" s="257"/>
      <c r="P35" s="200" t="str">
        <f t="shared" si="5"/>
        <v/>
      </c>
      <c r="Q35" s="238" t="str">
        <f t="shared" si="1"/>
        <v/>
      </c>
      <c r="R35" s="382"/>
      <c r="S35" s="383"/>
      <c r="T35" s="383"/>
      <c r="U35" s="383"/>
      <c r="V35" s="239" t="str">
        <f t="shared" si="2"/>
        <v/>
      </c>
      <c r="W35" s="240" t="str">
        <f t="shared" si="4"/>
        <v/>
      </c>
    </row>
    <row r="36" spans="1:23" s="219" customFormat="1" x14ac:dyDescent="0.2">
      <c r="A36" s="578">
        <v>28</v>
      </c>
      <c r="B36" s="259"/>
      <c r="C36" s="260"/>
      <c r="D36" s="700"/>
      <c r="E36" s="250"/>
      <c r="F36" s="252"/>
      <c r="G36" s="261" t="str">
        <f t="shared" si="6"/>
        <v/>
      </c>
      <c r="H36" s="253"/>
      <c r="I36" s="288"/>
      <c r="J36" s="288"/>
      <c r="K36" s="235">
        <v>261</v>
      </c>
      <c r="L36" s="256"/>
      <c r="M36" s="257"/>
      <c r="N36" s="257"/>
      <c r="O36" s="257"/>
      <c r="P36" s="200" t="str">
        <f t="shared" si="5"/>
        <v/>
      </c>
      <c r="Q36" s="238" t="str">
        <f t="shared" si="1"/>
        <v/>
      </c>
      <c r="R36" s="382"/>
      <c r="S36" s="383"/>
      <c r="T36" s="383"/>
      <c r="U36" s="383"/>
      <c r="V36" s="239" t="str">
        <f t="shared" si="2"/>
        <v/>
      </c>
      <c r="W36" s="240" t="str">
        <f t="shared" si="4"/>
        <v/>
      </c>
    </row>
    <row r="37" spans="1:23" s="219" customFormat="1" x14ac:dyDescent="0.2">
      <c r="A37" s="578">
        <v>29</v>
      </c>
      <c r="B37" s="259"/>
      <c r="C37" s="260"/>
      <c r="D37" s="700"/>
      <c r="E37" s="250"/>
      <c r="F37" s="252"/>
      <c r="G37" s="261" t="str">
        <f t="shared" si="6"/>
        <v/>
      </c>
      <c r="H37" s="253"/>
      <c r="I37" s="288"/>
      <c r="J37" s="288"/>
      <c r="K37" s="235">
        <v>261</v>
      </c>
      <c r="L37" s="256"/>
      <c r="M37" s="257"/>
      <c r="N37" s="257"/>
      <c r="O37" s="257"/>
      <c r="P37" s="200" t="str">
        <f t="shared" si="5"/>
        <v/>
      </c>
      <c r="Q37" s="238" t="str">
        <f t="shared" si="1"/>
        <v/>
      </c>
      <c r="R37" s="382"/>
      <c r="S37" s="383"/>
      <c r="T37" s="383"/>
      <c r="U37" s="383"/>
      <c r="V37" s="239" t="str">
        <f t="shared" si="2"/>
        <v/>
      </c>
      <c r="W37" s="240" t="str">
        <f t="shared" si="4"/>
        <v/>
      </c>
    </row>
    <row r="38" spans="1:23" s="219" customFormat="1" x14ac:dyDescent="0.2">
      <c r="A38" s="578">
        <v>30</v>
      </c>
      <c r="B38" s="259"/>
      <c r="C38" s="409"/>
      <c r="D38" s="409"/>
      <c r="E38" s="250"/>
      <c r="F38" s="252"/>
      <c r="G38" s="261" t="str">
        <f t="shared" si="6"/>
        <v/>
      </c>
      <c r="H38" s="253"/>
      <c r="I38" s="288"/>
      <c r="J38" s="288"/>
      <c r="K38" s="235">
        <v>261</v>
      </c>
      <c r="L38" s="256"/>
      <c r="M38" s="257"/>
      <c r="N38" s="257"/>
      <c r="O38" s="257"/>
      <c r="P38" s="200" t="str">
        <f t="shared" si="5"/>
        <v/>
      </c>
      <c r="Q38" s="238" t="str">
        <f t="shared" si="1"/>
        <v/>
      </c>
      <c r="R38" s="382"/>
      <c r="S38" s="383"/>
      <c r="T38" s="383"/>
      <c r="U38" s="383"/>
      <c r="V38" s="239" t="str">
        <f t="shared" si="2"/>
        <v/>
      </c>
      <c r="W38" s="240" t="str">
        <f t="shared" si="4"/>
        <v/>
      </c>
    </row>
    <row r="39" spans="1:23" s="219" customFormat="1" x14ac:dyDescent="0.2">
      <c r="A39" s="578">
        <v>31</v>
      </c>
      <c r="B39" s="259"/>
      <c r="C39" s="409"/>
      <c r="D39" s="409"/>
      <c r="E39" s="250"/>
      <c r="F39" s="252"/>
      <c r="G39" s="261" t="str">
        <f t="shared" si="6"/>
        <v/>
      </c>
      <c r="H39" s="253"/>
      <c r="I39" s="288"/>
      <c r="J39" s="288"/>
      <c r="K39" s="235">
        <v>261</v>
      </c>
      <c r="L39" s="256"/>
      <c r="M39" s="257"/>
      <c r="N39" s="257"/>
      <c r="O39" s="257"/>
      <c r="P39" s="200" t="str">
        <f t="shared" si="5"/>
        <v/>
      </c>
      <c r="Q39" s="238" t="str">
        <f t="shared" si="1"/>
        <v/>
      </c>
      <c r="R39" s="382"/>
      <c r="S39" s="383"/>
      <c r="T39" s="383"/>
      <c r="U39" s="383"/>
      <c r="V39" s="239" t="str">
        <f t="shared" si="2"/>
        <v/>
      </c>
      <c r="W39" s="240" t="str">
        <f t="shared" si="4"/>
        <v/>
      </c>
    </row>
    <row r="40" spans="1:23" s="219" customFormat="1" x14ac:dyDescent="0.2">
      <c r="A40" s="578">
        <v>32</v>
      </c>
      <c r="B40" s="259"/>
      <c r="C40" s="409"/>
      <c r="D40" s="409"/>
      <c r="E40" s="250"/>
      <c r="F40" s="252"/>
      <c r="G40" s="261" t="str">
        <f t="shared" si="6"/>
        <v/>
      </c>
      <c r="H40" s="253"/>
      <c r="I40" s="288"/>
      <c r="J40" s="288"/>
      <c r="K40" s="235">
        <v>261</v>
      </c>
      <c r="L40" s="256"/>
      <c r="M40" s="257"/>
      <c r="N40" s="257"/>
      <c r="O40" s="257"/>
      <c r="P40" s="200" t="str">
        <f t="shared" si="5"/>
        <v/>
      </c>
      <c r="Q40" s="238" t="str">
        <f t="shared" si="1"/>
        <v/>
      </c>
      <c r="R40" s="382"/>
      <c r="S40" s="383"/>
      <c r="T40" s="383"/>
      <c r="U40" s="383"/>
      <c r="V40" s="239" t="str">
        <f t="shared" si="2"/>
        <v/>
      </c>
      <c r="W40" s="240" t="str">
        <f t="shared" si="4"/>
        <v/>
      </c>
    </row>
    <row r="41" spans="1:23" s="219" customFormat="1" x14ac:dyDescent="0.2">
      <c r="A41" s="578">
        <v>33</v>
      </c>
      <c r="B41" s="259"/>
      <c r="C41" s="409"/>
      <c r="D41" s="409"/>
      <c r="E41" s="250"/>
      <c r="F41" s="252"/>
      <c r="G41" s="261" t="str">
        <f t="shared" si="6"/>
        <v/>
      </c>
      <c r="H41" s="253"/>
      <c r="I41" s="288"/>
      <c r="J41" s="288"/>
      <c r="K41" s="235">
        <v>261</v>
      </c>
      <c r="L41" s="256"/>
      <c r="M41" s="257"/>
      <c r="N41" s="257"/>
      <c r="O41" s="257"/>
      <c r="P41" s="200" t="str">
        <f t="shared" si="5"/>
        <v/>
      </c>
      <c r="Q41" s="238" t="str">
        <f t="shared" si="1"/>
        <v/>
      </c>
      <c r="R41" s="382"/>
      <c r="S41" s="383"/>
      <c r="T41" s="383"/>
      <c r="U41" s="383"/>
      <c r="V41" s="239" t="str">
        <f t="shared" si="2"/>
        <v/>
      </c>
      <c r="W41" s="240" t="str">
        <f t="shared" si="4"/>
        <v/>
      </c>
    </row>
    <row r="42" spans="1:23" s="219" customFormat="1" x14ac:dyDescent="0.2">
      <c r="A42" s="578">
        <v>34</v>
      </c>
      <c r="B42" s="259"/>
      <c r="C42" s="260"/>
      <c r="D42" s="700"/>
      <c r="E42" s="250"/>
      <c r="F42" s="252"/>
      <c r="G42" s="261" t="str">
        <f t="shared" si="6"/>
        <v/>
      </c>
      <c r="H42" s="253"/>
      <c r="I42" s="288"/>
      <c r="J42" s="288"/>
      <c r="K42" s="235">
        <v>261</v>
      </c>
      <c r="L42" s="256"/>
      <c r="M42" s="257"/>
      <c r="N42" s="257"/>
      <c r="O42" s="257"/>
      <c r="P42" s="200" t="str">
        <f t="shared" si="5"/>
        <v/>
      </c>
      <c r="Q42" s="238" t="str">
        <f t="shared" si="1"/>
        <v/>
      </c>
      <c r="R42" s="382"/>
      <c r="S42" s="383"/>
      <c r="T42" s="383"/>
      <c r="U42" s="383"/>
      <c r="V42" s="239" t="str">
        <f t="shared" si="2"/>
        <v/>
      </c>
      <c r="W42" s="240" t="str">
        <f t="shared" si="4"/>
        <v/>
      </c>
    </row>
    <row r="43" spans="1:23" s="219" customFormat="1" x14ac:dyDescent="0.2">
      <c r="A43" s="578">
        <v>35</v>
      </c>
      <c r="B43" s="259"/>
      <c r="C43" s="260"/>
      <c r="D43" s="700"/>
      <c r="E43" s="250"/>
      <c r="F43" s="252"/>
      <c r="G43" s="261" t="str">
        <f t="shared" si="6"/>
        <v/>
      </c>
      <c r="H43" s="253"/>
      <c r="I43" s="288"/>
      <c r="J43" s="288"/>
      <c r="K43" s="235">
        <v>261</v>
      </c>
      <c r="L43" s="256"/>
      <c r="M43" s="257"/>
      <c r="N43" s="257"/>
      <c r="O43" s="257"/>
      <c r="P43" s="200" t="str">
        <f t="shared" si="5"/>
        <v/>
      </c>
      <c r="Q43" s="238" t="str">
        <f t="shared" si="1"/>
        <v/>
      </c>
      <c r="R43" s="382"/>
      <c r="S43" s="383"/>
      <c r="T43" s="383"/>
      <c r="U43" s="383"/>
      <c r="V43" s="239" t="str">
        <f t="shared" si="2"/>
        <v/>
      </c>
      <c r="W43" s="240" t="str">
        <f t="shared" si="4"/>
        <v/>
      </c>
    </row>
    <row r="44" spans="1:23" s="219" customFormat="1" x14ac:dyDescent="0.2">
      <c r="A44" s="578">
        <v>36</v>
      </c>
      <c r="B44" s="259"/>
      <c r="C44" s="260"/>
      <c r="D44" s="700"/>
      <c r="E44" s="250"/>
      <c r="F44" s="252"/>
      <c r="G44" s="261" t="str">
        <f t="shared" si="6"/>
        <v/>
      </c>
      <c r="H44" s="253"/>
      <c r="I44" s="288"/>
      <c r="J44" s="288"/>
      <c r="K44" s="235">
        <v>261</v>
      </c>
      <c r="L44" s="256"/>
      <c r="M44" s="257"/>
      <c r="N44" s="257"/>
      <c r="O44" s="257"/>
      <c r="P44" s="200" t="str">
        <f t="shared" si="5"/>
        <v/>
      </c>
      <c r="Q44" s="238" t="str">
        <f t="shared" si="1"/>
        <v/>
      </c>
      <c r="R44" s="382"/>
      <c r="S44" s="383"/>
      <c r="T44" s="383"/>
      <c r="U44" s="383"/>
      <c r="V44" s="239" t="str">
        <f t="shared" si="2"/>
        <v/>
      </c>
      <c r="W44" s="240" t="str">
        <f t="shared" si="4"/>
        <v/>
      </c>
    </row>
    <row r="45" spans="1:23" s="219" customFormat="1" x14ac:dyDescent="0.2">
      <c r="A45" s="578">
        <v>37</v>
      </c>
      <c r="B45" s="259"/>
      <c r="C45" s="260"/>
      <c r="D45" s="700"/>
      <c r="E45" s="250"/>
      <c r="F45" s="252"/>
      <c r="G45" s="261" t="str">
        <f t="shared" si="6"/>
        <v/>
      </c>
      <c r="H45" s="253"/>
      <c r="I45" s="288"/>
      <c r="J45" s="288"/>
      <c r="K45" s="235">
        <v>261</v>
      </c>
      <c r="L45" s="256"/>
      <c r="M45" s="257"/>
      <c r="N45" s="257"/>
      <c r="O45" s="257"/>
      <c r="P45" s="200" t="str">
        <f t="shared" si="5"/>
        <v/>
      </c>
      <c r="Q45" s="238" t="str">
        <f t="shared" si="1"/>
        <v/>
      </c>
      <c r="R45" s="382"/>
      <c r="S45" s="383"/>
      <c r="T45" s="383"/>
      <c r="U45" s="383"/>
      <c r="V45" s="239" t="str">
        <f t="shared" si="2"/>
        <v/>
      </c>
      <c r="W45" s="240" t="str">
        <f t="shared" si="4"/>
        <v/>
      </c>
    </row>
    <row r="46" spans="1:23" s="219" customFormat="1" x14ac:dyDescent="0.2">
      <c r="A46" s="578">
        <v>38</v>
      </c>
      <c r="B46" s="259"/>
      <c r="C46" s="260"/>
      <c r="D46" s="700"/>
      <c r="E46" s="250"/>
      <c r="F46" s="252"/>
      <c r="G46" s="261" t="str">
        <f t="shared" si="6"/>
        <v/>
      </c>
      <c r="H46" s="253"/>
      <c r="I46" s="288"/>
      <c r="J46" s="288"/>
      <c r="K46" s="235">
        <v>261</v>
      </c>
      <c r="L46" s="256"/>
      <c r="M46" s="257"/>
      <c r="N46" s="257"/>
      <c r="O46" s="257"/>
      <c r="P46" s="200" t="str">
        <f t="shared" si="5"/>
        <v/>
      </c>
      <c r="Q46" s="238" t="str">
        <f t="shared" si="1"/>
        <v/>
      </c>
      <c r="R46" s="382"/>
      <c r="S46" s="383"/>
      <c r="T46" s="383"/>
      <c r="U46" s="383"/>
      <c r="V46" s="239" t="str">
        <f t="shared" si="2"/>
        <v/>
      </c>
      <c r="W46" s="240" t="str">
        <f t="shared" si="4"/>
        <v/>
      </c>
    </row>
    <row r="47" spans="1:23" s="219" customFormat="1" x14ac:dyDescent="0.2">
      <c r="A47" s="578">
        <v>39</v>
      </c>
      <c r="B47" s="259"/>
      <c r="C47" s="409"/>
      <c r="D47" s="409"/>
      <c r="E47" s="250"/>
      <c r="F47" s="252"/>
      <c r="G47" s="261" t="str">
        <f t="shared" si="6"/>
        <v/>
      </c>
      <c r="H47" s="253"/>
      <c r="I47" s="288"/>
      <c r="J47" s="288"/>
      <c r="K47" s="235">
        <v>261</v>
      </c>
      <c r="L47" s="256"/>
      <c r="M47" s="257"/>
      <c r="N47" s="257"/>
      <c r="O47" s="257"/>
      <c r="P47" s="200" t="str">
        <f t="shared" si="5"/>
        <v/>
      </c>
      <c r="Q47" s="238" t="str">
        <f t="shared" si="1"/>
        <v/>
      </c>
      <c r="R47" s="382"/>
      <c r="S47" s="383"/>
      <c r="T47" s="383"/>
      <c r="U47" s="383"/>
      <c r="V47" s="239" t="str">
        <f t="shared" si="2"/>
        <v/>
      </c>
      <c r="W47" s="240" t="str">
        <f t="shared" si="4"/>
        <v/>
      </c>
    </row>
    <row r="48" spans="1:23" s="219" customFormat="1" x14ac:dyDescent="0.2">
      <c r="A48" s="578">
        <v>40</v>
      </c>
      <c r="B48" s="259"/>
      <c r="C48" s="409"/>
      <c r="D48" s="409"/>
      <c r="E48" s="250"/>
      <c r="F48" s="252"/>
      <c r="G48" s="261" t="str">
        <f t="shared" si="6"/>
        <v/>
      </c>
      <c r="H48" s="253"/>
      <c r="I48" s="288"/>
      <c r="J48" s="288"/>
      <c r="K48" s="235">
        <v>261</v>
      </c>
      <c r="L48" s="256"/>
      <c r="M48" s="257"/>
      <c r="N48" s="257"/>
      <c r="O48" s="257"/>
      <c r="P48" s="200" t="str">
        <f t="shared" si="5"/>
        <v/>
      </c>
      <c r="Q48" s="238" t="str">
        <f t="shared" si="1"/>
        <v/>
      </c>
      <c r="R48" s="382"/>
      <c r="S48" s="383"/>
      <c r="T48" s="383"/>
      <c r="U48" s="383"/>
      <c r="V48" s="239" t="str">
        <f t="shared" si="2"/>
        <v/>
      </c>
      <c r="W48" s="240" t="str">
        <f t="shared" si="4"/>
        <v/>
      </c>
    </row>
    <row r="49" spans="1:23" s="219" customFormat="1" x14ac:dyDescent="0.2">
      <c r="A49" s="578">
        <v>41</v>
      </c>
      <c r="B49" s="259"/>
      <c r="C49" s="409"/>
      <c r="D49" s="409"/>
      <c r="E49" s="250"/>
      <c r="F49" s="252"/>
      <c r="G49" s="261" t="str">
        <f t="shared" si="6"/>
        <v/>
      </c>
      <c r="H49" s="253"/>
      <c r="I49" s="288"/>
      <c r="J49" s="288"/>
      <c r="K49" s="235">
        <v>261</v>
      </c>
      <c r="L49" s="256"/>
      <c r="M49" s="257"/>
      <c r="N49" s="257"/>
      <c r="O49" s="257"/>
      <c r="P49" s="200" t="str">
        <f t="shared" si="5"/>
        <v/>
      </c>
      <c r="Q49" s="238" t="str">
        <f t="shared" si="1"/>
        <v/>
      </c>
      <c r="R49" s="382"/>
      <c r="S49" s="383"/>
      <c r="T49" s="383"/>
      <c r="U49" s="383"/>
      <c r="V49" s="239" t="str">
        <f t="shared" si="2"/>
        <v/>
      </c>
      <c r="W49" s="240" t="str">
        <f t="shared" si="4"/>
        <v/>
      </c>
    </row>
    <row r="50" spans="1:23" s="219" customFormat="1" x14ac:dyDescent="0.2">
      <c r="A50" s="578">
        <v>42</v>
      </c>
      <c r="B50" s="259"/>
      <c r="C50" s="409"/>
      <c r="D50" s="409"/>
      <c r="E50" s="250"/>
      <c r="F50" s="252"/>
      <c r="G50" s="261" t="str">
        <f t="shared" si="6"/>
        <v/>
      </c>
      <c r="H50" s="253"/>
      <c r="I50" s="288"/>
      <c r="J50" s="288"/>
      <c r="K50" s="235">
        <v>261</v>
      </c>
      <c r="L50" s="256"/>
      <c r="M50" s="257"/>
      <c r="N50" s="257"/>
      <c r="O50" s="257"/>
      <c r="P50" s="200" t="str">
        <f t="shared" si="5"/>
        <v/>
      </c>
      <c r="Q50" s="238" t="str">
        <f t="shared" si="1"/>
        <v/>
      </c>
      <c r="R50" s="382"/>
      <c r="S50" s="383"/>
      <c r="T50" s="383"/>
      <c r="U50" s="383"/>
      <c r="V50" s="239" t="str">
        <f t="shared" si="2"/>
        <v/>
      </c>
      <c r="W50" s="240" t="str">
        <f t="shared" si="4"/>
        <v/>
      </c>
    </row>
    <row r="51" spans="1:23" s="219" customFormat="1" x14ac:dyDescent="0.2">
      <c r="A51" s="578">
        <v>43</v>
      </c>
      <c r="B51" s="259"/>
      <c r="C51" s="260"/>
      <c r="D51" s="700"/>
      <c r="E51" s="250"/>
      <c r="F51" s="252"/>
      <c r="G51" s="261" t="str">
        <f t="shared" si="6"/>
        <v/>
      </c>
      <c r="H51" s="253"/>
      <c r="I51" s="288"/>
      <c r="J51" s="288"/>
      <c r="K51" s="235">
        <v>261</v>
      </c>
      <c r="L51" s="256"/>
      <c r="M51" s="257"/>
      <c r="N51" s="257"/>
      <c r="O51" s="257"/>
      <c r="P51" s="200" t="str">
        <f t="shared" si="5"/>
        <v/>
      </c>
      <c r="Q51" s="238" t="str">
        <f t="shared" si="1"/>
        <v/>
      </c>
      <c r="R51" s="382"/>
      <c r="S51" s="383"/>
      <c r="T51" s="383"/>
      <c r="U51" s="383"/>
      <c r="V51" s="239" t="str">
        <f t="shared" si="2"/>
        <v/>
      </c>
      <c r="W51" s="240" t="str">
        <f t="shared" si="4"/>
        <v/>
      </c>
    </row>
    <row r="52" spans="1:23" s="219" customFormat="1" x14ac:dyDescent="0.2">
      <c r="A52" s="578">
        <v>44</v>
      </c>
      <c r="B52" s="259"/>
      <c r="C52" s="260"/>
      <c r="D52" s="700"/>
      <c r="E52" s="250"/>
      <c r="F52" s="252"/>
      <c r="G52" s="261" t="str">
        <f t="shared" si="6"/>
        <v/>
      </c>
      <c r="H52" s="253"/>
      <c r="I52" s="288"/>
      <c r="J52" s="288"/>
      <c r="K52" s="235">
        <v>261</v>
      </c>
      <c r="L52" s="256"/>
      <c r="M52" s="257"/>
      <c r="N52" s="257"/>
      <c r="O52" s="257"/>
      <c r="P52" s="200" t="str">
        <f t="shared" si="5"/>
        <v/>
      </c>
      <c r="Q52" s="238" t="str">
        <f t="shared" si="1"/>
        <v/>
      </c>
      <c r="R52" s="382"/>
      <c r="S52" s="383"/>
      <c r="T52" s="383"/>
      <c r="U52" s="383"/>
      <c r="V52" s="239" t="str">
        <f t="shared" si="2"/>
        <v/>
      </c>
      <c r="W52" s="240" t="str">
        <f t="shared" si="4"/>
        <v/>
      </c>
    </row>
    <row r="53" spans="1:23" s="219" customFormat="1" x14ac:dyDescent="0.2">
      <c r="A53" s="578">
        <v>45</v>
      </c>
      <c r="B53" s="259"/>
      <c r="C53" s="260"/>
      <c r="D53" s="700"/>
      <c r="E53" s="250"/>
      <c r="F53" s="252"/>
      <c r="G53" s="261" t="str">
        <f t="shared" si="6"/>
        <v/>
      </c>
      <c r="H53" s="253"/>
      <c r="I53" s="288"/>
      <c r="J53" s="288"/>
      <c r="K53" s="235">
        <v>261</v>
      </c>
      <c r="L53" s="256"/>
      <c r="M53" s="257"/>
      <c r="N53" s="257"/>
      <c r="O53" s="257"/>
      <c r="P53" s="200" t="str">
        <f t="shared" si="5"/>
        <v/>
      </c>
      <c r="Q53" s="238" t="str">
        <f t="shared" si="1"/>
        <v/>
      </c>
      <c r="R53" s="382"/>
      <c r="S53" s="383"/>
      <c r="T53" s="383"/>
      <c r="U53" s="383"/>
      <c r="V53" s="239" t="str">
        <f t="shared" si="2"/>
        <v/>
      </c>
      <c r="W53" s="240" t="str">
        <f t="shared" si="4"/>
        <v/>
      </c>
    </row>
    <row r="54" spans="1:23" s="219" customFormat="1" x14ac:dyDescent="0.2">
      <c r="A54" s="578">
        <v>46</v>
      </c>
      <c r="B54" s="259"/>
      <c r="C54" s="260"/>
      <c r="D54" s="700"/>
      <c r="E54" s="250"/>
      <c r="F54" s="252"/>
      <c r="G54" s="261" t="str">
        <f t="shared" si="6"/>
        <v/>
      </c>
      <c r="H54" s="253"/>
      <c r="I54" s="288"/>
      <c r="J54" s="288"/>
      <c r="K54" s="235">
        <v>261</v>
      </c>
      <c r="L54" s="256"/>
      <c r="M54" s="257"/>
      <c r="N54" s="257"/>
      <c r="O54" s="257"/>
      <c r="P54" s="200" t="str">
        <f t="shared" si="5"/>
        <v/>
      </c>
      <c r="Q54" s="238" t="str">
        <f t="shared" si="1"/>
        <v/>
      </c>
      <c r="R54" s="382"/>
      <c r="S54" s="383"/>
      <c r="T54" s="383"/>
      <c r="U54" s="383"/>
      <c r="V54" s="239" t="str">
        <f t="shared" si="2"/>
        <v/>
      </c>
      <c r="W54" s="240" t="str">
        <f t="shared" si="4"/>
        <v/>
      </c>
    </row>
    <row r="55" spans="1:23" s="219" customFormat="1" x14ac:dyDescent="0.2">
      <c r="A55" s="578">
        <v>47</v>
      </c>
      <c r="B55" s="259"/>
      <c r="C55" s="260"/>
      <c r="D55" s="700"/>
      <c r="E55" s="250"/>
      <c r="F55" s="252"/>
      <c r="G55" s="261" t="str">
        <f t="shared" si="6"/>
        <v/>
      </c>
      <c r="H55" s="253"/>
      <c r="I55" s="288"/>
      <c r="J55" s="288"/>
      <c r="K55" s="235">
        <v>261</v>
      </c>
      <c r="L55" s="256"/>
      <c r="M55" s="257"/>
      <c r="N55" s="257"/>
      <c r="O55" s="257"/>
      <c r="P55" s="200" t="str">
        <f t="shared" si="5"/>
        <v/>
      </c>
      <c r="Q55" s="238" t="str">
        <f t="shared" si="1"/>
        <v/>
      </c>
      <c r="R55" s="382"/>
      <c r="S55" s="383"/>
      <c r="T55" s="383"/>
      <c r="U55" s="383"/>
      <c r="V55" s="239" t="str">
        <f t="shared" si="2"/>
        <v/>
      </c>
      <c r="W55" s="240" t="str">
        <f t="shared" si="4"/>
        <v/>
      </c>
    </row>
    <row r="56" spans="1:23" s="219" customFormat="1" x14ac:dyDescent="0.2">
      <c r="A56" s="578">
        <v>48</v>
      </c>
      <c r="B56" s="259"/>
      <c r="C56" s="260"/>
      <c r="D56" s="700"/>
      <c r="E56" s="250"/>
      <c r="F56" s="252"/>
      <c r="G56" s="261" t="str">
        <f t="shared" si="6"/>
        <v/>
      </c>
      <c r="H56" s="253"/>
      <c r="I56" s="288"/>
      <c r="J56" s="288"/>
      <c r="K56" s="235">
        <v>261</v>
      </c>
      <c r="L56" s="256"/>
      <c r="M56" s="257"/>
      <c r="N56" s="257"/>
      <c r="O56" s="257"/>
      <c r="P56" s="200" t="str">
        <f t="shared" si="5"/>
        <v/>
      </c>
      <c r="Q56" s="238" t="str">
        <f t="shared" si="1"/>
        <v/>
      </c>
      <c r="R56" s="382"/>
      <c r="S56" s="383"/>
      <c r="T56" s="383"/>
      <c r="U56" s="383"/>
      <c r="V56" s="239" t="str">
        <f t="shared" si="2"/>
        <v/>
      </c>
      <c r="W56" s="240" t="str">
        <f t="shared" si="4"/>
        <v/>
      </c>
    </row>
    <row r="57" spans="1:23" s="219" customFormat="1" x14ac:dyDescent="0.2">
      <c r="A57" s="578">
        <v>49</v>
      </c>
      <c r="B57" s="259"/>
      <c r="C57" s="409"/>
      <c r="D57" s="409"/>
      <c r="E57" s="250"/>
      <c r="F57" s="252"/>
      <c r="G57" s="261" t="str">
        <f t="shared" si="6"/>
        <v/>
      </c>
      <c r="H57" s="253"/>
      <c r="I57" s="288"/>
      <c r="J57" s="288"/>
      <c r="K57" s="235">
        <v>261</v>
      </c>
      <c r="L57" s="256"/>
      <c r="M57" s="257"/>
      <c r="N57" s="257"/>
      <c r="O57" s="257"/>
      <c r="P57" s="200" t="str">
        <f t="shared" si="5"/>
        <v/>
      </c>
      <c r="Q57" s="238" t="str">
        <f t="shared" si="1"/>
        <v/>
      </c>
      <c r="R57" s="382"/>
      <c r="S57" s="383"/>
      <c r="T57" s="383"/>
      <c r="U57" s="383"/>
      <c r="V57" s="239" t="str">
        <f t="shared" si="2"/>
        <v/>
      </c>
      <c r="W57" s="240" t="str">
        <f t="shared" si="4"/>
        <v/>
      </c>
    </row>
    <row r="58" spans="1:23" s="219" customFormat="1" x14ac:dyDescent="0.2">
      <c r="A58" s="578">
        <v>50</v>
      </c>
      <c r="B58" s="259"/>
      <c r="C58" s="409"/>
      <c r="D58" s="409"/>
      <c r="E58" s="250"/>
      <c r="F58" s="252"/>
      <c r="G58" s="261" t="str">
        <f t="shared" si="6"/>
        <v/>
      </c>
      <c r="H58" s="253"/>
      <c r="I58" s="288"/>
      <c r="J58" s="288"/>
      <c r="K58" s="235">
        <v>261</v>
      </c>
      <c r="L58" s="256"/>
      <c r="M58" s="257"/>
      <c r="N58" s="257"/>
      <c r="O58" s="257"/>
      <c r="P58" s="200" t="str">
        <f t="shared" si="5"/>
        <v/>
      </c>
      <c r="Q58" s="238" t="str">
        <f t="shared" si="1"/>
        <v/>
      </c>
      <c r="R58" s="382"/>
      <c r="S58" s="383"/>
      <c r="T58" s="383"/>
      <c r="U58" s="383"/>
      <c r="V58" s="239" t="str">
        <f t="shared" si="2"/>
        <v/>
      </c>
      <c r="W58" s="240" t="str">
        <f t="shared" si="4"/>
        <v/>
      </c>
    </row>
    <row r="59" spans="1:23" s="219" customFormat="1" x14ac:dyDescent="0.2">
      <c r="A59" s="578">
        <v>51</v>
      </c>
      <c r="B59" s="259"/>
      <c r="C59" s="409"/>
      <c r="D59" s="409"/>
      <c r="E59" s="250"/>
      <c r="F59" s="252"/>
      <c r="G59" s="261" t="str">
        <f t="shared" si="6"/>
        <v/>
      </c>
      <c r="H59" s="253"/>
      <c r="I59" s="288"/>
      <c r="J59" s="288"/>
      <c r="K59" s="235">
        <v>261</v>
      </c>
      <c r="L59" s="256"/>
      <c r="M59" s="257"/>
      <c r="N59" s="257"/>
      <c r="O59" s="257"/>
      <c r="P59" s="200" t="str">
        <f t="shared" si="5"/>
        <v/>
      </c>
      <c r="Q59" s="238" t="str">
        <f t="shared" si="1"/>
        <v/>
      </c>
      <c r="R59" s="382"/>
      <c r="S59" s="383"/>
      <c r="T59" s="383"/>
      <c r="U59" s="383"/>
      <c r="V59" s="239" t="str">
        <f t="shared" si="2"/>
        <v/>
      </c>
      <c r="W59" s="240" t="str">
        <f t="shared" si="4"/>
        <v/>
      </c>
    </row>
    <row r="60" spans="1:23" s="219" customFormat="1" x14ac:dyDescent="0.2">
      <c r="A60" s="578">
        <v>52</v>
      </c>
      <c r="B60" s="259"/>
      <c r="C60" s="409"/>
      <c r="D60" s="409"/>
      <c r="E60" s="250"/>
      <c r="F60" s="252"/>
      <c r="G60" s="261" t="str">
        <f t="shared" si="6"/>
        <v/>
      </c>
      <c r="H60" s="253"/>
      <c r="I60" s="288"/>
      <c r="J60" s="288"/>
      <c r="K60" s="235">
        <v>261</v>
      </c>
      <c r="L60" s="256"/>
      <c r="M60" s="257"/>
      <c r="N60" s="257"/>
      <c r="O60" s="257"/>
      <c r="P60" s="200" t="str">
        <f t="shared" si="5"/>
        <v/>
      </c>
      <c r="Q60" s="238" t="str">
        <f t="shared" si="1"/>
        <v/>
      </c>
      <c r="R60" s="382"/>
      <c r="S60" s="383"/>
      <c r="T60" s="383"/>
      <c r="U60" s="383"/>
      <c r="V60" s="239" t="str">
        <f t="shared" si="2"/>
        <v/>
      </c>
      <c r="W60" s="240" t="str">
        <f t="shared" si="4"/>
        <v/>
      </c>
    </row>
    <row r="61" spans="1:23" s="219" customFormat="1" x14ac:dyDescent="0.2">
      <c r="A61" s="578">
        <v>53</v>
      </c>
      <c r="B61" s="259"/>
      <c r="C61" s="260"/>
      <c r="D61" s="700"/>
      <c r="E61" s="250"/>
      <c r="F61" s="252"/>
      <c r="G61" s="261" t="str">
        <f t="shared" si="6"/>
        <v/>
      </c>
      <c r="H61" s="253"/>
      <c r="I61" s="288"/>
      <c r="J61" s="288"/>
      <c r="K61" s="235">
        <v>261</v>
      </c>
      <c r="L61" s="256"/>
      <c r="M61" s="257"/>
      <c r="N61" s="257"/>
      <c r="O61" s="257"/>
      <c r="P61" s="200" t="str">
        <f t="shared" si="5"/>
        <v/>
      </c>
      <c r="Q61" s="238" t="str">
        <f t="shared" si="1"/>
        <v/>
      </c>
      <c r="R61" s="382"/>
      <c r="S61" s="383"/>
      <c r="T61" s="383"/>
      <c r="U61" s="383"/>
      <c r="V61" s="239" t="str">
        <f t="shared" si="2"/>
        <v/>
      </c>
      <c r="W61" s="240" t="str">
        <f t="shared" si="4"/>
        <v/>
      </c>
    </row>
    <row r="62" spans="1:23" s="219" customFormat="1" x14ac:dyDescent="0.2">
      <c r="A62" s="578">
        <v>54</v>
      </c>
      <c r="B62" s="259"/>
      <c r="C62" s="260"/>
      <c r="D62" s="700"/>
      <c r="E62" s="250"/>
      <c r="F62" s="252"/>
      <c r="G62" s="261" t="str">
        <f t="shared" si="6"/>
        <v/>
      </c>
      <c r="H62" s="253"/>
      <c r="I62" s="288"/>
      <c r="J62" s="288"/>
      <c r="K62" s="235">
        <v>261</v>
      </c>
      <c r="L62" s="256"/>
      <c r="M62" s="257"/>
      <c r="N62" s="257"/>
      <c r="O62" s="257"/>
      <c r="P62" s="200" t="str">
        <f t="shared" si="5"/>
        <v/>
      </c>
      <c r="Q62" s="238" t="str">
        <f t="shared" si="1"/>
        <v/>
      </c>
      <c r="R62" s="382"/>
      <c r="S62" s="383"/>
      <c r="T62" s="383"/>
      <c r="U62" s="383"/>
      <c r="V62" s="239" t="str">
        <f t="shared" si="2"/>
        <v/>
      </c>
      <c r="W62" s="240" t="str">
        <f t="shared" si="4"/>
        <v/>
      </c>
    </row>
    <row r="63" spans="1:23" s="219" customFormat="1" x14ac:dyDescent="0.2">
      <c r="A63" s="578">
        <v>55</v>
      </c>
      <c r="B63" s="259"/>
      <c r="C63" s="260"/>
      <c r="D63" s="700"/>
      <c r="E63" s="250"/>
      <c r="F63" s="252"/>
      <c r="G63" s="261" t="str">
        <f t="shared" si="6"/>
        <v/>
      </c>
      <c r="H63" s="253"/>
      <c r="I63" s="288"/>
      <c r="J63" s="288"/>
      <c r="K63" s="235">
        <v>261</v>
      </c>
      <c r="L63" s="256"/>
      <c r="M63" s="257"/>
      <c r="N63" s="257"/>
      <c r="O63" s="257"/>
      <c r="P63" s="200" t="str">
        <f t="shared" si="5"/>
        <v/>
      </c>
      <c r="Q63" s="238" t="str">
        <f t="shared" si="1"/>
        <v/>
      </c>
      <c r="R63" s="382"/>
      <c r="S63" s="383"/>
      <c r="T63" s="383"/>
      <c r="U63" s="383"/>
      <c r="V63" s="239" t="str">
        <f t="shared" si="2"/>
        <v/>
      </c>
      <c r="W63" s="240" t="str">
        <f t="shared" si="4"/>
        <v/>
      </c>
    </row>
    <row r="64" spans="1:23" s="219" customFormat="1" x14ac:dyDescent="0.2">
      <c r="A64" s="578">
        <v>56</v>
      </c>
      <c r="B64" s="259"/>
      <c r="C64" s="260"/>
      <c r="D64" s="700"/>
      <c r="E64" s="250"/>
      <c r="F64" s="252"/>
      <c r="G64" s="261" t="str">
        <f t="shared" si="6"/>
        <v/>
      </c>
      <c r="H64" s="253"/>
      <c r="I64" s="288"/>
      <c r="J64" s="288"/>
      <c r="K64" s="235">
        <v>261</v>
      </c>
      <c r="L64" s="256"/>
      <c r="M64" s="257"/>
      <c r="N64" s="257"/>
      <c r="O64" s="257"/>
      <c r="P64" s="200" t="str">
        <f t="shared" si="5"/>
        <v/>
      </c>
      <c r="Q64" s="238" t="str">
        <f t="shared" si="1"/>
        <v/>
      </c>
      <c r="R64" s="382"/>
      <c r="S64" s="383"/>
      <c r="T64" s="383"/>
      <c r="U64" s="383"/>
      <c r="V64" s="239" t="str">
        <f t="shared" si="2"/>
        <v/>
      </c>
      <c r="W64" s="240" t="str">
        <f t="shared" si="4"/>
        <v/>
      </c>
    </row>
    <row r="65" spans="1:23" s="219" customFormat="1" x14ac:dyDescent="0.2">
      <c r="A65" s="578">
        <v>57</v>
      </c>
      <c r="B65" s="259"/>
      <c r="C65" s="260"/>
      <c r="D65" s="700"/>
      <c r="E65" s="250"/>
      <c r="F65" s="252"/>
      <c r="G65" s="261" t="str">
        <f t="shared" si="6"/>
        <v/>
      </c>
      <c r="H65" s="253"/>
      <c r="I65" s="288"/>
      <c r="J65" s="288"/>
      <c r="K65" s="235">
        <v>261</v>
      </c>
      <c r="L65" s="256"/>
      <c r="M65" s="257"/>
      <c r="N65" s="257"/>
      <c r="O65" s="257"/>
      <c r="P65" s="200" t="str">
        <f t="shared" si="5"/>
        <v/>
      </c>
      <c r="Q65" s="238" t="str">
        <f t="shared" si="1"/>
        <v/>
      </c>
      <c r="R65" s="382"/>
      <c r="S65" s="383"/>
      <c r="T65" s="383"/>
      <c r="U65" s="383"/>
      <c r="V65" s="239" t="str">
        <f t="shared" si="2"/>
        <v/>
      </c>
      <c r="W65" s="240" t="str">
        <f t="shared" si="4"/>
        <v/>
      </c>
    </row>
    <row r="66" spans="1:23" s="219" customFormat="1" x14ac:dyDescent="0.2">
      <c r="A66" s="578">
        <v>58</v>
      </c>
      <c r="B66" s="259"/>
      <c r="C66" s="409"/>
      <c r="D66" s="409"/>
      <c r="E66" s="250"/>
      <c r="F66" s="252"/>
      <c r="G66" s="261" t="str">
        <f t="shared" si="6"/>
        <v/>
      </c>
      <c r="H66" s="253"/>
      <c r="I66" s="288"/>
      <c r="J66" s="288"/>
      <c r="K66" s="235">
        <v>261</v>
      </c>
      <c r="L66" s="256"/>
      <c r="M66" s="257"/>
      <c r="N66" s="257"/>
      <c r="O66" s="257"/>
      <c r="P66" s="200" t="str">
        <f t="shared" si="5"/>
        <v/>
      </c>
      <c r="Q66" s="238" t="str">
        <f t="shared" si="1"/>
        <v/>
      </c>
      <c r="R66" s="382"/>
      <c r="S66" s="383"/>
      <c r="T66" s="383"/>
      <c r="U66" s="383"/>
      <c r="V66" s="239" t="str">
        <f t="shared" si="2"/>
        <v/>
      </c>
      <c r="W66" s="240" t="str">
        <f t="shared" si="4"/>
        <v/>
      </c>
    </row>
    <row r="67" spans="1:23" s="219" customFormat="1" x14ac:dyDescent="0.2">
      <c r="A67" s="578">
        <v>59</v>
      </c>
      <c r="B67" s="259"/>
      <c r="C67" s="409"/>
      <c r="D67" s="409"/>
      <c r="E67" s="250"/>
      <c r="F67" s="252"/>
      <c r="G67" s="261" t="str">
        <f t="shared" si="6"/>
        <v/>
      </c>
      <c r="H67" s="253"/>
      <c r="I67" s="288"/>
      <c r="J67" s="288"/>
      <c r="K67" s="235">
        <v>261</v>
      </c>
      <c r="L67" s="256"/>
      <c r="M67" s="257"/>
      <c r="N67" s="257"/>
      <c r="O67" s="257"/>
      <c r="P67" s="200" t="str">
        <f t="shared" si="5"/>
        <v/>
      </c>
      <c r="Q67" s="238" t="str">
        <f t="shared" si="1"/>
        <v/>
      </c>
      <c r="R67" s="382"/>
      <c r="S67" s="383"/>
      <c r="T67" s="383"/>
      <c r="U67" s="383"/>
      <c r="V67" s="239" t="str">
        <f t="shared" si="2"/>
        <v/>
      </c>
      <c r="W67" s="240" t="str">
        <f t="shared" si="4"/>
        <v/>
      </c>
    </row>
    <row r="68" spans="1:23" s="219" customFormat="1" x14ac:dyDescent="0.2">
      <c r="A68" s="578">
        <v>60</v>
      </c>
      <c r="B68" s="259"/>
      <c r="C68" s="409"/>
      <c r="D68" s="409"/>
      <c r="E68" s="250"/>
      <c r="F68" s="252"/>
      <c r="G68" s="261" t="str">
        <f t="shared" si="6"/>
        <v/>
      </c>
      <c r="H68" s="253"/>
      <c r="I68" s="288"/>
      <c r="J68" s="288"/>
      <c r="K68" s="235">
        <v>261</v>
      </c>
      <c r="L68" s="256"/>
      <c r="M68" s="257"/>
      <c r="N68" s="257"/>
      <c r="O68" s="257"/>
      <c r="P68" s="200" t="str">
        <f t="shared" si="5"/>
        <v/>
      </c>
      <c r="Q68" s="238" t="str">
        <f t="shared" si="1"/>
        <v/>
      </c>
      <c r="R68" s="382"/>
      <c r="S68" s="383"/>
      <c r="T68" s="383"/>
      <c r="U68" s="383"/>
      <c r="V68" s="239" t="str">
        <f t="shared" si="2"/>
        <v/>
      </c>
      <c r="W68" s="240" t="str">
        <f t="shared" si="4"/>
        <v/>
      </c>
    </row>
    <row r="69" spans="1:23" s="219" customFormat="1" x14ac:dyDescent="0.2">
      <c r="A69" s="578">
        <v>61</v>
      </c>
      <c r="B69" s="259"/>
      <c r="C69" s="409"/>
      <c r="D69" s="409"/>
      <c r="E69" s="250"/>
      <c r="F69" s="252"/>
      <c r="G69" s="261" t="str">
        <f t="shared" si="6"/>
        <v/>
      </c>
      <c r="H69" s="253"/>
      <c r="I69" s="288"/>
      <c r="J69" s="288"/>
      <c r="K69" s="235">
        <v>261</v>
      </c>
      <c r="L69" s="256"/>
      <c r="M69" s="257"/>
      <c r="N69" s="257"/>
      <c r="O69" s="257"/>
      <c r="P69" s="200" t="str">
        <f t="shared" si="5"/>
        <v/>
      </c>
      <c r="Q69" s="238" t="str">
        <f t="shared" si="1"/>
        <v/>
      </c>
      <c r="R69" s="382"/>
      <c r="S69" s="383"/>
      <c r="T69" s="383"/>
      <c r="U69" s="383"/>
      <c r="V69" s="239" t="str">
        <f t="shared" si="2"/>
        <v/>
      </c>
      <c r="W69" s="240" t="str">
        <f t="shared" si="4"/>
        <v/>
      </c>
    </row>
    <row r="70" spans="1:23" s="219" customFormat="1" x14ac:dyDescent="0.2">
      <c r="A70" s="578">
        <v>62</v>
      </c>
      <c r="B70" s="259"/>
      <c r="C70" s="260"/>
      <c r="D70" s="700"/>
      <c r="E70" s="250"/>
      <c r="F70" s="252"/>
      <c r="G70" s="261" t="str">
        <f t="shared" si="6"/>
        <v/>
      </c>
      <c r="H70" s="253"/>
      <c r="I70" s="288"/>
      <c r="J70" s="288"/>
      <c r="K70" s="235">
        <v>261</v>
      </c>
      <c r="L70" s="256"/>
      <c r="M70" s="257"/>
      <c r="N70" s="257"/>
      <c r="O70" s="257"/>
      <c r="P70" s="200" t="str">
        <f t="shared" si="5"/>
        <v/>
      </c>
      <c r="Q70" s="238" t="str">
        <f t="shared" si="1"/>
        <v/>
      </c>
      <c r="R70" s="382"/>
      <c r="S70" s="383"/>
      <c r="T70" s="383"/>
      <c r="U70" s="383"/>
      <c r="V70" s="239" t="str">
        <f t="shared" si="2"/>
        <v/>
      </c>
      <c r="W70" s="240" t="str">
        <f t="shared" si="4"/>
        <v/>
      </c>
    </row>
    <row r="71" spans="1:23" s="219" customFormat="1" x14ac:dyDescent="0.2">
      <c r="A71" s="578">
        <v>63</v>
      </c>
      <c r="B71" s="259"/>
      <c r="C71" s="260"/>
      <c r="D71" s="700"/>
      <c r="E71" s="250"/>
      <c r="F71" s="252"/>
      <c r="G71" s="261" t="str">
        <f t="shared" si="6"/>
        <v/>
      </c>
      <c r="H71" s="253"/>
      <c r="I71" s="288"/>
      <c r="J71" s="288"/>
      <c r="K71" s="235">
        <v>261</v>
      </c>
      <c r="L71" s="256"/>
      <c r="M71" s="257"/>
      <c r="N71" s="257"/>
      <c r="O71" s="257"/>
      <c r="P71" s="200" t="str">
        <f t="shared" si="5"/>
        <v/>
      </c>
      <c r="Q71" s="238" t="str">
        <f t="shared" si="1"/>
        <v/>
      </c>
      <c r="R71" s="382"/>
      <c r="S71" s="383"/>
      <c r="T71" s="383"/>
      <c r="U71" s="383"/>
      <c r="V71" s="239" t="str">
        <f t="shared" si="2"/>
        <v/>
      </c>
      <c r="W71" s="240" t="str">
        <f t="shared" si="4"/>
        <v/>
      </c>
    </row>
    <row r="72" spans="1:23" s="219" customFormat="1" x14ac:dyDescent="0.2">
      <c r="A72" s="578">
        <v>64</v>
      </c>
      <c r="B72" s="259"/>
      <c r="C72" s="260"/>
      <c r="D72" s="700"/>
      <c r="E72" s="250"/>
      <c r="F72" s="252"/>
      <c r="G72" s="261" t="str">
        <f t="shared" si="6"/>
        <v/>
      </c>
      <c r="H72" s="253"/>
      <c r="I72" s="288"/>
      <c r="J72" s="288"/>
      <c r="K72" s="235">
        <v>261</v>
      </c>
      <c r="L72" s="256"/>
      <c r="M72" s="257"/>
      <c r="N72" s="257"/>
      <c r="O72" s="257"/>
      <c r="P72" s="200" t="str">
        <f t="shared" si="5"/>
        <v/>
      </c>
      <c r="Q72" s="238" t="str">
        <f t="shared" si="1"/>
        <v/>
      </c>
      <c r="R72" s="382"/>
      <c r="S72" s="383"/>
      <c r="T72" s="383"/>
      <c r="U72" s="383"/>
      <c r="V72" s="239" t="str">
        <f t="shared" si="2"/>
        <v/>
      </c>
      <c r="W72" s="240" t="str">
        <f t="shared" si="4"/>
        <v/>
      </c>
    </row>
    <row r="73" spans="1:23" s="219" customFormat="1" x14ac:dyDescent="0.2">
      <c r="A73" s="578">
        <v>65</v>
      </c>
      <c r="B73" s="259"/>
      <c r="C73" s="260"/>
      <c r="D73" s="700"/>
      <c r="E73" s="250"/>
      <c r="F73" s="252"/>
      <c r="G73" s="261" t="str">
        <f t="shared" si="6"/>
        <v/>
      </c>
      <c r="H73" s="253"/>
      <c r="I73" s="288"/>
      <c r="J73" s="288"/>
      <c r="K73" s="235">
        <v>261</v>
      </c>
      <c r="L73" s="256"/>
      <c r="M73" s="257"/>
      <c r="N73" s="257"/>
      <c r="O73" s="257"/>
      <c r="P73" s="200" t="str">
        <f t="shared" si="5"/>
        <v/>
      </c>
      <c r="Q73" s="238" t="str">
        <f t="shared" ref="Q73:Q136" si="7">IF(L73&gt;0,IF(H73="Ne treba raditi na predm.",P73,P73*(K73/(K73-L73))),P73)</f>
        <v/>
      </c>
      <c r="R73" s="382"/>
      <c r="S73" s="383"/>
      <c r="T73" s="383"/>
      <c r="U73" s="383"/>
      <c r="V73" s="239" t="str">
        <f t="shared" si="2"/>
        <v/>
      </c>
      <c r="W73" s="240" t="str">
        <f t="shared" si="4"/>
        <v/>
      </c>
    </row>
    <row r="74" spans="1:23" s="219" customFormat="1" x14ac:dyDescent="0.2">
      <c r="A74" s="578">
        <v>66</v>
      </c>
      <c r="B74" s="259"/>
      <c r="C74" s="260"/>
      <c r="D74" s="700"/>
      <c r="E74" s="250"/>
      <c r="F74" s="252"/>
      <c r="G74" s="261" t="str">
        <f t="shared" si="6"/>
        <v/>
      </c>
      <c r="H74" s="253"/>
      <c r="I74" s="288"/>
      <c r="J74" s="288"/>
      <c r="K74" s="235">
        <v>261</v>
      </c>
      <c r="L74" s="256"/>
      <c r="M74" s="257"/>
      <c r="N74" s="257"/>
      <c r="O74" s="257"/>
      <c r="P74" s="200" t="str">
        <f t="shared" si="5"/>
        <v/>
      </c>
      <c r="Q74" s="238" t="str">
        <f t="shared" si="7"/>
        <v/>
      </c>
      <c r="R74" s="382"/>
      <c r="S74" s="383"/>
      <c r="T74" s="383"/>
      <c r="U74" s="383"/>
      <c r="V74" s="239" t="str">
        <f t="shared" si="2"/>
        <v/>
      </c>
      <c r="W74" s="240" t="str">
        <f t="shared" si="4"/>
        <v/>
      </c>
    </row>
    <row r="75" spans="1:23" s="219" customFormat="1" x14ac:dyDescent="0.2">
      <c r="A75" s="578">
        <v>67</v>
      </c>
      <c r="B75" s="259"/>
      <c r="C75" s="409"/>
      <c r="D75" s="409"/>
      <c r="E75" s="250"/>
      <c r="F75" s="252"/>
      <c r="G75" s="261" t="str">
        <f t="shared" si="6"/>
        <v/>
      </c>
      <c r="H75" s="253"/>
      <c r="I75" s="288"/>
      <c r="J75" s="288"/>
      <c r="K75" s="235">
        <v>261</v>
      </c>
      <c r="L75" s="256"/>
      <c r="M75" s="257"/>
      <c r="N75" s="257"/>
      <c r="O75" s="257"/>
      <c r="P75" s="200" t="str">
        <f t="shared" si="5"/>
        <v/>
      </c>
      <c r="Q75" s="238" t="str">
        <f t="shared" si="7"/>
        <v/>
      </c>
      <c r="R75" s="382"/>
      <c r="S75" s="383"/>
      <c r="T75" s="383"/>
      <c r="U75" s="383"/>
      <c r="V75" s="239" t="str">
        <f t="shared" si="2"/>
        <v/>
      </c>
      <c r="W75" s="240" t="str">
        <f t="shared" ref="W75:W138" si="8">IF(Q75="","",IF(C75="Ne","",IF(H75="Ne treba raditi na predm.","",IF(D75="Da",IF(Q75&gt;1,30,IF(V75="",IF(Q75&gt;0.9,25,IF(Q75&gt;0.8,20,IF(Q75&gt;0.7,15,IF(Q75&gt;0.6,10,IF(Q75&gt;0.5,5,0))))),IF(V75&gt;0.94,30,IF(V75&gt;0.9,25,IF(V75&gt;0.8,20,IF(V75&gt;0.7,15,IF(V75&gt;0.6,10,IF(V75&gt;0.5,5,0)))))))),IF(Q75&gt;1,40,IF(V75="",IF(Q75&gt;0.95,35,IF(Q75&gt;0.9,30,IF(Q75&gt;0.8,20,IF(Q75&gt;0.7,15,IF(Q75&gt;0.6,10,IF(Q75&gt;0.5,5,0)))))),IF(V75&gt;0.94,40,IF(V75&gt;0.9,35,IF(V75&gt;0.8,30,IF(V75&gt;0.7,20,IF(V75&gt;0.6,15,IF(V75&gt;0.5,10,0))))))))))))</f>
        <v/>
      </c>
    </row>
    <row r="76" spans="1:23" s="219" customFormat="1" x14ac:dyDescent="0.2">
      <c r="A76" s="578">
        <v>68</v>
      </c>
      <c r="B76" s="259"/>
      <c r="C76" s="409"/>
      <c r="D76" s="409"/>
      <c r="E76" s="250"/>
      <c r="F76" s="252"/>
      <c r="G76" s="261" t="str">
        <f t="shared" si="6"/>
        <v/>
      </c>
      <c r="H76" s="253"/>
      <c r="I76" s="288"/>
      <c r="J76" s="288"/>
      <c r="K76" s="235">
        <v>261</v>
      </c>
      <c r="L76" s="256"/>
      <c r="M76" s="257"/>
      <c r="N76" s="257"/>
      <c r="O76" s="257"/>
      <c r="P76" s="200" t="str">
        <f t="shared" si="5"/>
        <v/>
      </c>
      <c r="Q76" s="238" t="str">
        <f t="shared" si="7"/>
        <v/>
      </c>
      <c r="R76" s="382"/>
      <c r="S76" s="383"/>
      <c r="T76" s="383"/>
      <c r="U76" s="383"/>
      <c r="V76" s="239" t="str">
        <f t="shared" si="2"/>
        <v/>
      </c>
      <c r="W76" s="240" t="str">
        <f t="shared" si="8"/>
        <v/>
      </c>
    </row>
    <row r="77" spans="1:23" s="219" customFormat="1" x14ac:dyDescent="0.2">
      <c r="A77" s="578">
        <v>69</v>
      </c>
      <c r="B77" s="259"/>
      <c r="C77" s="409"/>
      <c r="D77" s="409"/>
      <c r="E77" s="250"/>
      <c r="F77" s="252"/>
      <c r="G77" s="261" t="str">
        <f t="shared" si="6"/>
        <v/>
      </c>
      <c r="H77" s="253"/>
      <c r="I77" s="288"/>
      <c r="J77" s="288"/>
      <c r="K77" s="235">
        <v>261</v>
      </c>
      <c r="L77" s="256"/>
      <c r="M77" s="257"/>
      <c r="N77" s="257"/>
      <c r="O77" s="257"/>
      <c r="P77" s="200" t="str">
        <f t="shared" si="5"/>
        <v/>
      </c>
      <c r="Q77" s="238" t="str">
        <f t="shared" si="7"/>
        <v/>
      </c>
      <c r="R77" s="382"/>
      <c r="S77" s="383"/>
      <c r="T77" s="383"/>
      <c r="U77" s="383"/>
      <c r="V77" s="239" t="str">
        <f t="shared" si="2"/>
        <v/>
      </c>
      <c r="W77" s="240" t="str">
        <f t="shared" si="8"/>
        <v/>
      </c>
    </row>
    <row r="78" spans="1:23" s="219" customFormat="1" x14ac:dyDescent="0.2">
      <c r="A78" s="578">
        <v>70</v>
      </c>
      <c r="B78" s="259"/>
      <c r="C78" s="409"/>
      <c r="D78" s="409"/>
      <c r="E78" s="250"/>
      <c r="F78" s="252"/>
      <c r="G78" s="261" t="str">
        <f t="shared" si="6"/>
        <v/>
      </c>
      <c r="H78" s="253"/>
      <c r="I78" s="288"/>
      <c r="J78" s="288"/>
      <c r="K78" s="235">
        <v>261</v>
      </c>
      <c r="L78" s="256"/>
      <c r="M78" s="257"/>
      <c r="N78" s="257"/>
      <c r="O78" s="257"/>
      <c r="P78" s="200" t="str">
        <f t="shared" si="5"/>
        <v/>
      </c>
      <c r="Q78" s="238" t="str">
        <f t="shared" si="7"/>
        <v/>
      </c>
      <c r="R78" s="382"/>
      <c r="S78" s="383"/>
      <c r="T78" s="383"/>
      <c r="U78" s="383"/>
      <c r="V78" s="239" t="str">
        <f t="shared" si="2"/>
        <v/>
      </c>
      <c r="W78" s="240" t="str">
        <f t="shared" si="8"/>
        <v/>
      </c>
    </row>
    <row r="79" spans="1:23" s="219" customFormat="1" x14ac:dyDescent="0.2">
      <c r="A79" s="578">
        <v>71</v>
      </c>
      <c r="B79" s="259"/>
      <c r="C79" s="260"/>
      <c r="D79" s="700"/>
      <c r="E79" s="250"/>
      <c r="F79" s="252"/>
      <c r="G79" s="261" t="str">
        <f t="shared" si="6"/>
        <v/>
      </c>
      <c r="H79" s="253"/>
      <c r="I79" s="288"/>
      <c r="J79" s="288"/>
      <c r="K79" s="235">
        <v>261</v>
      </c>
      <c r="L79" s="256"/>
      <c r="M79" s="257"/>
      <c r="N79" s="257"/>
      <c r="O79" s="257"/>
      <c r="P79" s="200" t="str">
        <f t="shared" si="5"/>
        <v/>
      </c>
      <c r="Q79" s="238" t="str">
        <f t="shared" si="7"/>
        <v/>
      </c>
      <c r="R79" s="382"/>
      <c r="S79" s="383"/>
      <c r="T79" s="383"/>
      <c r="U79" s="383"/>
      <c r="V79" s="239" t="str">
        <f t="shared" si="2"/>
        <v/>
      </c>
      <c r="W79" s="240" t="str">
        <f t="shared" si="8"/>
        <v/>
      </c>
    </row>
    <row r="80" spans="1:23" s="219" customFormat="1" x14ac:dyDescent="0.2">
      <c r="A80" s="578">
        <v>72</v>
      </c>
      <c r="B80" s="259"/>
      <c r="C80" s="260"/>
      <c r="D80" s="700"/>
      <c r="E80" s="250"/>
      <c r="F80" s="252"/>
      <c r="G80" s="261" t="str">
        <f t="shared" si="6"/>
        <v/>
      </c>
      <c r="H80" s="253"/>
      <c r="I80" s="288"/>
      <c r="J80" s="288"/>
      <c r="K80" s="235">
        <v>261</v>
      </c>
      <c r="L80" s="256"/>
      <c r="M80" s="257"/>
      <c r="N80" s="257"/>
      <c r="O80" s="257"/>
      <c r="P80" s="200" t="str">
        <f t="shared" si="5"/>
        <v/>
      </c>
      <c r="Q80" s="238" t="str">
        <f t="shared" si="7"/>
        <v/>
      </c>
      <c r="R80" s="382"/>
      <c r="S80" s="383"/>
      <c r="T80" s="383"/>
      <c r="U80" s="383"/>
      <c r="V80" s="239" t="str">
        <f t="shared" si="2"/>
        <v/>
      </c>
      <c r="W80" s="240" t="str">
        <f t="shared" si="8"/>
        <v/>
      </c>
    </row>
    <row r="81" spans="1:23" s="219" customFormat="1" x14ac:dyDescent="0.2">
      <c r="A81" s="578">
        <v>73</v>
      </c>
      <c r="B81" s="259"/>
      <c r="C81" s="260"/>
      <c r="D81" s="700"/>
      <c r="E81" s="250"/>
      <c r="F81" s="252"/>
      <c r="G81" s="261" t="str">
        <f t="shared" si="6"/>
        <v/>
      </c>
      <c r="H81" s="253"/>
      <c r="I81" s="288"/>
      <c r="J81" s="288"/>
      <c r="K81" s="235">
        <v>261</v>
      </c>
      <c r="L81" s="256"/>
      <c r="M81" s="257"/>
      <c r="N81" s="257"/>
      <c r="O81" s="257"/>
      <c r="P81" s="200" t="str">
        <f t="shared" si="5"/>
        <v/>
      </c>
      <c r="Q81" s="238" t="str">
        <f t="shared" si="7"/>
        <v/>
      </c>
      <c r="R81" s="382"/>
      <c r="S81" s="383"/>
      <c r="T81" s="383"/>
      <c r="U81" s="383"/>
      <c r="V81" s="239" t="str">
        <f t="shared" si="2"/>
        <v/>
      </c>
      <c r="W81" s="240" t="str">
        <f t="shared" si="8"/>
        <v/>
      </c>
    </row>
    <row r="82" spans="1:23" s="219" customFormat="1" x14ac:dyDescent="0.2">
      <c r="A82" s="578">
        <v>74</v>
      </c>
      <c r="B82" s="259"/>
      <c r="C82" s="260"/>
      <c r="D82" s="700"/>
      <c r="E82" s="250"/>
      <c r="F82" s="252"/>
      <c r="G82" s="261" t="str">
        <f t="shared" si="6"/>
        <v/>
      </c>
      <c r="H82" s="253"/>
      <c r="I82" s="288"/>
      <c r="J82" s="288"/>
      <c r="K82" s="235">
        <v>261</v>
      </c>
      <c r="L82" s="256"/>
      <c r="M82" s="257"/>
      <c r="N82" s="257"/>
      <c r="O82" s="257"/>
      <c r="P82" s="200" t="str">
        <f t="shared" si="5"/>
        <v/>
      </c>
      <c r="Q82" s="238" t="str">
        <f t="shared" si="7"/>
        <v/>
      </c>
      <c r="R82" s="382"/>
      <c r="S82" s="383"/>
      <c r="T82" s="383"/>
      <c r="U82" s="383"/>
      <c r="V82" s="239" t="str">
        <f t="shared" si="2"/>
        <v/>
      </c>
      <c r="W82" s="240" t="str">
        <f t="shared" si="8"/>
        <v/>
      </c>
    </row>
    <row r="83" spans="1:23" s="219" customFormat="1" x14ac:dyDescent="0.2">
      <c r="A83" s="578">
        <v>75</v>
      </c>
      <c r="B83" s="259"/>
      <c r="C83" s="260"/>
      <c r="D83" s="700"/>
      <c r="E83" s="250"/>
      <c r="F83" s="252"/>
      <c r="G83" s="261" t="str">
        <f t="shared" si="6"/>
        <v/>
      </c>
      <c r="H83" s="253"/>
      <c r="I83" s="288"/>
      <c r="J83" s="288"/>
      <c r="K83" s="235">
        <v>261</v>
      </c>
      <c r="L83" s="256"/>
      <c r="M83" s="257"/>
      <c r="N83" s="257"/>
      <c r="O83" s="257"/>
      <c r="P83" s="200" t="str">
        <f t="shared" si="5"/>
        <v/>
      </c>
      <c r="Q83" s="238" t="str">
        <f t="shared" si="7"/>
        <v/>
      </c>
      <c r="R83" s="382"/>
      <c r="S83" s="383"/>
      <c r="T83" s="383"/>
      <c r="U83" s="383"/>
      <c r="V83" s="239" t="str">
        <f t="shared" si="2"/>
        <v/>
      </c>
      <c r="W83" s="240" t="str">
        <f t="shared" si="8"/>
        <v/>
      </c>
    </row>
    <row r="84" spans="1:23" s="219" customFormat="1" x14ac:dyDescent="0.2">
      <c r="A84" s="578">
        <v>76</v>
      </c>
      <c r="B84" s="259"/>
      <c r="C84" s="260"/>
      <c r="D84" s="700"/>
      <c r="E84" s="250"/>
      <c r="F84" s="252"/>
      <c r="G84" s="261" t="str">
        <f t="shared" si="6"/>
        <v/>
      </c>
      <c r="H84" s="253"/>
      <c r="I84" s="288"/>
      <c r="J84" s="288"/>
      <c r="K84" s="235">
        <v>261</v>
      </c>
      <c r="L84" s="256"/>
      <c r="M84" s="257"/>
      <c r="N84" s="257"/>
      <c r="O84" s="257"/>
      <c r="P84" s="200" t="str">
        <f t="shared" si="5"/>
        <v/>
      </c>
      <c r="Q84" s="238" t="str">
        <f t="shared" si="7"/>
        <v/>
      </c>
      <c r="R84" s="382"/>
      <c r="S84" s="383"/>
      <c r="T84" s="383"/>
      <c r="U84" s="383"/>
      <c r="V84" s="239" t="str">
        <f t="shared" si="2"/>
        <v/>
      </c>
      <c r="W84" s="240" t="str">
        <f t="shared" si="8"/>
        <v/>
      </c>
    </row>
    <row r="85" spans="1:23" s="219" customFormat="1" x14ac:dyDescent="0.2">
      <c r="A85" s="578">
        <v>77</v>
      </c>
      <c r="B85" s="259"/>
      <c r="C85" s="409"/>
      <c r="D85" s="409"/>
      <c r="E85" s="250"/>
      <c r="F85" s="252"/>
      <c r="G85" s="261" t="str">
        <f t="shared" si="6"/>
        <v/>
      </c>
      <c r="H85" s="253"/>
      <c r="I85" s="288"/>
      <c r="J85" s="288"/>
      <c r="K85" s="235">
        <v>261</v>
      </c>
      <c r="L85" s="256"/>
      <c r="M85" s="257"/>
      <c r="N85" s="257"/>
      <c r="O85" s="257"/>
      <c r="P85" s="200" t="str">
        <f t="shared" si="5"/>
        <v/>
      </c>
      <c r="Q85" s="238" t="str">
        <f t="shared" si="7"/>
        <v/>
      </c>
      <c r="R85" s="382"/>
      <c r="S85" s="383"/>
      <c r="T85" s="383"/>
      <c r="U85" s="383"/>
      <c r="V85" s="239" t="str">
        <f t="shared" si="2"/>
        <v/>
      </c>
      <c r="W85" s="240" t="str">
        <f t="shared" si="8"/>
        <v/>
      </c>
    </row>
    <row r="86" spans="1:23" s="219" customFormat="1" x14ac:dyDescent="0.2">
      <c r="A86" s="578">
        <v>78</v>
      </c>
      <c r="B86" s="259"/>
      <c r="C86" s="409"/>
      <c r="D86" s="409"/>
      <c r="E86" s="250"/>
      <c r="F86" s="252"/>
      <c r="G86" s="261" t="str">
        <f t="shared" si="6"/>
        <v/>
      </c>
      <c r="H86" s="253"/>
      <c r="I86" s="288"/>
      <c r="J86" s="288"/>
      <c r="K86" s="235">
        <v>261</v>
      </c>
      <c r="L86" s="256"/>
      <c r="M86" s="257"/>
      <c r="N86" s="257"/>
      <c r="O86" s="257"/>
      <c r="P86" s="200" t="str">
        <f t="shared" si="5"/>
        <v/>
      </c>
      <c r="Q86" s="238" t="str">
        <f t="shared" si="7"/>
        <v/>
      </c>
      <c r="R86" s="382"/>
      <c r="S86" s="383"/>
      <c r="T86" s="383"/>
      <c r="U86" s="383"/>
      <c r="V86" s="239" t="str">
        <f t="shared" si="2"/>
        <v/>
      </c>
      <c r="W86" s="240" t="str">
        <f t="shared" si="8"/>
        <v/>
      </c>
    </row>
    <row r="87" spans="1:23" s="219" customFormat="1" x14ac:dyDescent="0.2">
      <c r="A87" s="578">
        <v>79</v>
      </c>
      <c r="B87" s="259"/>
      <c r="C87" s="409"/>
      <c r="D87" s="409"/>
      <c r="E87" s="250"/>
      <c r="F87" s="252"/>
      <c r="G87" s="261" t="str">
        <f t="shared" si="6"/>
        <v/>
      </c>
      <c r="H87" s="253"/>
      <c r="I87" s="288"/>
      <c r="J87" s="288"/>
      <c r="K87" s="235">
        <v>261</v>
      </c>
      <c r="L87" s="256"/>
      <c r="M87" s="257"/>
      <c r="N87" s="257"/>
      <c r="O87" s="257"/>
      <c r="P87" s="200" t="str">
        <f t="shared" si="5"/>
        <v/>
      </c>
      <c r="Q87" s="238" t="str">
        <f t="shared" si="7"/>
        <v/>
      </c>
      <c r="R87" s="382"/>
      <c r="S87" s="383"/>
      <c r="T87" s="383"/>
      <c r="U87" s="383"/>
      <c r="V87" s="239" t="str">
        <f t="shared" si="2"/>
        <v/>
      </c>
      <c r="W87" s="240" t="str">
        <f t="shared" si="8"/>
        <v/>
      </c>
    </row>
    <row r="88" spans="1:23" s="219" customFormat="1" x14ac:dyDescent="0.2">
      <c r="A88" s="578">
        <v>80</v>
      </c>
      <c r="B88" s="259"/>
      <c r="C88" s="409"/>
      <c r="D88" s="409"/>
      <c r="E88" s="250"/>
      <c r="F88" s="252"/>
      <c r="G88" s="261" t="str">
        <f t="shared" si="6"/>
        <v/>
      </c>
      <c r="H88" s="253"/>
      <c r="I88" s="288"/>
      <c r="J88" s="288"/>
      <c r="K88" s="235">
        <v>261</v>
      </c>
      <c r="L88" s="256"/>
      <c r="M88" s="257"/>
      <c r="N88" s="257"/>
      <c r="O88" s="257"/>
      <c r="P88" s="200" t="str">
        <f t="shared" si="5"/>
        <v/>
      </c>
      <c r="Q88" s="238" t="str">
        <f t="shared" si="7"/>
        <v/>
      </c>
      <c r="R88" s="382"/>
      <c r="S88" s="383"/>
      <c r="T88" s="383"/>
      <c r="U88" s="383"/>
      <c r="V88" s="239" t="str">
        <f t="shared" si="2"/>
        <v/>
      </c>
      <c r="W88" s="240" t="str">
        <f t="shared" si="8"/>
        <v/>
      </c>
    </row>
    <row r="89" spans="1:23" s="219" customFormat="1" x14ac:dyDescent="0.2">
      <c r="A89" s="578">
        <v>81</v>
      </c>
      <c r="B89" s="259"/>
      <c r="C89" s="260"/>
      <c r="D89" s="700"/>
      <c r="E89" s="250"/>
      <c r="F89" s="252"/>
      <c r="G89" s="261" t="str">
        <f t="shared" si="6"/>
        <v/>
      </c>
      <c r="H89" s="253"/>
      <c r="I89" s="288"/>
      <c r="J89" s="288"/>
      <c r="K89" s="235">
        <v>261</v>
      </c>
      <c r="L89" s="256"/>
      <c r="M89" s="257"/>
      <c r="N89" s="257"/>
      <c r="O89" s="257"/>
      <c r="P89" s="200" t="str">
        <f t="shared" si="5"/>
        <v/>
      </c>
      <c r="Q89" s="238" t="str">
        <f t="shared" si="7"/>
        <v/>
      </c>
      <c r="R89" s="382"/>
      <c r="S89" s="383"/>
      <c r="T89" s="383"/>
      <c r="U89" s="383"/>
      <c r="V89" s="239" t="str">
        <f t="shared" si="2"/>
        <v/>
      </c>
      <c r="W89" s="240" t="str">
        <f t="shared" si="8"/>
        <v/>
      </c>
    </row>
    <row r="90" spans="1:23" s="219" customFormat="1" x14ac:dyDescent="0.2">
      <c r="A90" s="578">
        <v>82</v>
      </c>
      <c r="B90" s="259"/>
      <c r="C90" s="260"/>
      <c r="D90" s="700"/>
      <c r="E90" s="250"/>
      <c r="F90" s="252"/>
      <c r="G90" s="261" t="str">
        <f t="shared" si="6"/>
        <v/>
      </c>
      <c r="H90" s="253"/>
      <c r="I90" s="288"/>
      <c r="J90" s="288"/>
      <c r="K90" s="235">
        <v>261</v>
      </c>
      <c r="L90" s="256"/>
      <c r="M90" s="257"/>
      <c r="N90" s="257"/>
      <c r="O90" s="257"/>
      <c r="P90" s="200" t="str">
        <f t="shared" si="5"/>
        <v/>
      </c>
      <c r="Q90" s="238" t="str">
        <f t="shared" si="7"/>
        <v/>
      </c>
      <c r="R90" s="382"/>
      <c r="S90" s="383"/>
      <c r="T90" s="383"/>
      <c r="U90" s="383"/>
      <c r="V90" s="239" t="str">
        <f t="shared" si="2"/>
        <v/>
      </c>
      <c r="W90" s="240" t="str">
        <f t="shared" si="8"/>
        <v/>
      </c>
    </row>
    <row r="91" spans="1:23" s="219" customFormat="1" x14ac:dyDescent="0.2">
      <c r="A91" s="578">
        <v>83</v>
      </c>
      <c r="B91" s="259"/>
      <c r="C91" s="260"/>
      <c r="D91" s="700"/>
      <c r="E91" s="250"/>
      <c r="F91" s="252"/>
      <c r="G91" s="261" t="str">
        <f t="shared" si="6"/>
        <v/>
      </c>
      <c r="H91" s="253"/>
      <c r="I91" s="288"/>
      <c r="J91" s="288"/>
      <c r="K91" s="235">
        <v>261</v>
      </c>
      <c r="L91" s="256"/>
      <c r="M91" s="257"/>
      <c r="N91" s="257"/>
      <c r="O91" s="257"/>
      <c r="P91" s="200" t="str">
        <f t="shared" si="5"/>
        <v/>
      </c>
      <c r="Q91" s="238" t="str">
        <f t="shared" si="7"/>
        <v/>
      </c>
      <c r="R91" s="382"/>
      <c r="S91" s="383"/>
      <c r="T91" s="383"/>
      <c r="U91" s="383"/>
      <c r="V91" s="239" t="str">
        <f t="shared" si="2"/>
        <v/>
      </c>
      <c r="W91" s="240" t="str">
        <f t="shared" si="8"/>
        <v/>
      </c>
    </row>
    <row r="92" spans="1:23" s="219" customFormat="1" x14ac:dyDescent="0.2">
      <c r="A92" s="578">
        <v>84</v>
      </c>
      <c r="B92" s="259"/>
      <c r="C92" s="260"/>
      <c r="D92" s="700"/>
      <c r="E92" s="250"/>
      <c r="F92" s="252"/>
      <c r="G92" s="261" t="str">
        <f t="shared" si="6"/>
        <v/>
      </c>
      <c r="H92" s="253"/>
      <c r="I92" s="288"/>
      <c r="J92" s="288"/>
      <c r="K92" s="235">
        <v>261</v>
      </c>
      <c r="L92" s="256"/>
      <c r="M92" s="257"/>
      <c r="N92" s="257"/>
      <c r="O92" s="257"/>
      <c r="P92" s="200" t="str">
        <f t="shared" si="5"/>
        <v/>
      </c>
      <c r="Q92" s="238" t="str">
        <f t="shared" si="7"/>
        <v/>
      </c>
      <c r="R92" s="382"/>
      <c r="S92" s="383"/>
      <c r="T92" s="383"/>
      <c r="U92" s="383"/>
      <c r="V92" s="239" t="str">
        <f t="shared" si="2"/>
        <v/>
      </c>
      <c r="W92" s="240" t="str">
        <f t="shared" si="8"/>
        <v/>
      </c>
    </row>
    <row r="93" spans="1:23" s="219" customFormat="1" x14ac:dyDescent="0.2">
      <c r="A93" s="578">
        <v>85</v>
      </c>
      <c r="B93" s="259"/>
      <c r="C93" s="260"/>
      <c r="D93" s="700"/>
      <c r="E93" s="250"/>
      <c r="F93" s="252"/>
      <c r="G93" s="261" t="str">
        <f t="shared" si="6"/>
        <v/>
      </c>
      <c r="H93" s="253"/>
      <c r="I93" s="288"/>
      <c r="J93" s="288"/>
      <c r="K93" s="235">
        <v>261</v>
      </c>
      <c r="L93" s="256"/>
      <c r="M93" s="257"/>
      <c r="N93" s="257"/>
      <c r="O93" s="257"/>
      <c r="P93" s="200" t="str">
        <f t="shared" si="5"/>
        <v/>
      </c>
      <c r="Q93" s="238" t="str">
        <f t="shared" si="7"/>
        <v/>
      </c>
      <c r="R93" s="382"/>
      <c r="S93" s="383"/>
      <c r="T93" s="383"/>
      <c r="U93" s="383"/>
      <c r="V93" s="239" t="str">
        <f t="shared" si="2"/>
        <v/>
      </c>
      <c r="W93" s="240" t="str">
        <f t="shared" si="8"/>
        <v/>
      </c>
    </row>
    <row r="94" spans="1:23" s="219" customFormat="1" x14ac:dyDescent="0.2">
      <c r="A94" s="578">
        <v>86</v>
      </c>
      <c r="B94" s="259"/>
      <c r="C94" s="409"/>
      <c r="D94" s="409"/>
      <c r="E94" s="250"/>
      <c r="F94" s="252"/>
      <c r="G94" s="261" t="str">
        <f t="shared" ref="G94:G167" si="9">IF(F94="Sudija",1,IF(F94="Stručni saradnik",1,""))</f>
        <v/>
      </c>
      <c r="H94" s="253"/>
      <c r="I94" s="288"/>
      <c r="J94" s="288"/>
      <c r="K94" s="235">
        <v>261</v>
      </c>
      <c r="L94" s="256"/>
      <c r="M94" s="257"/>
      <c r="N94" s="257"/>
      <c r="O94" s="257"/>
      <c r="P94" s="200" t="str">
        <f t="shared" ref="P94:P167" si="10">IF(H94="","",IF(H94="Ne treba raditi na predm.",1+SUM(M94:O94),(SUM(M94:O94)/H94)))</f>
        <v/>
      </c>
      <c r="Q94" s="238" t="str">
        <f t="shared" si="7"/>
        <v/>
      </c>
      <c r="R94" s="382"/>
      <c r="S94" s="383"/>
      <c r="T94" s="383"/>
      <c r="U94" s="383"/>
      <c r="V94" s="239" t="str">
        <f t="shared" ref="V94:V167" si="11">IF(R94="","",S94/(R94-T94))</f>
        <v/>
      </c>
      <c r="W94" s="240" t="str">
        <f t="shared" si="8"/>
        <v/>
      </c>
    </row>
    <row r="95" spans="1:23" s="219" customFormat="1" x14ac:dyDescent="0.2">
      <c r="A95" s="578">
        <v>87</v>
      </c>
      <c r="B95" s="259"/>
      <c r="C95" s="409"/>
      <c r="D95" s="409"/>
      <c r="E95" s="250"/>
      <c r="F95" s="252"/>
      <c r="G95" s="261" t="str">
        <f t="shared" si="9"/>
        <v/>
      </c>
      <c r="H95" s="253"/>
      <c r="I95" s="288"/>
      <c r="J95" s="288"/>
      <c r="K95" s="235">
        <v>261</v>
      </c>
      <c r="L95" s="256"/>
      <c r="M95" s="257"/>
      <c r="N95" s="257"/>
      <c r="O95" s="257"/>
      <c r="P95" s="200" t="str">
        <f t="shared" si="10"/>
        <v/>
      </c>
      <c r="Q95" s="238" t="str">
        <f t="shared" si="7"/>
        <v/>
      </c>
      <c r="R95" s="382"/>
      <c r="S95" s="383"/>
      <c r="T95" s="383"/>
      <c r="U95" s="383"/>
      <c r="V95" s="239" t="str">
        <f t="shared" si="11"/>
        <v/>
      </c>
      <c r="W95" s="240" t="str">
        <f t="shared" si="8"/>
        <v/>
      </c>
    </row>
    <row r="96" spans="1:23" s="219" customFormat="1" x14ac:dyDescent="0.2">
      <c r="A96" s="578">
        <v>88</v>
      </c>
      <c r="B96" s="259"/>
      <c r="C96" s="409"/>
      <c r="D96" s="409"/>
      <c r="E96" s="250"/>
      <c r="F96" s="252"/>
      <c r="G96" s="261" t="str">
        <f t="shared" si="9"/>
        <v/>
      </c>
      <c r="H96" s="253"/>
      <c r="I96" s="288"/>
      <c r="J96" s="288"/>
      <c r="K96" s="235">
        <v>261</v>
      </c>
      <c r="L96" s="256"/>
      <c r="M96" s="257"/>
      <c r="N96" s="257"/>
      <c r="O96" s="257"/>
      <c r="P96" s="200" t="str">
        <f t="shared" si="10"/>
        <v/>
      </c>
      <c r="Q96" s="238" t="str">
        <f t="shared" si="7"/>
        <v/>
      </c>
      <c r="R96" s="382"/>
      <c r="S96" s="383"/>
      <c r="T96" s="383"/>
      <c r="U96" s="383"/>
      <c r="V96" s="239" t="str">
        <f t="shared" si="11"/>
        <v/>
      </c>
      <c r="W96" s="240" t="str">
        <f t="shared" si="8"/>
        <v/>
      </c>
    </row>
    <row r="97" spans="1:23" s="219" customFormat="1" x14ac:dyDescent="0.2">
      <c r="A97" s="578">
        <v>89</v>
      </c>
      <c r="B97" s="259"/>
      <c r="C97" s="409"/>
      <c r="D97" s="409"/>
      <c r="E97" s="250"/>
      <c r="F97" s="252"/>
      <c r="G97" s="261" t="str">
        <f t="shared" si="9"/>
        <v/>
      </c>
      <c r="H97" s="253"/>
      <c r="I97" s="288"/>
      <c r="J97" s="288"/>
      <c r="K97" s="235">
        <v>261</v>
      </c>
      <c r="L97" s="256"/>
      <c r="M97" s="257"/>
      <c r="N97" s="257"/>
      <c r="O97" s="257"/>
      <c r="P97" s="200" t="str">
        <f t="shared" si="10"/>
        <v/>
      </c>
      <c r="Q97" s="238" t="str">
        <f t="shared" si="7"/>
        <v/>
      </c>
      <c r="R97" s="382"/>
      <c r="S97" s="383"/>
      <c r="T97" s="383"/>
      <c r="U97" s="383"/>
      <c r="V97" s="239" t="str">
        <f t="shared" si="11"/>
        <v/>
      </c>
      <c r="W97" s="240" t="str">
        <f t="shared" si="8"/>
        <v/>
      </c>
    </row>
    <row r="98" spans="1:23" s="219" customFormat="1" x14ac:dyDescent="0.2">
      <c r="A98" s="578">
        <v>90</v>
      </c>
      <c r="B98" s="259"/>
      <c r="C98" s="260"/>
      <c r="D98" s="700"/>
      <c r="E98" s="250"/>
      <c r="F98" s="252"/>
      <c r="G98" s="261" t="str">
        <f t="shared" si="9"/>
        <v/>
      </c>
      <c r="H98" s="253"/>
      <c r="I98" s="288"/>
      <c r="J98" s="288"/>
      <c r="K98" s="235">
        <v>261</v>
      </c>
      <c r="L98" s="256"/>
      <c r="M98" s="257"/>
      <c r="N98" s="257"/>
      <c r="O98" s="257"/>
      <c r="P98" s="200" t="str">
        <f t="shared" si="10"/>
        <v/>
      </c>
      <c r="Q98" s="238" t="str">
        <f t="shared" si="7"/>
        <v/>
      </c>
      <c r="R98" s="382"/>
      <c r="S98" s="383"/>
      <c r="T98" s="383"/>
      <c r="U98" s="383"/>
      <c r="V98" s="239" t="str">
        <f t="shared" si="11"/>
        <v/>
      </c>
      <c r="W98" s="240" t="str">
        <f t="shared" si="8"/>
        <v/>
      </c>
    </row>
    <row r="99" spans="1:23" s="219" customFormat="1" x14ac:dyDescent="0.2">
      <c r="A99" s="578">
        <v>91</v>
      </c>
      <c r="B99" s="259"/>
      <c r="C99" s="260"/>
      <c r="D99" s="700"/>
      <c r="E99" s="250"/>
      <c r="F99" s="252"/>
      <c r="G99" s="261" t="str">
        <f t="shared" si="9"/>
        <v/>
      </c>
      <c r="H99" s="253"/>
      <c r="I99" s="288"/>
      <c r="J99" s="288"/>
      <c r="K99" s="235">
        <v>261</v>
      </c>
      <c r="L99" s="256"/>
      <c r="M99" s="257"/>
      <c r="N99" s="257"/>
      <c r="O99" s="257"/>
      <c r="P99" s="200" t="str">
        <f t="shared" si="10"/>
        <v/>
      </c>
      <c r="Q99" s="238" t="str">
        <f t="shared" si="7"/>
        <v/>
      </c>
      <c r="R99" s="382"/>
      <c r="S99" s="383"/>
      <c r="T99" s="383"/>
      <c r="U99" s="383"/>
      <c r="V99" s="239" t="str">
        <f t="shared" si="11"/>
        <v/>
      </c>
      <c r="W99" s="240" t="str">
        <f t="shared" si="8"/>
        <v/>
      </c>
    </row>
    <row r="100" spans="1:23" s="219" customFormat="1" x14ac:dyDescent="0.2">
      <c r="A100" s="578">
        <v>92</v>
      </c>
      <c r="B100" s="259"/>
      <c r="C100" s="260"/>
      <c r="D100" s="700"/>
      <c r="E100" s="250"/>
      <c r="F100" s="252"/>
      <c r="G100" s="261" t="str">
        <f t="shared" si="9"/>
        <v/>
      </c>
      <c r="H100" s="253"/>
      <c r="I100" s="288"/>
      <c r="J100" s="288"/>
      <c r="K100" s="235">
        <v>261</v>
      </c>
      <c r="L100" s="256"/>
      <c r="M100" s="257"/>
      <c r="N100" s="257"/>
      <c r="O100" s="257"/>
      <c r="P100" s="200" t="str">
        <f t="shared" si="10"/>
        <v/>
      </c>
      <c r="Q100" s="238" t="str">
        <f t="shared" si="7"/>
        <v/>
      </c>
      <c r="R100" s="382"/>
      <c r="S100" s="383"/>
      <c r="T100" s="383"/>
      <c r="U100" s="383"/>
      <c r="V100" s="239" t="str">
        <f t="shared" si="11"/>
        <v/>
      </c>
      <c r="W100" s="240" t="str">
        <f t="shared" si="8"/>
        <v/>
      </c>
    </row>
    <row r="101" spans="1:23" s="219" customFormat="1" x14ac:dyDescent="0.2">
      <c r="A101" s="578">
        <v>93</v>
      </c>
      <c r="B101" s="259"/>
      <c r="C101" s="260"/>
      <c r="D101" s="700"/>
      <c r="E101" s="250"/>
      <c r="F101" s="252"/>
      <c r="G101" s="261" t="str">
        <f t="shared" si="9"/>
        <v/>
      </c>
      <c r="H101" s="253"/>
      <c r="I101" s="288"/>
      <c r="J101" s="288"/>
      <c r="K101" s="235">
        <v>261</v>
      </c>
      <c r="L101" s="256"/>
      <c r="M101" s="257"/>
      <c r="N101" s="257"/>
      <c r="O101" s="257"/>
      <c r="P101" s="200" t="str">
        <f t="shared" si="10"/>
        <v/>
      </c>
      <c r="Q101" s="238" t="str">
        <f t="shared" si="7"/>
        <v/>
      </c>
      <c r="R101" s="382"/>
      <c r="S101" s="383"/>
      <c r="T101" s="383"/>
      <c r="U101" s="383"/>
      <c r="V101" s="239" t="str">
        <f t="shared" si="11"/>
        <v/>
      </c>
      <c r="W101" s="240" t="str">
        <f t="shared" si="8"/>
        <v/>
      </c>
    </row>
    <row r="102" spans="1:23" s="219" customFormat="1" x14ac:dyDescent="0.2">
      <c r="A102" s="578">
        <v>94</v>
      </c>
      <c r="B102" s="259"/>
      <c r="C102" s="260"/>
      <c r="D102" s="700"/>
      <c r="E102" s="250"/>
      <c r="F102" s="252"/>
      <c r="G102" s="261" t="str">
        <f t="shared" si="9"/>
        <v/>
      </c>
      <c r="H102" s="253"/>
      <c r="I102" s="288"/>
      <c r="J102" s="288"/>
      <c r="K102" s="235">
        <v>261</v>
      </c>
      <c r="L102" s="256"/>
      <c r="M102" s="257"/>
      <c r="N102" s="257"/>
      <c r="O102" s="257"/>
      <c r="P102" s="200" t="str">
        <f t="shared" si="10"/>
        <v/>
      </c>
      <c r="Q102" s="238" t="str">
        <f t="shared" si="7"/>
        <v/>
      </c>
      <c r="R102" s="382"/>
      <c r="S102" s="383"/>
      <c r="T102" s="383"/>
      <c r="U102" s="383"/>
      <c r="V102" s="239" t="str">
        <f t="shared" si="11"/>
        <v/>
      </c>
      <c r="W102" s="240" t="str">
        <f t="shared" si="8"/>
        <v/>
      </c>
    </row>
    <row r="103" spans="1:23" s="219" customFormat="1" x14ac:dyDescent="0.2">
      <c r="A103" s="578">
        <v>95</v>
      </c>
      <c r="B103" s="259"/>
      <c r="C103" s="409"/>
      <c r="D103" s="409"/>
      <c r="E103" s="250"/>
      <c r="F103" s="252"/>
      <c r="G103" s="261" t="str">
        <f t="shared" si="9"/>
        <v/>
      </c>
      <c r="H103" s="253"/>
      <c r="I103" s="288"/>
      <c r="J103" s="288"/>
      <c r="K103" s="235">
        <v>261</v>
      </c>
      <c r="L103" s="256"/>
      <c r="M103" s="257"/>
      <c r="N103" s="257"/>
      <c r="O103" s="257"/>
      <c r="P103" s="200" t="str">
        <f t="shared" si="10"/>
        <v/>
      </c>
      <c r="Q103" s="238" t="str">
        <f t="shared" si="7"/>
        <v/>
      </c>
      <c r="R103" s="382"/>
      <c r="S103" s="383"/>
      <c r="T103" s="383"/>
      <c r="U103" s="383"/>
      <c r="V103" s="239" t="str">
        <f t="shared" si="11"/>
        <v/>
      </c>
      <c r="W103" s="240" t="str">
        <f t="shared" si="8"/>
        <v/>
      </c>
    </row>
    <row r="104" spans="1:23" s="219" customFormat="1" x14ac:dyDescent="0.2">
      <c r="A104" s="578">
        <v>96</v>
      </c>
      <c r="B104" s="259"/>
      <c r="C104" s="409"/>
      <c r="D104" s="409"/>
      <c r="E104" s="250"/>
      <c r="F104" s="252"/>
      <c r="G104" s="261" t="str">
        <f t="shared" si="9"/>
        <v/>
      </c>
      <c r="H104" s="253"/>
      <c r="I104" s="288"/>
      <c r="J104" s="288"/>
      <c r="K104" s="235">
        <v>261</v>
      </c>
      <c r="L104" s="256"/>
      <c r="M104" s="257"/>
      <c r="N104" s="257"/>
      <c r="O104" s="257"/>
      <c r="P104" s="200" t="str">
        <f t="shared" si="10"/>
        <v/>
      </c>
      <c r="Q104" s="238" t="str">
        <f t="shared" si="7"/>
        <v/>
      </c>
      <c r="R104" s="382"/>
      <c r="S104" s="383"/>
      <c r="T104" s="383"/>
      <c r="U104" s="383"/>
      <c r="V104" s="239" t="str">
        <f t="shared" si="11"/>
        <v/>
      </c>
      <c r="W104" s="240" t="str">
        <f t="shared" si="8"/>
        <v/>
      </c>
    </row>
    <row r="105" spans="1:23" s="219" customFormat="1" x14ac:dyDescent="0.2">
      <c r="A105" s="578">
        <v>97</v>
      </c>
      <c r="B105" s="259"/>
      <c r="C105" s="409"/>
      <c r="D105" s="409"/>
      <c r="E105" s="250"/>
      <c r="F105" s="252"/>
      <c r="G105" s="261" t="str">
        <f t="shared" si="9"/>
        <v/>
      </c>
      <c r="H105" s="253"/>
      <c r="I105" s="288"/>
      <c r="J105" s="288"/>
      <c r="K105" s="235">
        <v>261</v>
      </c>
      <c r="L105" s="256"/>
      <c r="M105" s="257"/>
      <c r="N105" s="257"/>
      <c r="O105" s="257"/>
      <c r="P105" s="200" t="str">
        <f t="shared" si="10"/>
        <v/>
      </c>
      <c r="Q105" s="238" t="str">
        <f t="shared" si="7"/>
        <v/>
      </c>
      <c r="R105" s="382"/>
      <c r="S105" s="383"/>
      <c r="T105" s="383"/>
      <c r="U105" s="383"/>
      <c r="V105" s="239" t="str">
        <f t="shared" si="11"/>
        <v/>
      </c>
      <c r="W105" s="240" t="str">
        <f t="shared" si="8"/>
        <v/>
      </c>
    </row>
    <row r="106" spans="1:23" s="219" customFormat="1" x14ac:dyDescent="0.2">
      <c r="A106" s="578">
        <v>98</v>
      </c>
      <c r="B106" s="259"/>
      <c r="C106" s="409"/>
      <c r="D106" s="409"/>
      <c r="E106" s="250"/>
      <c r="F106" s="252"/>
      <c r="G106" s="261" t="str">
        <f t="shared" si="9"/>
        <v/>
      </c>
      <c r="H106" s="253"/>
      <c r="I106" s="288"/>
      <c r="J106" s="288"/>
      <c r="K106" s="235">
        <v>261</v>
      </c>
      <c r="L106" s="256"/>
      <c r="M106" s="257"/>
      <c r="N106" s="257"/>
      <c r="O106" s="257"/>
      <c r="P106" s="200" t="str">
        <f t="shared" si="10"/>
        <v/>
      </c>
      <c r="Q106" s="238" t="str">
        <f t="shared" si="7"/>
        <v/>
      </c>
      <c r="R106" s="382"/>
      <c r="S106" s="383"/>
      <c r="T106" s="383"/>
      <c r="U106" s="383"/>
      <c r="V106" s="239" t="str">
        <f t="shared" si="11"/>
        <v/>
      </c>
      <c r="W106" s="240" t="str">
        <f t="shared" si="8"/>
        <v/>
      </c>
    </row>
    <row r="107" spans="1:23" s="219" customFormat="1" x14ac:dyDescent="0.2">
      <c r="A107" s="578">
        <v>99</v>
      </c>
      <c r="B107" s="259"/>
      <c r="C107" s="260"/>
      <c r="D107" s="700"/>
      <c r="E107" s="250"/>
      <c r="F107" s="252"/>
      <c r="G107" s="261" t="str">
        <f t="shared" si="9"/>
        <v/>
      </c>
      <c r="H107" s="253"/>
      <c r="I107" s="288"/>
      <c r="J107" s="288"/>
      <c r="K107" s="235">
        <v>261</v>
      </c>
      <c r="L107" s="256"/>
      <c r="M107" s="257"/>
      <c r="N107" s="257"/>
      <c r="O107" s="257"/>
      <c r="P107" s="200" t="str">
        <f t="shared" si="10"/>
        <v/>
      </c>
      <c r="Q107" s="238" t="str">
        <f t="shared" si="7"/>
        <v/>
      </c>
      <c r="R107" s="382"/>
      <c r="S107" s="383"/>
      <c r="T107" s="383"/>
      <c r="U107" s="383"/>
      <c r="V107" s="239" t="str">
        <f t="shared" si="11"/>
        <v/>
      </c>
      <c r="W107" s="240" t="str">
        <f t="shared" si="8"/>
        <v/>
      </c>
    </row>
    <row r="108" spans="1:23" s="219" customFormat="1" x14ac:dyDescent="0.2">
      <c r="A108" s="578">
        <v>100</v>
      </c>
      <c r="B108" s="259"/>
      <c r="C108" s="260"/>
      <c r="D108" s="700"/>
      <c r="E108" s="250"/>
      <c r="F108" s="252"/>
      <c r="G108" s="261" t="str">
        <f t="shared" si="9"/>
        <v/>
      </c>
      <c r="H108" s="253"/>
      <c r="I108" s="288"/>
      <c r="J108" s="288"/>
      <c r="K108" s="235">
        <v>261</v>
      </c>
      <c r="L108" s="256"/>
      <c r="M108" s="257"/>
      <c r="N108" s="257"/>
      <c r="O108" s="257"/>
      <c r="P108" s="200" t="str">
        <f t="shared" si="10"/>
        <v/>
      </c>
      <c r="Q108" s="238" t="str">
        <f t="shared" si="7"/>
        <v/>
      </c>
      <c r="R108" s="382"/>
      <c r="S108" s="383"/>
      <c r="T108" s="383"/>
      <c r="U108" s="383"/>
      <c r="V108" s="239" t="str">
        <f t="shared" si="11"/>
        <v/>
      </c>
      <c r="W108" s="240" t="str">
        <f t="shared" si="8"/>
        <v/>
      </c>
    </row>
    <row r="109" spans="1:23" s="219" customFormat="1" x14ac:dyDescent="0.2">
      <c r="A109" s="578">
        <v>101</v>
      </c>
      <c r="B109" s="259"/>
      <c r="C109" s="260"/>
      <c r="D109" s="700"/>
      <c r="E109" s="250"/>
      <c r="F109" s="252"/>
      <c r="G109" s="261" t="str">
        <f t="shared" si="9"/>
        <v/>
      </c>
      <c r="H109" s="253"/>
      <c r="I109" s="288"/>
      <c r="J109" s="288"/>
      <c r="K109" s="235">
        <v>261</v>
      </c>
      <c r="L109" s="256"/>
      <c r="M109" s="257"/>
      <c r="N109" s="257"/>
      <c r="O109" s="257"/>
      <c r="P109" s="200" t="str">
        <f t="shared" si="10"/>
        <v/>
      </c>
      <c r="Q109" s="238" t="str">
        <f t="shared" si="7"/>
        <v/>
      </c>
      <c r="R109" s="382"/>
      <c r="S109" s="383"/>
      <c r="T109" s="383"/>
      <c r="U109" s="383"/>
      <c r="V109" s="239" t="str">
        <f t="shared" si="11"/>
        <v/>
      </c>
      <c r="W109" s="240" t="str">
        <f t="shared" si="8"/>
        <v/>
      </c>
    </row>
    <row r="110" spans="1:23" s="219" customFormat="1" x14ac:dyDescent="0.2">
      <c r="A110" s="578">
        <v>102</v>
      </c>
      <c r="B110" s="259"/>
      <c r="C110" s="260"/>
      <c r="D110" s="700"/>
      <c r="E110" s="250"/>
      <c r="F110" s="252"/>
      <c r="G110" s="261" t="str">
        <f t="shared" si="9"/>
        <v/>
      </c>
      <c r="H110" s="253"/>
      <c r="I110" s="288"/>
      <c r="J110" s="288"/>
      <c r="K110" s="235">
        <v>261</v>
      </c>
      <c r="L110" s="256"/>
      <c r="M110" s="257"/>
      <c r="N110" s="257"/>
      <c r="O110" s="257"/>
      <c r="P110" s="200" t="str">
        <f t="shared" si="10"/>
        <v/>
      </c>
      <c r="Q110" s="238" t="str">
        <f t="shared" si="7"/>
        <v/>
      </c>
      <c r="R110" s="382"/>
      <c r="S110" s="383"/>
      <c r="T110" s="383"/>
      <c r="U110" s="383"/>
      <c r="V110" s="239" t="str">
        <f t="shared" si="11"/>
        <v/>
      </c>
      <c r="W110" s="240" t="str">
        <f t="shared" si="8"/>
        <v/>
      </c>
    </row>
    <row r="111" spans="1:23" s="219" customFormat="1" x14ac:dyDescent="0.2">
      <c r="A111" s="578">
        <v>103</v>
      </c>
      <c r="B111" s="259"/>
      <c r="C111" s="260"/>
      <c r="D111" s="700"/>
      <c r="E111" s="250"/>
      <c r="F111" s="252"/>
      <c r="G111" s="261" t="str">
        <f t="shared" si="9"/>
        <v/>
      </c>
      <c r="H111" s="253"/>
      <c r="I111" s="288"/>
      <c r="J111" s="288"/>
      <c r="K111" s="235">
        <v>261</v>
      </c>
      <c r="L111" s="256"/>
      <c r="M111" s="257"/>
      <c r="N111" s="257"/>
      <c r="O111" s="257"/>
      <c r="P111" s="200" t="str">
        <f t="shared" si="10"/>
        <v/>
      </c>
      <c r="Q111" s="238" t="str">
        <f t="shared" si="7"/>
        <v/>
      </c>
      <c r="R111" s="382"/>
      <c r="S111" s="383"/>
      <c r="T111" s="383"/>
      <c r="U111" s="383"/>
      <c r="V111" s="239" t="str">
        <f t="shared" si="11"/>
        <v/>
      </c>
      <c r="W111" s="240" t="str">
        <f t="shared" si="8"/>
        <v/>
      </c>
    </row>
    <row r="112" spans="1:23" s="219" customFormat="1" x14ac:dyDescent="0.2">
      <c r="A112" s="578">
        <v>104</v>
      </c>
      <c r="B112" s="259"/>
      <c r="C112" s="260"/>
      <c r="D112" s="700"/>
      <c r="E112" s="250"/>
      <c r="F112" s="252"/>
      <c r="G112" s="261" t="str">
        <f t="shared" si="9"/>
        <v/>
      </c>
      <c r="H112" s="253"/>
      <c r="I112" s="288"/>
      <c r="J112" s="288"/>
      <c r="K112" s="235">
        <v>261</v>
      </c>
      <c r="L112" s="256"/>
      <c r="M112" s="257"/>
      <c r="N112" s="257"/>
      <c r="O112" s="257"/>
      <c r="P112" s="200" t="str">
        <f t="shared" si="10"/>
        <v/>
      </c>
      <c r="Q112" s="238" t="str">
        <f t="shared" si="7"/>
        <v/>
      </c>
      <c r="R112" s="382"/>
      <c r="S112" s="383"/>
      <c r="T112" s="383"/>
      <c r="U112" s="383"/>
      <c r="V112" s="239" t="str">
        <f t="shared" si="11"/>
        <v/>
      </c>
      <c r="W112" s="240" t="str">
        <f t="shared" si="8"/>
        <v/>
      </c>
    </row>
    <row r="113" spans="1:23" s="219" customFormat="1" x14ac:dyDescent="0.2">
      <c r="A113" s="578">
        <v>105</v>
      </c>
      <c r="B113" s="259"/>
      <c r="C113" s="409"/>
      <c r="D113" s="409"/>
      <c r="E113" s="250"/>
      <c r="F113" s="252"/>
      <c r="G113" s="261" t="str">
        <f t="shared" si="9"/>
        <v/>
      </c>
      <c r="H113" s="253"/>
      <c r="I113" s="288"/>
      <c r="J113" s="288"/>
      <c r="K113" s="235">
        <v>261</v>
      </c>
      <c r="L113" s="256"/>
      <c r="M113" s="257"/>
      <c r="N113" s="257"/>
      <c r="O113" s="257"/>
      <c r="P113" s="200" t="str">
        <f t="shared" si="10"/>
        <v/>
      </c>
      <c r="Q113" s="238" t="str">
        <f t="shared" si="7"/>
        <v/>
      </c>
      <c r="R113" s="382"/>
      <c r="S113" s="383"/>
      <c r="T113" s="383"/>
      <c r="U113" s="383"/>
      <c r="V113" s="239" t="str">
        <f t="shared" si="11"/>
        <v/>
      </c>
      <c r="W113" s="240" t="str">
        <f t="shared" si="8"/>
        <v/>
      </c>
    </row>
    <row r="114" spans="1:23" s="219" customFormat="1" x14ac:dyDescent="0.2">
      <c r="A114" s="578">
        <v>106</v>
      </c>
      <c r="B114" s="259"/>
      <c r="C114" s="409"/>
      <c r="D114" s="409"/>
      <c r="E114" s="250"/>
      <c r="F114" s="252"/>
      <c r="G114" s="261" t="str">
        <f t="shared" si="9"/>
        <v/>
      </c>
      <c r="H114" s="253"/>
      <c r="I114" s="288"/>
      <c r="J114" s="288"/>
      <c r="K114" s="235">
        <v>261</v>
      </c>
      <c r="L114" s="256"/>
      <c r="M114" s="257"/>
      <c r="N114" s="257"/>
      <c r="O114" s="257"/>
      <c r="P114" s="200" t="str">
        <f t="shared" si="10"/>
        <v/>
      </c>
      <c r="Q114" s="238" t="str">
        <f t="shared" si="7"/>
        <v/>
      </c>
      <c r="R114" s="382"/>
      <c r="S114" s="383"/>
      <c r="T114" s="383"/>
      <c r="U114" s="383"/>
      <c r="V114" s="239" t="str">
        <f t="shared" si="11"/>
        <v/>
      </c>
      <c r="W114" s="240" t="str">
        <f t="shared" si="8"/>
        <v/>
      </c>
    </row>
    <row r="115" spans="1:23" s="219" customFormat="1" x14ac:dyDescent="0.2">
      <c r="A115" s="578">
        <v>107</v>
      </c>
      <c r="B115" s="259"/>
      <c r="C115" s="409"/>
      <c r="D115" s="409"/>
      <c r="E115" s="250"/>
      <c r="F115" s="252"/>
      <c r="G115" s="261" t="str">
        <f t="shared" si="9"/>
        <v/>
      </c>
      <c r="H115" s="253"/>
      <c r="I115" s="288"/>
      <c r="J115" s="288"/>
      <c r="K115" s="235">
        <v>261</v>
      </c>
      <c r="L115" s="256"/>
      <c r="M115" s="257"/>
      <c r="N115" s="257"/>
      <c r="O115" s="257"/>
      <c r="P115" s="200" t="str">
        <f t="shared" si="10"/>
        <v/>
      </c>
      <c r="Q115" s="238" t="str">
        <f t="shared" si="7"/>
        <v/>
      </c>
      <c r="R115" s="382"/>
      <c r="S115" s="383"/>
      <c r="T115" s="383"/>
      <c r="U115" s="383"/>
      <c r="V115" s="239" t="str">
        <f t="shared" si="11"/>
        <v/>
      </c>
      <c r="W115" s="240" t="str">
        <f t="shared" si="8"/>
        <v/>
      </c>
    </row>
    <row r="116" spans="1:23" s="219" customFormat="1" x14ac:dyDescent="0.2">
      <c r="A116" s="578">
        <v>108</v>
      </c>
      <c r="B116" s="259"/>
      <c r="C116" s="409"/>
      <c r="D116" s="409"/>
      <c r="E116" s="250"/>
      <c r="F116" s="252"/>
      <c r="G116" s="261" t="str">
        <f t="shared" si="9"/>
        <v/>
      </c>
      <c r="H116" s="253"/>
      <c r="I116" s="288"/>
      <c r="J116" s="288"/>
      <c r="K116" s="235">
        <v>261</v>
      </c>
      <c r="L116" s="256"/>
      <c r="M116" s="257"/>
      <c r="N116" s="257"/>
      <c r="O116" s="257"/>
      <c r="P116" s="200" t="str">
        <f t="shared" si="10"/>
        <v/>
      </c>
      <c r="Q116" s="238" t="str">
        <f t="shared" si="7"/>
        <v/>
      </c>
      <c r="R116" s="382"/>
      <c r="S116" s="383"/>
      <c r="T116" s="383"/>
      <c r="U116" s="383"/>
      <c r="V116" s="239" t="str">
        <f t="shared" si="11"/>
        <v/>
      </c>
      <c r="W116" s="240" t="str">
        <f t="shared" si="8"/>
        <v/>
      </c>
    </row>
    <row r="117" spans="1:23" s="219" customFormat="1" x14ac:dyDescent="0.2">
      <c r="A117" s="578">
        <v>109</v>
      </c>
      <c r="B117" s="259"/>
      <c r="C117" s="260"/>
      <c r="D117" s="700"/>
      <c r="E117" s="250"/>
      <c r="F117" s="252"/>
      <c r="G117" s="261" t="str">
        <f t="shared" si="9"/>
        <v/>
      </c>
      <c r="H117" s="253"/>
      <c r="I117" s="288"/>
      <c r="J117" s="288"/>
      <c r="K117" s="235">
        <v>261</v>
      </c>
      <c r="L117" s="256"/>
      <c r="M117" s="257"/>
      <c r="N117" s="257"/>
      <c r="O117" s="257"/>
      <c r="P117" s="200" t="str">
        <f t="shared" si="10"/>
        <v/>
      </c>
      <c r="Q117" s="238" t="str">
        <f t="shared" si="7"/>
        <v/>
      </c>
      <c r="R117" s="382"/>
      <c r="S117" s="383"/>
      <c r="T117" s="383"/>
      <c r="U117" s="383"/>
      <c r="V117" s="239" t="str">
        <f t="shared" si="11"/>
        <v/>
      </c>
      <c r="W117" s="240" t="str">
        <f t="shared" si="8"/>
        <v/>
      </c>
    </row>
    <row r="118" spans="1:23" s="219" customFormat="1" x14ac:dyDescent="0.2">
      <c r="A118" s="578">
        <v>110</v>
      </c>
      <c r="B118" s="259"/>
      <c r="C118" s="260"/>
      <c r="D118" s="700"/>
      <c r="E118" s="250"/>
      <c r="F118" s="252"/>
      <c r="G118" s="261" t="str">
        <f t="shared" si="9"/>
        <v/>
      </c>
      <c r="H118" s="253"/>
      <c r="I118" s="288"/>
      <c r="J118" s="288"/>
      <c r="K118" s="235">
        <v>261</v>
      </c>
      <c r="L118" s="256"/>
      <c r="M118" s="257"/>
      <c r="N118" s="257"/>
      <c r="O118" s="257"/>
      <c r="P118" s="200" t="str">
        <f t="shared" si="10"/>
        <v/>
      </c>
      <c r="Q118" s="238" t="str">
        <f t="shared" si="7"/>
        <v/>
      </c>
      <c r="R118" s="382"/>
      <c r="S118" s="383"/>
      <c r="T118" s="383"/>
      <c r="U118" s="383"/>
      <c r="V118" s="239" t="str">
        <f t="shared" si="11"/>
        <v/>
      </c>
      <c r="W118" s="240" t="str">
        <f t="shared" si="8"/>
        <v/>
      </c>
    </row>
    <row r="119" spans="1:23" s="219" customFormat="1" x14ac:dyDescent="0.2">
      <c r="A119" s="578">
        <v>111</v>
      </c>
      <c r="B119" s="259"/>
      <c r="C119" s="260"/>
      <c r="D119" s="700"/>
      <c r="E119" s="250"/>
      <c r="F119" s="252"/>
      <c r="G119" s="261" t="str">
        <f t="shared" si="9"/>
        <v/>
      </c>
      <c r="H119" s="253"/>
      <c r="I119" s="288"/>
      <c r="J119" s="288"/>
      <c r="K119" s="235">
        <v>261</v>
      </c>
      <c r="L119" s="256"/>
      <c r="M119" s="257"/>
      <c r="N119" s="257"/>
      <c r="O119" s="257"/>
      <c r="P119" s="200" t="str">
        <f t="shared" si="10"/>
        <v/>
      </c>
      <c r="Q119" s="238" t="str">
        <f t="shared" si="7"/>
        <v/>
      </c>
      <c r="R119" s="382"/>
      <c r="S119" s="383"/>
      <c r="T119" s="383"/>
      <c r="U119" s="383"/>
      <c r="V119" s="239" t="str">
        <f t="shared" si="11"/>
        <v/>
      </c>
      <c r="W119" s="240" t="str">
        <f t="shared" si="8"/>
        <v/>
      </c>
    </row>
    <row r="120" spans="1:23" s="219" customFormat="1" x14ac:dyDescent="0.2">
      <c r="A120" s="578">
        <v>112</v>
      </c>
      <c r="B120" s="259"/>
      <c r="C120" s="260"/>
      <c r="D120" s="700"/>
      <c r="E120" s="250"/>
      <c r="F120" s="252"/>
      <c r="G120" s="261" t="str">
        <f t="shared" si="9"/>
        <v/>
      </c>
      <c r="H120" s="253"/>
      <c r="I120" s="288"/>
      <c r="J120" s="288"/>
      <c r="K120" s="235">
        <v>261</v>
      </c>
      <c r="L120" s="256"/>
      <c r="M120" s="257"/>
      <c r="N120" s="257"/>
      <c r="O120" s="257"/>
      <c r="P120" s="200" t="str">
        <f t="shared" si="10"/>
        <v/>
      </c>
      <c r="Q120" s="238" t="str">
        <f t="shared" si="7"/>
        <v/>
      </c>
      <c r="R120" s="382"/>
      <c r="S120" s="383"/>
      <c r="T120" s="383"/>
      <c r="U120" s="383"/>
      <c r="V120" s="239" t="str">
        <f t="shared" si="11"/>
        <v/>
      </c>
      <c r="W120" s="240" t="str">
        <f t="shared" si="8"/>
        <v/>
      </c>
    </row>
    <row r="121" spans="1:23" s="219" customFormat="1" x14ac:dyDescent="0.2">
      <c r="A121" s="578">
        <v>113</v>
      </c>
      <c r="B121" s="259"/>
      <c r="C121" s="260"/>
      <c r="D121" s="700"/>
      <c r="E121" s="250"/>
      <c r="F121" s="252"/>
      <c r="G121" s="261" t="str">
        <f t="shared" si="9"/>
        <v/>
      </c>
      <c r="H121" s="253"/>
      <c r="I121" s="288"/>
      <c r="J121" s="288"/>
      <c r="K121" s="235">
        <v>261</v>
      </c>
      <c r="L121" s="256"/>
      <c r="M121" s="257"/>
      <c r="N121" s="257"/>
      <c r="O121" s="257"/>
      <c r="P121" s="200" t="str">
        <f t="shared" si="10"/>
        <v/>
      </c>
      <c r="Q121" s="238" t="str">
        <f t="shared" si="7"/>
        <v/>
      </c>
      <c r="R121" s="382"/>
      <c r="S121" s="383"/>
      <c r="T121" s="383"/>
      <c r="U121" s="383"/>
      <c r="V121" s="239" t="str">
        <f t="shared" si="11"/>
        <v/>
      </c>
      <c r="W121" s="240" t="str">
        <f t="shared" si="8"/>
        <v/>
      </c>
    </row>
    <row r="122" spans="1:23" s="219" customFormat="1" x14ac:dyDescent="0.2">
      <c r="A122" s="578">
        <v>114</v>
      </c>
      <c r="B122" s="259"/>
      <c r="C122" s="409"/>
      <c r="D122" s="409"/>
      <c r="E122" s="250"/>
      <c r="F122" s="252"/>
      <c r="G122" s="261" t="str">
        <f t="shared" si="9"/>
        <v/>
      </c>
      <c r="H122" s="253"/>
      <c r="I122" s="288"/>
      <c r="J122" s="288"/>
      <c r="K122" s="235">
        <v>261</v>
      </c>
      <c r="L122" s="256"/>
      <c r="M122" s="257"/>
      <c r="N122" s="257"/>
      <c r="O122" s="257"/>
      <c r="P122" s="200" t="str">
        <f t="shared" si="10"/>
        <v/>
      </c>
      <c r="Q122" s="238" t="str">
        <f t="shared" si="7"/>
        <v/>
      </c>
      <c r="R122" s="382"/>
      <c r="S122" s="383"/>
      <c r="T122" s="383"/>
      <c r="U122" s="383"/>
      <c r="V122" s="239" t="str">
        <f t="shared" si="11"/>
        <v/>
      </c>
      <c r="W122" s="240" t="str">
        <f t="shared" si="8"/>
        <v/>
      </c>
    </row>
    <row r="123" spans="1:23" s="219" customFormat="1" x14ac:dyDescent="0.2">
      <c r="A123" s="578">
        <v>115</v>
      </c>
      <c r="B123" s="259"/>
      <c r="C123" s="409"/>
      <c r="D123" s="409"/>
      <c r="E123" s="250"/>
      <c r="F123" s="252"/>
      <c r="G123" s="261" t="str">
        <f t="shared" si="9"/>
        <v/>
      </c>
      <c r="H123" s="253"/>
      <c r="I123" s="288"/>
      <c r="J123" s="288"/>
      <c r="K123" s="235">
        <v>261</v>
      </c>
      <c r="L123" s="256"/>
      <c r="M123" s="257"/>
      <c r="N123" s="257"/>
      <c r="O123" s="257"/>
      <c r="P123" s="200" t="str">
        <f t="shared" si="10"/>
        <v/>
      </c>
      <c r="Q123" s="238" t="str">
        <f t="shared" si="7"/>
        <v/>
      </c>
      <c r="R123" s="382"/>
      <c r="S123" s="383"/>
      <c r="T123" s="383"/>
      <c r="U123" s="383"/>
      <c r="V123" s="239" t="str">
        <f t="shared" si="11"/>
        <v/>
      </c>
      <c r="W123" s="240" t="str">
        <f t="shared" si="8"/>
        <v/>
      </c>
    </row>
    <row r="124" spans="1:23" s="219" customFormat="1" x14ac:dyDescent="0.2">
      <c r="A124" s="578">
        <v>116</v>
      </c>
      <c r="B124" s="259"/>
      <c r="C124" s="409"/>
      <c r="D124" s="409"/>
      <c r="E124" s="250"/>
      <c r="F124" s="252"/>
      <c r="G124" s="261" t="str">
        <f t="shared" si="9"/>
        <v/>
      </c>
      <c r="H124" s="253"/>
      <c r="I124" s="288"/>
      <c r="J124" s="288"/>
      <c r="K124" s="235">
        <v>261</v>
      </c>
      <c r="L124" s="256"/>
      <c r="M124" s="257"/>
      <c r="N124" s="257"/>
      <c r="O124" s="257"/>
      <c r="P124" s="200" t="str">
        <f t="shared" si="10"/>
        <v/>
      </c>
      <c r="Q124" s="238" t="str">
        <f t="shared" si="7"/>
        <v/>
      </c>
      <c r="R124" s="382"/>
      <c r="S124" s="383"/>
      <c r="T124" s="383"/>
      <c r="U124" s="383"/>
      <c r="V124" s="239" t="str">
        <f t="shared" si="11"/>
        <v/>
      </c>
      <c r="W124" s="240" t="str">
        <f t="shared" si="8"/>
        <v/>
      </c>
    </row>
    <row r="125" spans="1:23" s="219" customFormat="1" x14ac:dyDescent="0.2">
      <c r="A125" s="578">
        <v>117</v>
      </c>
      <c r="B125" s="259"/>
      <c r="C125" s="409"/>
      <c r="D125" s="409"/>
      <c r="E125" s="250"/>
      <c r="F125" s="252"/>
      <c r="G125" s="261" t="str">
        <f t="shared" si="9"/>
        <v/>
      </c>
      <c r="H125" s="253"/>
      <c r="I125" s="288"/>
      <c r="J125" s="288"/>
      <c r="K125" s="235">
        <v>261</v>
      </c>
      <c r="L125" s="256"/>
      <c r="M125" s="257"/>
      <c r="N125" s="257"/>
      <c r="O125" s="257"/>
      <c r="P125" s="200" t="str">
        <f t="shared" si="10"/>
        <v/>
      </c>
      <c r="Q125" s="238" t="str">
        <f t="shared" si="7"/>
        <v/>
      </c>
      <c r="R125" s="382"/>
      <c r="S125" s="383"/>
      <c r="T125" s="383"/>
      <c r="U125" s="383"/>
      <c r="V125" s="239" t="str">
        <f t="shared" si="11"/>
        <v/>
      </c>
      <c r="W125" s="240" t="str">
        <f t="shared" si="8"/>
        <v/>
      </c>
    </row>
    <row r="126" spans="1:23" s="219" customFormat="1" x14ac:dyDescent="0.2">
      <c r="A126" s="578">
        <v>118</v>
      </c>
      <c r="B126" s="259"/>
      <c r="C126" s="260"/>
      <c r="D126" s="700"/>
      <c r="E126" s="250"/>
      <c r="F126" s="252"/>
      <c r="G126" s="261" t="str">
        <f t="shared" si="9"/>
        <v/>
      </c>
      <c r="H126" s="253"/>
      <c r="I126" s="288"/>
      <c r="J126" s="288"/>
      <c r="K126" s="235">
        <v>261</v>
      </c>
      <c r="L126" s="256"/>
      <c r="M126" s="257"/>
      <c r="N126" s="257"/>
      <c r="O126" s="257"/>
      <c r="P126" s="200" t="str">
        <f t="shared" si="10"/>
        <v/>
      </c>
      <c r="Q126" s="238" t="str">
        <f t="shared" si="7"/>
        <v/>
      </c>
      <c r="R126" s="382"/>
      <c r="S126" s="383"/>
      <c r="T126" s="383"/>
      <c r="U126" s="383"/>
      <c r="V126" s="239" t="str">
        <f t="shared" si="11"/>
        <v/>
      </c>
      <c r="W126" s="240" t="str">
        <f t="shared" si="8"/>
        <v/>
      </c>
    </row>
    <row r="127" spans="1:23" s="219" customFormat="1" x14ac:dyDescent="0.2">
      <c r="A127" s="578">
        <v>119</v>
      </c>
      <c r="B127" s="259"/>
      <c r="C127" s="260"/>
      <c r="D127" s="700"/>
      <c r="E127" s="250"/>
      <c r="F127" s="252"/>
      <c r="G127" s="261" t="str">
        <f t="shared" si="9"/>
        <v/>
      </c>
      <c r="H127" s="253"/>
      <c r="I127" s="288"/>
      <c r="J127" s="288"/>
      <c r="K127" s="235">
        <v>261</v>
      </c>
      <c r="L127" s="256"/>
      <c r="M127" s="257"/>
      <c r="N127" s="257"/>
      <c r="O127" s="257"/>
      <c r="P127" s="200" t="str">
        <f t="shared" si="10"/>
        <v/>
      </c>
      <c r="Q127" s="238" t="str">
        <f t="shared" si="7"/>
        <v/>
      </c>
      <c r="R127" s="382"/>
      <c r="S127" s="383"/>
      <c r="T127" s="383"/>
      <c r="U127" s="383"/>
      <c r="V127" s="239" t="str">
        <f t="shared" si="11"/>
        <v/>
      </c>
      <c r="W127" s="240" t="str">
        <f t="shared" si="8"/>
        <v/>
      </c>
    </row>
    <row r="128" spans="1:23" s="219" customFormat="1" x14ac:dyDescent="0.2">
      <c r="A128" s="578">
        <v>120</v>
      </c>
      <c r="B128" s="259"/>
      <c r="C128" s="260"/>
      <c r="D128" s="700"/>
      <c r="E128" s="250"/>
      <c r="F128" s="252"/>
      <c r="G128" s="261" t="str">
        <f t="shared" si="9"/>
        <v/>
      </c>
      <c r="H128" s="253"/>
      <c r="I128" s="288"/>
      <c r="J128" s="288"/>
      <c r="K128" s="235">
        <v>261</v>
      </c>
      <c r="L128" s="256"/>
      <c r="M128" s="257"/>
      <c r="N128" s="257"/>
      <c r="O128" s="257"/>
      <c r="P128" s="200" t="str">
        <f t="shared" si="10"/>
        <v/>
      </c>
      <c r="Q128" s="238" t="str">
        <f t="shared" si="7"/>
        <v/>
      </c>
      <c r="R128" s="382"/>
      <c r="S128" s="383"/>
      <c r="T128" s="383"/>
      <c r="U128" s="383"/>
      <c r="V128" s="239" t="str">
        <f t="shared" si="11"/>
        <v/>
      </c>
      <c r="W128" s="240" t="str">
        <f t="shared" si="8"/>
        <v/>
      </c>
    </row>
    <row r="129" spans="1:23" s="219" customFormat="1" x14ac:dyDescent="0.2">
      <c r="A129" s="578">
        <v>121</v>
      </c>
      <c r="B129" s="259"/>
      <c r="C129" s="260"/>
      <c r="D129" s="700"/>
      <c r="E129" s="250"/>
      <c r="F129" s="252"/>
      <c r="G129" s="261" t="str">
        <f t="shared" si="9"/>
        <v/>
      </c>
      <c r="H129" s="253"/>
      <c r="I129" s="288"/>
      <c r="J129" s="288"/>
      <c r="K129" s="235">
        <v>261</v>
      </c>
      <c r="L129" s="256"/>
      <c r="M129" s="257"/>
      <c r="N129" s="257"/>
      <c r="O129" s="257"/>
      <c r="P129" s="200" t="str">
        <f t="shared" si="10"/>
        <v/>
      </c>
      <c r="Q129" s="238" t="str">
        <f t="shared" si="7"/>
        <v/>
      </c>
      <c r="R129" s="382"/>
      <c r="S129" s="383"/>
      <c r="T129" s="383"/>
      <c r="U129" s="383"/>
      <c r="V129" s="239" t="str">
        <f t="shared" si="11"/>
        <v/>
      </c>
      <c r="W129" s="240" t="str">
        <f t="shared" si="8"/>
        <v/>
      </c>
    </row>
    <row r="130" spans="1:23" s="219" customFormat="1" x14ac:dyDescent="0.2">
      <c r="A130" s="578">
        <v>122</v>
      </c>
      <c r="B130" s="259"/>
      <c r="C130" s="260"/>
      <c r="D130" s="700"/>
      <c r="E130" s="250"/>
      <c r="F130" s="252"/>
      <c r="G130" s="261" t="str">
        <f t="shared" si="9"/>
        <v/>
      </c>
      <c r="H130" s="253"/>
      <c r="I130" s="288"/>
      <c r="J130" s="288"/>
      <c r="K130" s="235">
        <v>261</v>
      </c>
      <c r="L130" s="256"/>
      <c r="M130" s="257"/>
      <c r="N130" s="257"/>
      <c r="O130" s="257"/>
      <c r="P130" s="200" t="str">
        <f t="shared" si="10"/>
        <v/>
      </c>
      <c r="Q130" s="238" t="str">
        <f t="shared" si="7"/>
        <v/>
      </c>
      <c r="R130" s="382"/>
      <c r="S130" s="383"/>
      <c r="T130" s="383"/>
      <c r="U130" s="383"/>
      <c r="V130" s="239" t="str">
        <f t="shared" si="11"/>
        <v/>
      </c>
      <c r="W130" s="240" t="str">
        <f t="shared" si="8"/>
        <v/>
      </c>
    </row>
    <row r="131" spans="1:23" s="219" customFormat="1" x14ac:dyDescent="0.2">
      <c r="A131" s="578">
        <v>123</v>
      </c>
      <c r="B131" s="259"/>
      <c r="C131" s="409"/>
      <c r="D131" s="409"/>
      <c r="E131" s="250"/>
      <c r="F131" s="252"/>
      <c r="G131" s="261" t="str">
        <f t="shared" si="9"/>
        <v/>
      </c>
      <c r="H131" s="253"/>
      <c r="I131" s="288"/>
      <c r="J131" s="288"/>
      <c r="K131" s="235">
        <v>261</v>
      </c>
      <c r="L131" s="256"/>
      <c r="M131" s="257"/>
      <c r="N131" s="257"/>
      <c r="O131" s="257"/>
      <c r="P131" s="200" t="str">
        <f t="shared" si="10"/>
        <v/>
      </c>
      <c r="Q131" s="238" t="str">
        <f t="shared" si="7"/>
        <v/>
      </c>
      <c r="R131" s="382"/>
      <c r="S131" s="383"/>
      <c r="T131" s="383"/>
      <c r="U131" s="383"/>
      <c r="V131" s="239" t="str">
        <f t="shared" si="11"/>
        <v/>
      </c>
      <c r="W131" s="240" t="str">
        <f t="shared" si="8"/>
        <v/>
      </c>
    </row>
    <row r="132" spans="1:23" s="219" customFormat="1" x14ac:dyDescent="0.2">
      <c r="A132" s="578">
        <v>124</v>
      </c>
      <c r="B132" s="259"/>
      <c r="C132" s="409"/>
      <c r="D132" s="409"/>
      <c r="E132" s="250"/>
      <c r="F132" s="252"/>
      <c r="G132" s="261" t="str">
        <f t="shared" si="9"/>
        <v/>
      </c>
      <c r="H132" s="253"/>
      <c r="I132" s="288"/>
      <c r="J132" s="288"/>
      <c r="K132" s="235">
        <v>261</v>
      </c>
      <c r="L132" s="256"/>
      <c r="M132" s="257"/>
      <c r="N132" s="257"/>
      <c r="O132" s="257"/>
      <c r="P132" s="200" t="str">
        <f t="shared" si="10"/>
        <v/>
      </c>
      <c r="Q132" s="238" t="str">
        <f t="shared" si="7"/>
        <v/>
      </c>
      <c r="R132" s="382"/>
      <c r="S132" s="383"/>
      <c r="T132" s="383"/>
      <c r="U132" s="383"/>
      <c r="V132" s="239" t="str">
        <f t="shared" si="11"/>
        <v/>
      </c>
      <c r="W132" s="240" t="str">
        <f t="shared" si="8"/>
        <v/>
      </c>
    </row>
    <row r="133" spans="1:23" s="219" customFormat="1" x14ac:dyDescent="0.2">
      <c r="A133" s="578">
        <v>125</v>
      </c>
      <c r="B133" s="259"/>
      <c r="C133" s="409"/>
      <c r="D133" s="409"/>
      <c r="E133" s="250"/>
      <c r="F133" s="252"/>
      <c r="G133" s="261" t="str">
        <f t="shared" si="9"/>
        <v/>
      </c>
      <c r="H133" s="253"/>
      <c r="I133" s="288"/>
      <c r="J133" s="288"/>
      <c r="K133" s="235">
        <v>261</v>
      </c>
      <c r="L133" s="256"/>
      <c r="M133" s="257"/>
      <c r="N133" s="257"/>
      <c r="O133" s="257"/>
      <c r="P133" s="200" t="str">
        <f t="shared" si="10"/>
        <v/>
      </c>
      <c r="Q133" s="238" t="str">
        <f t="shared" si="7"/>
        <v/>
      </c>
      <c r="R133" s="382"/>
      <c r="S133" s="383"/>
      <c r="T133" s="383"/>
      <c r="U133" s="383"/>
      <c r="V133" s="239" t="str">
        <f t="shared" si="11"/>
        <v/>
      </c>
      <c r="W133" s="240" t="str">
        <f t="shared" si="8"/>
        <v/>
      </c>
    </row>
    <row r="134" spans="1:23" s="219" customFormat="1" x14ac:dyDescent="0.2">
      <c r="A134" s="578">
        <v>126</v>
      </c>
      <c r="B134" s="259"/>
      <c r="C134" s="409"/>
      <c r="D134" s="409"/>
      <c r="E134" s="250"/>
      <c r="F134" s="252"/>
      <c r="G134" s="261" t="str">
        <f t="shared" si="9"/>
        <v/>
      </c>
      <c r="H134" s="253"/>
      <c r="I134" s="288"/>
      <c r="J134" s="288"/>
      <c r="K134" s="235">
        <v>261</v>
      </c>
      <c r="L134" s="256"/>
      <c r="M134" s="639"/>
      <c r="N134" s="257"/>
      <c r="O134" s="257"/>
      <c r="P134" s="200" t="str">
        <f t="shared" si="10"/>
        <v/>
      </c>
      <c r="Q134" s="238" t="str">
        <f t="shared" si="7"/>
        <v/>
      </c>
      <c r="R134" s="382"/>
      <c r="S134" s="383"/>
      <c r="T134" s="383"/>
      <c r="U134" s="383"/>
      <c r="V134" s="239" t="str">
        <f t="shared" si="11"/>
        <v/>
      </c>
      <c r="W134" s="240" t="str">
        <f t="shared" si="8"/>
        <v/>
      </c>
    </row>
    <row r="135" spans="1:23" s="219" customFormat="1" x14ac:dyDescent="0.2">
      <c r="A135" s="578">
        <v>127</v>
      </c>
      <c r="B135" s="357"/>
      <c r="C135" s="260"/>
      <c r="D135" s="700"/>
      <c r="E135" s="250"/>
      <c r="F135" s="252"/>
      <c r="G135" s="261" t="str">
        <f t="shared" si="9"/>
        <v/>
      </c>
      <c r="H135" s="253"/>
      <c r="I135" s="288"/>
      <c r="J135" s="288"/>
      <c r="K135" s="235">
        <v>261</v>
      </c>
      <c r="L135" s="256"/>
      <c r="M135" s="257"/>
      <c r="N135" s="257"/>
      <c r="O135" s="257"/>
      <c r="P135" s="200" t="str">
        <f t="shared" si="10"/>
        <v/>
      </c>
      <c r="Q135" s="238" t="str">
        <f t="shared" si="7"/>
        <v/>
      </c>
      <c r="R135" s="382"/>
      <c r="S135" s="383"/>
      <c r="T135" s="383"/>
      <c r="U135" s="383"/>
      <c r="V135" s="239" t="str">
        <f t="shared" si="11"/>
        <v/>
      </c>
      <c r="W135" s="240" t="str">
        <f t="shared" si="8"/>
        <v/>
      </c>
    </row>
    <row r="136" spans="1:23" s="219" customFormat="1" x14ac:dyDescent="0.2">
      <c r="A136" s="578">
        <v>128</v>
      </c>
      <c r="B136" s="357"/>
      <c r="C136" s="260"/>
      <c r="D136" s="700"/>
      <c r="E136" s="250"/>
      <c r="F136" s="252"/>
      <c r="G136" s="261" t="str">
        <f t="shared" si="9"/>
        <v/>
      </c>
      <c r="H136" s="253"/>
      <c r="I136" s="288"/>
      <c r="J136" s="288"/>
      <c r="K136" s="235">
        <v>261</v>
      </c>
      <c r="L136" s="256"/>
      <c r="M136" s="257"/>
      <c r="N136" s="257"/>
      <c r="O136" s="257"/>
      <c r="P136" s="200" t="str">
        <f t="shared" si="10"/>
        <v/>
      </c>
      <c r="Q136" s="238" t="str">
        <f t="shared" si="7"/>
        <v/>
      </c>
      <c r="R136" s="382"/>
      <c r="S136" s="383"/>
      <c r="T136" s="383"/>
      <c r="U136" s="383"/>
      <c r="V136" s="239" t="str">
        <f t="shared" si="11"/>
        <v/>
      </c>
      <c r="W136" s="240" t="str">
        <f t="shared" si="8"/>
        <v/>
      </c>
    </row>
    <row r="137" spans="1:23" s="219" customFormat="1" x14ac:dyDescent="0.2">
      <c r="A137" s="578">
        <v>129</v>
      </c>
      <c r="B137" s="357"/>
      <c r="C137" s="260"/>
      <c r="D137" s="700"/>
      <c r="E137" s="250"/>
      <c r="F137" s="252"/>
      <c r="G137" s="261" t="str">
        <f t="shared" si="9"/>
        <v/>
      </c>
      <c r="H137" s="253"/>
      <c r="I137" s="288"/>
      <c r="J137" s="288"/>
      <c r="K137" s="235">
        <v>261</v>
      </c>
      <c r="L137" s="256"/>
      <c r="M137" s="257"/>
      <c r="N137" s="257"/>
      <c r="O137" s="257"/>
      <c r="P137" s="200" t="str">
        <f t="shared" si="10"/>
        <v/>
      </c>
      <c r="Q137" s="238" t="str">
        <f t="shared" ref="Q137:Q193" si="12">IF(L137&gt;0,IF(H137="Ne treba raditi na predm.",P137,P137*(K137/(K137-L137))),P137)</f>
        <v/>
      </c>
      <c r="R137" s="382"/>
      <c r="S137" s="383"/>
      <c r="T137" s="383"/>
      <c r="U137" s="383"/>
      <c r="V137" s="239" t="str">
        <f t="shared" si="11"/>
        <v/>
      </c>
      <c r="W137" s="240" t="str">
        <f t="shared" si="8"/>
        <v/>
      </c>
    </row>
    <row r="138" spans="1:23" s="219" customFormat="1" x14ac:dyDescent="0.2">
      <c r="A138" s="578">
        <v>130</v>
      </c>
      <c r="B138" s="357"/>
      <c r="C138" s="260"/>
      <c r="D138" s="700"/>
      <c r="E138" s="250"/>
      <c r="F138" s="252"/>
      <c r="G138" s="261" t="str">
        <f t="shared" si="9"/>
        <v/>
      </c>
      <c r="H138" s="253"/>
      <c r="I138" s="288"/>
      <c r="J138" s="288"/>
      <c r="K138" s="235">
        <v>261</v>
      </c>
      <c r="L138" s="256"/>
      <c r="M138" s="257"/>
      <c r="N138" s="257"/>
      <c r="O138" s="257"/>
      <c r="P138" s="200" t="str">
        <f t="shared" si="10"/>
        <v/>
      </c>
      <c r="Q138" s="238" t="str">
        <f t="shared" si="12"/>
        <v/>
      </c>
      <c r="R138" s="382"/>
      <c r="S138" s="383"/>
      <c r="T138" s="383"/>
      <c r="U138" s="383"/>
      <c r="V138" s="239" t="str">
        <f t="shared" si="11"/>
        <v/>
      </c>
      <c r="W138" s="240" t="str">
        <f t="shared" si="8"/>
        <v/>
      </c>
    </row>
    <row r="139" spans="1:23" s="219" customFormat="1" x14ac:dyDescent="0.2">
      <c r="A139" s="578">
        <v>131</v>
      </c>
      <c r="B139" s="357"/>
      <c r="C139" s="260"/>
      <c r="D139" s="700"/>
      <c r="E139" s="250"/>
      <c r="F139" s="252"/>
      <c r="G139" s="261" t="str">
        <f t="shared" si="9"/>
        <v/>
      </c>
      <c r="H139" s="253"/>
      <c r="I139" s="288"/>
      <c r="J139" s="288"/>
      <c r="K139" s="235">
        <v>261</v>
      </c>
      <c r="L139" s="256"/>
      <c r="M139" s="257"/>
      <c r="N139" s="257"/>
      <c r="O139" s="257"/>
      <c r="P139" s="200" t="str">
        <f t="shared" si="10"/>
        <v/>
      </c>
      <c r="Q139" s="238" t="str">
        <f t="shared" si="12"/>
        <v/>
      </c>
      <c r="R139" s="382"/>
      <c r="S139" s="383"/>
      <c r="T139" s="383"/>
      <c r="U139" s="383"/>
      <c r="V139" s="239" t="str">
        <f t="shared" si="11"/>
        <v/>
      </c>
      <c r="W139" s="240" t="str">
        <f t="shared" ref="W139:W193" si="13">IF(Q139="","",IF(C139="Ne","",IF(H139="Ne treba raditi na predm.","",IF(D139="Da",IF(Q139&gt;1,30,IF(V139="",IF(Q139&gt;0.9,25,IF(Q139&gt;0.8,20,IF(Q139&gt;0.7,15,IF(Q139&gt;0.6,10,IF(Q139&gt;0.5,5,0))))),IF(V139&gt;0.94,30,IF(V139&gt;0.9,25,IF(V139&gt;0.8,20,IF(V139&gt;0.7,15,IF(V139&gt;0.6,10,IF(V139&gt;0.5,5,0)))))))),IF(Q139&gt;1,40,IF(V139="",IF(Q139&gt;0.95,35,IF(Q139&gt;0.9,30,IF(Q139&gt;0.8,20,IF(Q139&gt;0.7,15,IF(Q139&gt;0.6,10,IF(Q139&gt;0.5,5,0)))))),IF(V139&gt;0.94,40,IF(V139&gt;0.9,35,IF(V139&gt;0.8,30,IF(V139&gt;0.7,20,IF(V139&gt;0.6,15,IF(V139&gt;0.5,10,0))))))))))))</f>
        <v/>
      </c>
    </row>
    <row r="140" spans="1:23" s="219" customFormat="1" x14ac:dyDescent="0.2">
      <c r="A140" s="578">
        <v>132</v>
      </c>
      <c r="B140" s="357"/>
      <c r="C140" s="260"/>
      <c r="D140" s="700"/>
      <c r="E140" s="250"/>
      <c r="F140" s="252"/>
      <c r="G140" s="261" t="str">
        <f t="shared" si="9"/>
        <v/>
      </c>
      <c r="H140" s="253"/>
      <c r="I140" s="288"/>
      <c r="J140" s="288"/>
      <c r="K140" s="235">
        <v>261</v>
      </c>
      <c r="L140" s="256"/>
      <c r="M140" s="257"/>
      <c r="N140" s="257"/>
      <c r="O140" s="257"/>
      <c r="P140" s="200" t="str">
        <f t="shared" si="10"/>
        <v/>
      </c>
      <c r="Q140" s="238" t="str">
        <f t="shared" si="12"/>
        <v/>
      </c>
      <c r="R140" s="382"/>
      <c r="S140" s="383"/>
      <c r="T140" s="383"/>
      <c r="U140" s="383"/>
      <c r="V140" s="239" t="str">
        <f t="shared" si="11"/>
        <v/>
      </c>
      <c r="W140" s="240" t="str">
        <f t="shared" si="13"/>
        <v/>
      </c>
    </row>
    <row r="141" spans="1:23" s="219" customFormat="1" x14ac:dyDescent="0.2">
      <c r="A141" s="578">
        <v>133</v>
      </c>
      <c r="B141" s="259"/>
      <c r="C141" s="260"/>
      <c r="D141" s="700"/>
      <c r="E141" s="250"/>
      <c r="F141" s="252"/>
      <c r="G141" s="261" t="str">
        <f t="shared" si="9"/>
        <v/>
      </c>
      <c r="H141" s="253"/>
      <c r="I141" s="288"/>
      <c r="J141" s="288"/>
      <c r="K141" s="235">
        <v>261</v>
      </c>
      <c r="L141" s="256"/>
      <c r="M141" s="257"/>
      <c r="N141" s="257"/>
      <c r="O141" s="257"/>
      <c r="P141" s="200" t="str">
        <f t="shared" si="10"/>
        <v/>
      </c>
      <c r="Q141" s="238" t="str">
        <f t="shared" si="12"/>
        <v/>
      </c>
      <c r="R141" s="382"/>
      <c r="S141" s="383"/>
      <c r="T141" s="383"/>
      <c r="U141" s="383"/>
      <c r="V141" s="239" t="str">
        <f t="shared" si="11"/>
        <v/>
      </c>
      <c r="W141" s="240" t="str">
        <f t="shared" si="13"/>
        <v/>
      </c>
    </row>
    <row r="142" spans="1:23" s="219" customFormat="1" x14ac:dyDescent="0.2">
      <c r="A142" s="578">
        <v>134</v>
      </c>
      <c r="B142" s="259"/>
      <c r="C142" s="260"/>
      <c r="D142" s="700"/>
      <c r="E142" s="250"/>
      <c r="F142" s="252"/>
      <c r="G142" s="261" t="str">
        <f t="shared" si="9"/>
        <v/>
      </c>
      <c r="H142" s="253"/>
      <c r="I142" s="288"/>
      <c r="J142" s="288"/>
      <c r="K142" s="235">
        <v>261</v>
      </c>
      <c r="L142" s="256"/>
      <c r="M142" s="257"/>
      <c r="N142" s="257"/>
      <c r="O142" s="257"/>
      <c r="P142" s="200" t="str">
        <f t="shared" si="10"/>
        <v/>
      </c>
      <c r="Q142" s="238" t="str">
        <f t="shared" si="12"/>
        <v/>
      </c>
      <c r="R142" s="382"/>
      <c r="S142" s="383"/>
      <c r="T142" s="383"/>
      <c r="U142" s="383"/>
      <c r="V142" s="239" t="str">
        <f t="shared" si="11"/>
        <v/>
      </c>
      <c r="W142" s="240" t="str">
        <f t="shared" si="13"/>
        <v/>
      </c>
    </row>
    <row r="143" spans="1:23" s="219" customFormat="1" x14ac:dyDescent="0.2">
      <c r="A143" s="578">
        <v>135</v>
      </c>
      <c r="B143" s="259"/>
      <c r="C143" s="260"/>
      <c r="D143" s="700"/>
      <c r="E143" s="250"/>
      <c r="F143" s="252"/>
      <c r="G143" s="261" t="str">
        <f t="shared" si="9"/>
        <v/>
      </c>
      <c r="H143" s="253"/>
      <c r="I143" s="288"/>
      <c r="J143" s="288"/>
      <c r="K143" s="235">
        <v>261</v>
      </c>
      <c r="L143" s="256"/>
      <c r="M143" s="257"/>
      <c r="N143" s="257"/>
      <c r="O143" s="257"/>
      <c r="P143" s="200" t="str">
        <f t="shared" si="10"/>
        <v/>
      </c>
      <c r="Q143" s="238" t="str">
        <f t="shared" si="12"/>
        <v/>
      </c>
      <c r="R143" s="382"/>
      <c r="S143" s="383"/>
      <c r="T143" s="383"/>
      <c r="U143" s="383"/>
      <c r="V143" s="239" t="str">
        <f t="shared" si="11"/>
        <v/>
      </c>
      <c r="W143" s="240" t="str">
        <f t="shared" si="13"/>
        <v/>
      </c>
    </row>
    <row r="144" spans="1:23" s="219" customFormat="1" x14ac:dyDescent="0.2">
      <c r="A144" s="578">
        <v>136</v>
      </c>
      <c r="B144" s="259"/>
      <c r="C144" s="260"/>
      <c r="D144" s="700"/>
      <c r="E144" s="250"/>
      <c r="F144" s="252"/>
      <c r="G144" s="261" t="str">
        <f t="shared" si="9"/>
        <v/>
      </c>
      <c r="H144" s="253"/>
      <c r="I144" s="288"/>
      <c r="J144" s="288"/>
      <c r="K144" s="235">
        <v>261</v>
      </c>
      <c r="L144" s="256"/>
      <c r="M144" s="257"/>
      <c r="N144" s="257"/>
      <c r="O144" s="257"/>
      <c r="P144" s="200" t="str">
        <f t="shared" si="10"/>
        <v/>
      </c>
      <c r="Q144" s="238" t="str">
        <f t="shared" si="12"/>
        <v/>
      </c>
      <c r="R144" s="382"/>
      <c r="S144" s="383"/>
      <c r="T144" s="383"/>
      <c r="U144" s="383"/>
      <c r="V144" s="239" t="str">
        <f t="shared" si="11"/>
        <v/>
      </c>
      <c r="W144" s="240" t="str">
        <f t="shared" si="13"/>
        <v/>
      </c>
    </row>
    <row r="145" spans="1:23" s="219" customFormat="1" x14ac:dyDescent="0.2">
      <c r="A145" s="578">
        <v>137</v>
      </c>
      <c r="B145" s="259"/>
      <c r="C145" s="260"/>
      <c r="D145" s="700"/>
      <c r="E145" s="250"/>
      <c r="F145" s="252"/>
      <c r="G145" s="261" t="str">
        <f t="shared" si="9"/>
        <v/>
      </c>
      <c r="H145" s="253"/>
      <c r="I145" s="288"/>
      <c r="J145" s="288"/>
      <c r="K145" s="235">
        <v>261</v>
      </c>
      <c r="L145" s="256"/>
      <c r="M145" s="257"/>
      <c r="N145" s="257"/>
      <c r="O145" s="257"/>
      <c r="P145" s="200" t="str">
        <f t="shared" si="10"/>
        <v/>
      </c>
      <c r="Q145" s="238" t="str">
        <f t="shared" si="12"/>
        <v/>
      </c>
      <c r="R145" s="382"/>
      <c r="S145" s="383"/>
      <c r="T145" s="383"/>
      <c r="U145" s="383"/>
      <c r="V145" s="239" t="str">
        <f t="shared" si="11"/>
        <v/>
      </c>
      <c r="W145" s="240" t="str">
        <f t="shared" si="13"/>
        <v/>
      </c>
    </row>
    <row r="146" spans="1:23" s="219" customFormat="1" x14ac:dyDescent="0.2">
      <c r="A146" s="578">
        <v>138</v>
      </c>
      <c r="B146" s="259"/>
      <c r="C146" s="260"/>
      <c r="D146" s="700"/>
      <c r="E146" s="250"/>
      <c r="F146" s="252"/>
      <c r="G146" s="261" t="str">
        <f t="shared" si="9"/>
        <v/>
      </c>
      <c r="H146" s="253"/>
      <c r="I146" s="288"/>
      <c r="J146" s="288"/>
      <c r="K146" s="235">
        <v>261</v>
      </c>
      <c r="L146" s="256"/>
      <c r="M146" s="257"/>
      <c r="N146" s="257"/>
      <c r="O146" s="257"/>
      <c r="P146" s="200" t="str">
        <f t="shared" si="10"/>
        <v/>
      </c>
      <c r="Q146" s="238" t="str">
        <f t="shared" si="12"/>
        <v/>
      </c>
      <c r="R146" s="382"/>
      <c r="S146" s="383"/>
      <c r="T146" s="383"/>
      <c r="U146" s="383"/>
      <c r="V146" s="239" t="str">
        <f t="shared" si="11"/>
        <v/>
      </c>
      <c r="W146" s="240" t="str">
        <f t="shared" si="13"/>
        <v/>
      </c>
    </row>
    <row r="147" spans="1:23" s="219" customFormat="1" x14ac:dyDescent="0.2">
      <c r="A147" s="578">
        <v>139</v>
      </c>
      <c r="B147" s="259"/>
      <c r="C147" s="260"/>
      <c r="D147" s="700"/>
      <c r="E147" s="250"/>
      <c r="F147" s="252"/>
      <c r="G147" s="261" t="str">
        <f t="shared" si="9"/>
        <v/>
      </c>
      <c r="H147" s="253"/>
      <c r="I147" s="288"/>
      <c r="J147" s="288"/>
      <c r="K147" s="235">
        <v>261</v>
      </c>
      <c r="L147" s="256"/>
      <c r="M147" s="257"/>
      <c r="N147" s="257"/>
      <c r="O147" s="257"/>
      <c r="P147" s="200" t="str">
        <f t="shared" si="10"/>
        <v/>
      </c>
      <c r="Q147" s="238" t="str">
        <f t="shared" si="12"/>
        <v/>
      </c>
      <c r="R147" s="382"/>
      <c r="S147" s="383"/>
      <c r="T147" s="383"/>
      <c r="U147" s="383"/>
      <c r="V147" s="239" t="str">
        <f t="shared" si="11"/>
        <v/>
      </c>
      <c r="W147" s="240" t="str">
        <f t="shared" si="13"/>
        <v/>
      </c>
    </row>
    <row r="148" spans="1:23" s="219" customFormat="1" x14ac:dyDescent="0.2">
      <c r="A148" s="578">
        <v>140</v>
      </c>
      <c r="B148" s="259"/>
      <c r="C148" s="260"/>
      <c r="D148" s="700"/>
      <c r="E148" s="250"/>
      <c r="F148" s="252"/>
      <c r="G148" s="261" t="str">
        <f t="shared" si="9"/>
        <v/>
      </c>
      <c r="H148" s="253"/>
      <c r="I148" s="288"/>
      <c r="J148" s="288"/>
      <c r="K148" s="235">
        <v>261</v>
      </c>
      <c r="L148" s="256"/>
      <c r="M148" s="257"/>
      <c r="N148" s="257"/>
      <c r="O148" s="257"/>
      <c r="P148" s="200" t="str">
        <f t="shared" si="10"/>
        <v/>
      </c>
      <c r="Q148" s="238" t="str">
        <f t="shared" si="12"/>
        <v/>
      </c>
      <c r="R148" s="382"/>
      <c r="S148" s="383"/>
      <c r="T148" s="383"/>
      <c r="U148" s="383"/>
      <c r="V148" s="239" t="str">
        <f t="shared" si="11"/>
        <v/>
      </c>
      <c r="W148" s="240" t="str">
        <f t="shared" si="13"/>
        <v/>
      </c>
    </row>
    <row r="149" spans="1:23" s="219" customFormat="1" x14ac:dyDescent="0.2">
      <c r="A149" s="578">
        <v>141</v>
      </c>
      <c r="B149" s="259"/>
      <c r="C149" s="260"/>
      <c r="D149" s="700"/>
      <c r="E149" s="250"/>
      <c r="F149" s="252"/>
      <c r="G149" s="261" t="str">
        <f t="shared" si="9"/>
        <v/>
      </c>
      <c r="H149" s="253"/>
      <c r="I149" s="288"/>
      <c r="J149" s="288"/>
      <c r="K149" s="235">
        <v>261</v>
      </c>
      <c r="L149" s="256"/>
      <c r="M149" s="257"/>
      <c r="N149" s="257"/>
      <c r="O149" s="257"/>
      <c r="P149" s="200" t="str">
        <f t="shared" si="10"/>
        <v/>
      </c>
      <c r="Q149" s="238" t="str">
        <f t="shared" si="12"/>
        <v/>
      </c>
      <c r="R149" s="382"/>
      <c r="S149" s="383"/>
      <c r="T149" s="383"/>
      <c r="U149" s="383"/>
      <c r="V149" s="239" t="str">
        <f t="shared" si="11"/>
        <v/>
      </c>
      <c r="W149" s="240" t="str">
        <f t="shared" si="13"/>
        <v/>
      </c>
    </row>
    <row r="150" spans="1:23" s="219" customFormat="1" x14ac:dyDescent="0.2">
      <c r="A150" s="578">
        <v>142</v>
      </c>
      <c r="B150" s="259"/>
      <c r="C150" s="260"/>
      <c r="D150" s="700"/>
      <c r="E150" s="250"/>
      <c r="F150" s="252"/>
      <c r="G150" s="261" t="str">
        <f t="shared" si="9"/>
        <v/>
      </c>
      <c r="H150" s="253"/>
      <c r="I150" s="288"/>
      <c r="J150" s="288"/>
      <c r="K150" s="235">
        <v>261</v>
      </c>
      <c r="L150" s="256"/>
      <c r="M150" s="257"/>
      <c r="N150" s="257"/>
      <c r="O150" s="257"/>
      <c r="P150" s="200" t="str">
        <f t="shared" si="10"/>
        <v/>
      </c>
      <c r="Q150" s="238" t="str">
        <f t="shared" si="12"/>
        <v/>
      </c>
      <c r="R150" s="382"/>
      <c r="S150" s="383"/>
      <c r="T150" s="383"/>
      <c r="U150" s="383"/>
      <c r="V150" s="239" t="str">
        <f t="shared" si="11"/>
        <v/>
      </c>
      <c r="W150" s="240" t="str">
        <f t="shared" si="13"/>
        <v/>
      </c>
    </row>
    <row r="151" spans="1:23" s="219" customFormat="1" x14ac:dyDescent="0.2">
      <c r="A151" s="578">
        <v>143</v>
      </c>
      <c r="B151" s="259"/>
      <c r="C151" s="260"/>
      <c r="D151" s="700"/>
      <c r="E151" s="250"/>
      <c r="F151" s="252"/>
      <c r="G151" s="261" t="str">
        <f t="shared" si="9"/>
        <v/>
      </c>
      <c r="H151" s="253"/>
      <c r="I151" s="288"/>
      <c r="J151" s="288"/>
      <c r="K151" s="235">
        <v>261</v>
      </c>
      <c r="L151" s="256"/>
      <c r="M151" s="257"/>
      <c r="N151" s="257"/>
      <c r="O151" s="257"/>
      <c r="P151" s="200" t="str">
        <f t="shared" si="10"/>
        <v/>
      </c>
      <c r="Q151" s="238" t="str">
        <f t="shared" si="12"/>
        <v/>
      </c>
      <c r="R151" s="382"/>
      <c r="S151" s="383"/>
      <c r="T151" s="383"/>
      <c r="U151" s="383"/>
      <c r="V151" s="239" t="str">
        <f t="shared" si="11"/>
        <v/>
      </c>
      <c r="W151" s="240" t="str">
        <f t="shared" si="13"/>
        <v/>
      </c>
    </row>
    <row r="152" spans="1:23" s="219" customFormat="1" x14ac:dyDescent="0.2">
      <c r="A152" s="578">
        <v>144</v>
      </c>
      <c r="B152" s="259"/>
      <c r="C152" s="260"/>
      <c r="D152" s="700"/>
      <c r="E152" s="250"/>
      <c r="F152" s="252"/>
      <c r="G152" s="261" t="str">
        <f t="shared" si="9"/>
        <v/>
      </c>
      <c r="H152" s="253"/>
      <c r="I152" s="288"/>
      <c r="J152" s="288"/>
      <c r="K152" s="235">
        <v>261</v>
      </c>
      <c r="L152" s="256"/>
      <c r="M152" s="257"/>
      <c r="N152" s="257"/>
      <c r="O152" s="257"/>
      <c r="P152" s="200" t="str">
        <f t="shared" si="10"/>
        <v/>
      </c>
      <c r="Q152" s="238" t="str">
        <f t="shared" si="12"/>
        <v/>
      </c>
      <c r="R152" s="382"/>
      <c r="S152" s="383"/>
      <c r="T152" s="383"/>
      <c r="U152" s="383"/>
      <c r="V152" s="239" t="str">
        <f t="shared" si="11"/>
        <v/>
      </c>
      <c r="W152" s="240" t="str">
        <f t="shared" si="13"/>
        <v/>
      </c>
    </row>
    <row r="153" spans="1:23" s="219" customFormat="1" x14ac:dyDescent="0.2">
      <c r="A153" s="578">
        <v>145</v>
      </c>
      <c r="B153" s="259"/>
      <c r="C153" s="260"/>
      <c r="D153" s="700"/>
      <c r="E153" s="250"/>
      <c r="F153" s="252"/>
      <c r="G153" s="261" t="str">
        <f t="shared" si="9"/>
        <v/>
      </c>
      <c r="H153" s="253"/>
      <c r="I153" s="288"/>
      <c r="J153" s="288"/>
      <c r="K153" s="235">
        <v>261</v>
      </c>
      <c r="L153" s="256"/>
      <c r="M153" s="257"/>
      <c r="N153" s="257"/>
      <c r="O153" s="257"/>
      <c r="P153" s="200" t="str">
        <f t="shared" si="10"/>
        <v/>
      </c>
      <c r="Q153" s="238" t="str">
        <f t="shared" si="12"/>
        <v/>
      </c>
      <c r="R153" s="382"/>
      <c r="S153" s="383"/>
      <c r="T153" s="383"/>
      <c r="U153" s="383"/>
      <c r="V153" s="239" t="str">
        <f t="shared" si="11"/>
        <v/>
      </c>
      <c r="W153" s="240" t="str">
        <f t="shared" si="13"/>
        <v/>
      </c>
    </row>
    <row r="154" spans="1:23" s="219" customFormat="1" x14ac:dyDescent="0.2">
      <c r="A154" s="578">
        <v>146</v>
      </c>
      <c r="B154" s="259"/>
      <c r="C154" s="260"/>
      <c r="D154" s="700"/>
      <c r="E154" s="250"/>
      <c r="F154" s="252"/>
      <c r="G154" s="261" t="str">
        <f t="shared" si="9"/>
        <v/>
      </c>
      <c r="H154" s="253"/>
      <c r="I154" s="288"/>
      <c r="J154" s="288"/>
      <c r="K154" s="235">
        <v>261</v>
      </c>
      <c r="L154" s="256"/>
      <c r="M154" s="257"/>
      <c r="N154" s="257"/>
      <c r="O154" s="257"/>
      <c r="P154" s="200" t="str">
        <f t="shared" si="10"/>
        <v/>
      </c>
      <c r="Q154" s="238" t="str">
        <f t="shared" si="12"/>
        <v/>
      </c>
      <c r="R154" s="382"/>
      <c r="S154" s="383"/>
      <c r="T154" s="383"/>
      <c r="U154" s="383"/>
      <c r="V154" s="239" t="str">
        <f t="shared" si="11"/>
        <v/>
      </c>
      <c r="W154" s="240" t="str">
        <f t="shared" si="13"/>
        <v/>
      </c>
    </row>
    <row r="155" spans="1:23" s="219" customFormat="1" x14ac:dyDescent="0.2">
      <c r="A155" s="578">
        <v>147</v>
      </c>
      <c r="B155" s="259"/>
      <c r="C155" s="260"/>
      <c r="D155" s="700"/>
      <c r="E155" s="250"/>
      <c r="F155" s="252"/>
      <c r="G155" s="261" t="str">
        <f t="shared" si="9"/>
        <v/>
      </c>
      <c r="H155" s="253"/>
      <c r="I155" s="288"/>
      <c r="J155" s="288"/>
      <c r="K155" s="235">
        <v>261</v>
      </c>
      <c r="L155" s="256"/>
      <c r="M155" s="257"/>
      <c r="N155" s="257"/>
      <c r="O155" s="257"/>
      <c r="P155" s="200" t="str">
        <f t="shared" si="10"/>
        <v/>
      </c>
      <c r="Q155" s="238" t="str">
        <f t="shared" si="12"/>
        <v/>
      </c>
      <c r="R155" s="382"/>
      <c r="S155" s="383"/>
      <c r="T155" s="383"/>
      <c r="U155" s="383"/>
      <c r="V155" s="239" t="str">
        <f t="shared" si="11"/>
        <v/>
      </c>
      <c r="W155" s="240" t="str">
        <f t="shared" si="13"/>
        <v/>
      </c>
    </row>
    <row r="156" spans="1:23" s="219" customFormat="1" x14ac:dyDescent="0.2">
      <c r="A156" s="578">
        <v>148</v>
      </c>
      <c r="B156" s="259"/>
      <c r="C156" s="260"/>
      <c r="D156" s="700"/>
      <c r="E156" s="250"/>
      <c r="F156" s="252"/>
      <c r="G156" s="261" t="str">
        <f t="shared" si="9"/>
        <v/>
      </c>
      <c r="H156" s="253"/>
      <c r="I156" s="288"/>
      <c r="J156" s="288"/>
      <c r="K156" s="235">
        <v>261</v>
      </c>
      <c r="L156" s="256"/>
      <c r="M156" s="257"/>
      <c r="N156" s="257"/>
      <c r="O156" s="257"/>
      <c r="P156" s="200" t="str">
        <f t="shared" si="10"/>
        <v/>
      </c>
      <c r="Q156" s="238" t="str">
        <f t="shared" si="12"/>
        <v/>
      </c>
      <c r="R156" s="382"/>
      <c r="S156" s="383"/>
      <c r="T156" s="383"/>
      <c r="U156" s="383"/>
      <c r="V156" s="239" t="str">
        <f t="shared" si="11"/>
        <v/>
      </c>
      <c r="W156" s="240" t="str">
        <f t="shared" si="13"/>
        <v/>
      </c>
    </row>
    <row r="157" spans="1:23" s="219" customFormat="1" x14ac:dyDescent="0.2">
      <c r="A157" s="578">
        <v>149</v>
      </c>
      <c r="B157" s="259"/>
      <c r="C157" s="260"/>
      <c r="D157" s="700"/>
      <c r="E157" s="250"/>
      <c r="F157" s="252"/>
      <c r="G157" s="261" t="str">
        <f t="shared" si="9"/>
        <v/>
      </c>
      <c r="H157" s="253"/>
      <c r="I157" s="288"/>
      <c r="J157" s="288"/>
      <c r="K157" s="235">
        <v>261</v>
      </c>
      <c r="L157" s="256"/>
      <c r="M157" s="257"/>
      <c r="N157" s="257"/>
      <c r="O157" s="257"/>
      <c r="P157" s="200" t="str">
        <f t="shared" si="10"/>
        <v/>
      </c>
      <c r="Q157" s="238" t="str">
        <f t="shared" si="12"/>
        <v/>
      </c>
      <c r="R157" s="382"/>
      <c r="S157" s="383"/>
      <c r="T157" s="383"/>
      <c r="U157" s="383"/>
      <c r="V157" s="239" t="str">
        <f t="shared" si="11"/>
        <v/>
      </c>
      <c r="W157" s="240" t="str">
        <f t="shared" si="13"/>
        <v/>
      </c>
    </row>
    <row r="158" spans="1:23" s="219" customFormat="1" x14ac:dyDescent="0.2">
      <c r="A158" s="578">
        <v>150</v>
      </c>
      <c r="B158" s="259"/>
      <c r="C158" s="260"/>
      <c r="D158" s="700"/>
      <c r="E158" s="250"/>
      <c r="F158" s="252"/>
      <c r="G158" s="261" t="str">
        <f t="shared" si="9"/>
        <v/>
      </c>
      <c r="H158" s="253"/>
      <c r="I158" s="288"/>
      <c r="J158" s="288"/>
      <c r="K158" s="235">
        <v>261</v>
      </c>
      <c r="L158" s="256"/>
      <c r="M158" s="257"/>
      <c r="N158" s="257"/>
      <c r="O158" s="257"/>
      <c r="P158" s="200" t="str">
        <f t="shared" si="10"/>
        <v/>
      </c>
      <c r="Q158" s="238" t="str">
        <f t="shared" si="12"/>
        <v/>
      </c>
      <c r="R158" s="382"/>
      <c r="S158" s="383"/>
      <c r="T158" s="383"/>
      <c r="U158" s="383"/>
      <c r="V158" s="239" t="str">
        <f t="shared" si="11"/>
        <v/>
      </c>
      <c r="W158" s="240" t="str">
        <f t="shared" si="13"/>
        <v/>
      </c>
    </row>
    <row r="159" spans="1:23" s="219" customFormat="1" x14ac:dyDescent="0.2">
      <c r="A159" s="578">
        <v>151</v>
      </c>
      <c r="B159" s="259"/>
      <c r="C159" s="260"/>
      <c r="D159" s="700"/>
      <c r="E159" s="250"/>
      <c r="F159" s="252"/>
      <c r="G159" s="261" t="str">
        <f t="shared" si="9"/>
        <v/>
      </c>
      <c r="H159" s="253"/>
      <c r="I159" s="288"/>
      <c r="J159" s="288"/>
      <c r="K159" s="235">
        <v>261</v>
      </c>
      <c r="L159" s="256"/>
      <c r="M159" s="257"/>
      <c r="N159" s="257"/>
      <c r="O159" s="257"/>
      <c r="P159" s="200" t="str">
        <f t="shared" si="10"/>
        <v/>
      </c>
      <c r="Q159" s="238" t="str">
        <f t="shared" si="12"/>
        <v/>
      </c>
      <c r="R159" s="382"/>
      <c r="S159" s="383"/>
      <c r="T159" s="383"/>
      <c r="U159" s="383"/>
      <c r="V159" s="239" t="str">
        <f t="shared" si="11"/>
        <v/>
      </c>
      <c r="W159" s="240" t="str">
        <f t="shared" si="13"/>
        <v/>
      </c>
    </row>
    <row r="160" spans="1:23" s="219" customFormat="1" x14ac:dyDescent="0.2">
      <c r="A160" s="578">
        <v>152</v>
      </c>
      <c r="B160" s="259"/>
      <c r="C160" s="260"/>
      <c r="D160" s="700"/>
      <c r="E160" s="250"/>
      <c r="F160" s="252"/>
      <c r="G160" s="261" t="str">
        <f t="shared" si="9"/>
        <v/>
      </c>
      <c r="H160" s="253"/>
      <c r="I160" s="288"/>
      <c r="J160" s="288"/>
      <c r="K160" s="235">
        <v>261</v>
      </c>
      <c r="L160" s="256"/>
      <c r="M160" s="257"/>
      <c r="N160" s="257"/>
      <c r="O160" s="257"/>
      <c r="P160" s="200" t="str">
        <f t="shared" si="10"/>
        <v/>
      </c>
      <c r="Q160" s="238" t="str">
        <f t="shared" si="12"/>
        <v/>
      </c>
      <c r="R160" s="382"/>
      <c r="S160" s="383"/>
      <c r="T160" s="383"/>
      <c r="U160" s="383"/>
      <c r="V160" s="239" t="str">
        <f t="shared" si="11"/>
        <v/>
      </c>
      <c r="W160" s="240" t="str">
        <f t="shared" si="13"/>
        <v/>
      </c>
    </row>
    <row r="161" spans="1:25" s="219" customFormat="1" x14ac:dyDescent="0.2">
      <c r="A161" s="578">
        <v>153</v>
      </c>
      <c r="B161" s="259"/>
      <c r="C161" s="260"/>
      <c r="D161" s="700"/>
      <c r="E161" s="250"/>
      <c r="F161" s="252"/>
      <c r="G161" s="261" t="str">
        <f t="shared" si="9"/>
        <v/>
      </c>
      <c r="H161" s="253"/>
      <c r="I161" s="288"/>
      <c r="J161" s="288"/>
      <c r="K161" s="235">
        <v>261</v>
      </c>
      <c r="L161" s="256"/>
      <c r="M161" s="257"/>
      <c r="N161" s="257"/>
      <c r="O161" s="257"/>
      <c r="P161" s="200" t="str">
        <f t="shared" si="10"/>
        <v/>
      </c>
      <c r="Q161" s="238" t="str">
        <f t="shared" si="12"/>
        <v/>
      </c>
      <c r="R161" s="382"/>
      <c r="S161" s="383"/>
      <c r="T161" s="383"/>
      <c r="U161" s="383"/>
      <c r="V161" s="239" t="str">
        <f t="shared" si="11"/>
        <v/>
      </c>
      <c r="W161" s="240" t="str">
        <f t="shared" si="13"/>
        <v/>
      </c>
    </row>
    <row r="162" spans="1:25" s="219" customFormat="1" x14ac:dyDescent="0.2">
      <c r="A162" s="578">
        <v>154</v>
      </c>
      <c r="B162" s="259"/>
      <c r="C162" s="260"/>
      <c r="D162" s="700"/>
      <c r="E162" s="250"/>
      <c r="F162" s="252"/>
      <c r="G162" s="261" t="str">
        <f t="shared" si="9"/>
        <v/>
      </c>
      <c r="H162" s="253"/>
      <c r="I162" s="288"/>
      <c r="J162" s="288"/>
      <c r="K162" s="235">
        <v>261</v>
      </c>
      <c r="L162" s="256"/>
      <c r="M162" s="257"/>
      <c r="N162" s="257"/>
      <c r="O162" s="257"/>
      <c r="P162" s="200" t="str">
        <f t="shared" si="10"/>
        <v/>
      </c>
      <c r="Q162" s="238" t="str">
        <f t="shared" si="12"/>
        <v/>
      </c>
      <c r="R162" s="382"/>
      <c r="S162" s="383"/>
      <c r="T162" s="383"/>
      <c r="U162" s="383"/>
      <c r="V162" s="239" t="str">
        <f t="shared" si="11"/>
        <v/>
      </c>
      <c r="W162" s="240" t="str">
        <f t="shared" si="13"/>
        <v/>
      </c>
    </row>
    <row r="163" spans="1:25" s="219" customFormat="1" x14ac:dyDescent="0.2">
      <c r="A163" s="578">
        <v>155</v>
      </c>
      <c r="B163" s="259"/>
      <c r="C163" s="260"/>
      <c r="D163" s="700"/>
      <c r="E163" s="250"/>
      <c r="F163" s="252"/>
      <c r="G163" s="261" t="str">
        <f t="shared" si="9"/>
        <v/>
      </c>
      <c r="H163" s="253"/>
      <c r="I163" s="288"/>
      <c r="J163" s="288"/>
      <c r="K163" s="235">
        <v>261</v>
      </c>
      <c r="L163" s="256"/>
      <c r="M163" s="257"/>
      <c r="N163" s="257"/>
      <c r="O163" s="257"/>
      <c r="P163" s="200" t="str">
        <f t="shared" si="10"/>
        <v/>
      </c>
      <c r="Q163" s="238" t="str">
        <f t="shared" si="12"/>
        <v/>
      </c>
      <c r="R163" s="382"/>
      <c r="S163" s="383"/>
      <c r="T163" s="383"/>
      <c r="U163" s="383"/>
      <c r="V163" s="239" t="str">
        <f t="shared" si="11"/>
        <v/>
      </c>
      <c r="W163" s="240" t="str">
        <f t="shared" si="13"/>
        <v/>
      </c>
    </row>
    <row r="164" spans="1:25" s="219" customFormat="1" x14ac:dyDescent="0.2">
      <c r="A164" s="578">
        <v>156</v>
      </c>
      <c r="B164" s="259"/>
      <c r="C164" s="260"/>
      <c r="D164" s="700"/>
      <c r="E164" s="250"/>
      <c r="F164" s="252"/>
      <c r="G164" s="261" t="str">
        <f t="shared" si="9"/>
        <v/>
      </c>
      <c r="H164" s="253"/>
      <c r="I164" s="288"/>
      <c r="J164" s="288"/>
      <c r="K164" s="235">
        <v>261</v>
      </c>
      <c r="L164" s="256"/>
      <c r="M164" s="257"/>
      <c r="N164" s="257"/>
      <c r="O164" s="257"/>
      <c r="P164" s="200" t="str">
        <f t="shared" si="10"/>
        <v/>
      </c>
      <c r="Q164" s="238" t="str">
        <f t="shared" si="12"/>
        <v/>
      </c>
      <c r="R164" s="382"/>
      <c r="S164" s="383"/>
      <c r="T164" s="383"/>
      <c r="U164" s="383"/>
      <c r="V164" s="239" t="str">
        <f t="shared" si="11"/>
        <v/>
      </c>
      <c r="W164" s="240" t="str">
        <f t="shared" si="13"/>
        <v/>
      </c>
    </row>
    <row r="165" spans="1:25" s="219" customFormat="1" x14ac:dyDescent="0.2">
      <c r="A165" s="578">
        <v>157</v>
      </c>
      <c r="B165" s="259"/>
      <c r="C165" s="260"/>
      <c r="D165" s="700"/>
      <c r="E165" s="250"/>
      <c r="F165" s="252"/>
      <c r="G165" s="261" t="str">
        <f t="shared" si="9"/>
        <v/>
      </c>
      <c r="H165" s="253"/>
      <c r="I165" s="288"/>
      <c r="J165" s="288"/>
      <c r="K165" s="235">
        <v>261</v>
      </c>
      <c r="L165" s="256"/>
      <c r="M165" s="257"/>
      <c r="N165" s="257"/>
      <c r="O165" s="257"/>
      <c r="P165" s="200" t="str">
        <f t="shared" si="10"/>
        <v/>
      </c>
      <c r="Q165" s="238" t="str">
        <f t="shared" si="12"/>
        <v/>
      </c>
      <c r="R165" s="382"/>
      <c r="S165" s="383"/>
      <c r="T165" s="383"/>
      <c r="U165" s="383"/>
      <c r="V165" s="239" t="str">
        <f t="shared" si="11"/>
        <v/>
      </c>
      <c r="W165" s="240" t="str">
        <f t="shared" si="13"/>
        <v/>
      </c>
    </row>
    <row r="166" spans="1:25" s="219" customFormat="1" x14ac:dyDescent="0.2">
      <c r="A166" s="578">
        <v>158</v>
      </c>
      <c r="B166" s="259"/>
      <c r="C166" s="260"/>
      <c r="D166" s="700"/>
      <c r="E166" s="250"/>
      <c r="F166" s="252"/>
      <c r="G166" s="261" t="str">
        <f t="shared" si="9"/>
        <v/>
      </c>
      <c r="H166" s="253"/>
      <c r="I166" s="288"/>
      <c r="J166" s="288"/>
      <c r="K166" s="235">
        <v>261</v>
      </c>
      <c r="L166" s="256"/>
      <c r="M166" s="257"/>
      <c r="N166" s="257"/>
      <c r="O166" s="257"/>
      <c r="P166" s="200" t="str">
        <f t="shared" si="10"/>
        <v/>
      </c>
      <c r="Q166" s="238" t="str">
        <f t="shared" si="12"/>
        <v/>
      </c>
      <c r="R166" s="382"/>
      <c r="S166" s="383"/>
      <c r="T166" s="383"/>
      <c r="U166" s="383"/>
      <c r="V166" s="239" t="str">
        <f t="shared" si="11"/>
        <v/>
      </c>
      <c r="W166" s="240" t="str">
        <f t="shared" si="13"/>
        <v/>
      </c>
    </row>
    <row r="167" spans="1:25" s="219" customFormat="1" x14ac:dyDescent="0.2">
      <c r="A167" s="578">
        <v>159</v>
      </c>
      <c r="B167" s="259"/>
      <c r="C167" s="260"/>
      <c r="D167" s="700"/>
      <c r="E167" s="250"/>
      <c r="F167" s="252"/>
      <c r="G167" s="261" t="str">
        <f t="shared" si="9"/>
        <v/>
      </c>
      <c r="H167" s="253"/>
      <c r="I167" s="288"/>
      <c r="J167" s="288"/>
      <c r="K167" s="235">
        <v>261</v>
      </c>
      <c r="L167" s="256"/>
      <c r="M167" s="257"/>
      <c r="N167" s="257"/>
      <c r="O167" s="257"/>
      <c r="P167" s="200" t="str">
        <f t="shared" si="10"/>
        <v/>
      </c>
      <c r="Q167" s="238" t="str">
        <f t="shared" si="12"/>
        <v/>
      </c>
      <c r="R167" s="382"/>
      <c r="S167" s="383"/>
      <c r="T167" s="383"/>
      <c r="U167" s="383"/>
      <c r="V167" s="239" t="str">
        <f t="shared" si="11"/>
        <v/>
      </c>
      <c r="W167" s="240" t="str">
        <f t="shared" si="13"/>
        <v/>
      </c>
    </row>
    <row r="168" spans="1:25" s="219" customFormat="1" x14ac:dyDescent="0.2">
      <c r="A168" s="578">
        <v>160</v>
      </c>
      <c r="B168" s="259"/>
      <c r="C168" s="260"/>
      <c r="D168" s="700"/>
      <c r="E168" s="250"/>
      <c r="F168" s="252"/>
      <c r="G168" s="261" t="str">
        <f t="shared" si="6"/>
        <v/>
      </c>
      <c r="H168" s="253"/>
      <c r="I168" s="288"/>
      <c r="J168" s="288"/>
      <c r="K168" s="235">
        <v>261</v>
      </c>
      <c r="L168" s="256"/>
      <c r="M168" s="257"/>
      <c r="N168" s="257"/>
      <c r="O168" s="257"/>
      <c r="P168" s="200" t="str">
        <f t="shared" si="5"/>
        <v/>
      </c>
      <c r="Q168" s="238" t="str">
        <f t="shared" si="12"/>
        <v/>
      </c>
      <c r="R168" s="382"/>
      <c r="S168" s="383"/>
      <c r="T168" s="383"/>
      <c r="U168" s="383"/>
      <c r="V168" s="239" t="str">
        <f t="shared" si="2"/>
        <v/>
      </c>
      <c r="W168" s="240" t="str">
        <f t="shared" si="13"/>
        <v/>
      </c>
    </row>
    <row r="169" spans="1:25" s="219" customFormat="1" x14ac:dyDescent="0.2">
      <c r="A169" s="578">
        <v>161</v>
      </c>
      <c r="B169" s="259"/>
      <c r="C169" s="260"/>
      <c r="D169" s="700"/>
      <c r="E169" s="250"/>
      <c r="F169" s="252"/>
      <c r="G169" s="261" t="str">
        <f t="shared" si="6"/>
        <v/>
      </c>
      <c r="H169" s="253"/>
      <c r="I169" s="288"/>
      <c r="J169" s="288"/>
      <c r="K169" s="235">
        <v>261</v>
      </c>
      <c r="L169" s="256"/>
      <c r="M169" s="257"/>
      <c r="N169" s="257"/>
      <c r="O169" s="257"/>
      <c r="P169" s="200" t="str">
        <f t="shared" si="5"/>
        <v/>
      </c>
      <c r="Q169" s="238" t="str">
        <f t="shared" si="12"/>
        <v/>
      </c>
      <c r="R169" s="382"/>
      <c r="S169" s="383"/>
      <c r="T169" s="383"/>
      <c r="U169" s="383"/>
      <c r="V169" s="239" t="str">
        <f t="shared" si="2"/>
        <v/>
      </c>
      <c r="W169" s="240" t="str">
        <f t="shared" si="13"/>
        <v/>
      </c>
    </row>
    <row r="170" spans="1:25" s="219" customFormat="1" x14ac:dyDescent="0.2">
      <c r="A170" s="578">
        <v>162</v>
      </c>
      <c r="B170" s="259"/>
      <c r="C170" s="260"/>
      <c r="D170" s="700"/>
      <c r="E170" s="250"/>
      <c r="F170" s="252"/>
      <c r="G170" s="261" t="str">
        <f t="shared" si="6"/>
        <v/>
      </c>
      <c r="H170" s="253"/>
      <c r="I170" s="288"/>
      <c r="J170" s="288"/>
      <c r="K170" s="235">
        <v>261</v>
      </c>
      <c r="L170" s="256"/>
      <c r="M170" s="257"/>
      <c r="N170" s="257"/>
      <c r="O170" s="257"/>
      <c r="P170" s="200" t="str">
        <f t="shared" si="5"/>
        <v/>
      </c>
      <c r="Q170" s="238" t="str">
        <f t="shared" si="12"/>
        <v/>
      </c>
      <c r="R170" s="382"/>
      <c r="S170" s="383"/>
      <c r="T170" s="383"/>
      <c r="U170" s="383"/>
      <c r="V170" s="239" t="str">
        <f t="shared" si="2"/>
        <v/>
      </c>
      <c r="W170" s="240" t="str">
        <f t="shared" si="13"/>
        <v/>
      </c>
    </row>
    <row r="171" spans="1:25" s="219" customFormat="1" x14ac:dyDescent="0.2">
      <c r="A171" s="578">
        <v>163</v>
      </c>
      <c r="B171" s="259"/>
      <c r="C171" s="260"/>
      <c r="D171" s="700"/>
      <c r="E171" s="250"/>
      <c r="F171" s="252"/>
      <c r="G171" s="261" t="str">
        <f t="shared" si="6"/>
        <v/>
      </c>
      <c r="H171" s="253"/>
      <c r="I171" s="288"/>
      <c r="J171" s="288"/>
      <c r="K171" s="235">
        <v>261</v>
      </c>
      <c r="L171" s="256"/>
      <c r="M171" s="257"/>
      <c r="N171" s="257"/>
      <c r="O171" s="257"/>
      <c r="P171" s="200" t="str">
        <f t="shared" si="5"/>
        <v/>
      </c>
      <c r="Q171" s="238" t="str">
        <f t="shared" si="12"/>
        <v/>
      </c>
      <c r="R171" s="382"/>
      <c r="S171" s="383"/>
      <c r="T171" s="383"/>
      <c r="U171" s="383"/>
      <c r="V171" s="239" t="str">
        <f t="shared" si="2"/>
        <v/>
      </c>
      <c r="W171" s="240" t="str">
        <f t="shared" si="13"/>
        <v/>
      </c>
    </row>
    <row r="172" spans="1:25" s="219" customFormat="1" x14ac:dyDescent="0.2">
      <c r="A172" s="578">
        <v>164</v>
      </c>
      <c r="B172" s="259"/>
      <c r="C172" s="260"/>
      <c r="D172" s="700"/>
      <c r="E172" s="250"/>
      <c r="F172" s="252"/>
      <c r="G172" s="261" t="str">
        <f t="shared" si="6"/>
        <v/>
      </c>
      <c r="H172" s="253"/>
      <c r="I172" s="288"/>
      <c r="J172" s="288"/>
      <c r="K172" s="235">
        <v>261</v>
      </c>
      <c r="L172" s="256"/>
      <c r="M172" s="257"/>
      <c r="N172" s="257"/>
      <c r="O172" s="257"/>
      <c r="P172" s="200" t="str">
        <f t="shared" si="5"/>
        <v/>
      </c>
      <c r="Q172" s="238" t="str">
        <f t="shared" si="12"/>
        <v/>
      </c>
      <c r="R172" s="382"/>
      <c r="S172" s="383"/>
      <c r="T172" s="383"/>
      <c r="U172" s="383"/>
      <c r="V172" s="239" t="str">
        <f t="shared" si="2"/>
        <v/>
      </c>
      <c r="W172" s="240" t="str">
        <f t="shared" si="13"/>
        <v/>
      </c>
    </row>
    <row r="173" spans="1:25" s="219" customFormat="1" x14ac:dyDescent="0.2">
      <c r="A173" s="578">
        <v>165</v>
      </c>
      <c r="B173" s="259"/>
      <c r="C173" s="260"/>
      <c r="D173" s="700"/>
      <c r="E173" s="250"/>
      <c r="F173" s="252"/>
      <c r="G173" s="261" t="str">
        <f t="shared" si="6"/>
        <v/>
      </c>
      <c r="H173" s="253"/>
      <c r="I173" s="288"/>
      <c r="J173" s="288"/>
      <c r="K173" s="235">
        <v>261</v>
      </c>
      <c r="L173" s="256"/>
      <c r="M173" s="257"/>
      <c r="N173" s="257"/>
      <c r="O173" s="257"/>
      <c r="P173" s="200" t="str">
        <f t="shared" si="5"/>
        <v/>
      </c>
      <c r="Q173" s="238" t="str">
        <f t="shared" si="12"/>
        <v/>
      </c>
      <c r="R173" s="382"/>
      <c r="S173" s="383"/>
      <c r="T173" s="383"/>
      <c r="U173" s="383"/>
      <c r="V173" s="239" t="str">
        <f t="shared" si="2"/>
        <v/>
      </c>
      <c r="W173" s="240" t="str">
        <f t="shared" si="13"/>
        <v/>
      </c>
    </row>
    <row r="174" spans="1:25" s="219" customFormat="1" x14ac:dyDescent="0.2">
      <c r="A174" s="578"/>
      <c r="B174" s="259"/>
      <c r="C174" s="260"/>
      <c r="D174" s="700"/>
      <c r="E174" s="250"/>
      <c r="F174" s="252"/>
      <c r="G174" s="261" t="str">
        <f t="shared" si="6"/>
        <v/>
      </c>
      <c r="H174" s="262"/>
      <c r="I174" s="288"/>
      <c r="J174" s="288"/>
      <c r="K174" s="235">
        <v>261</v>
      </c>
      <c r="L174" s="256"/>
      <c r="M174" s="257"/>
      <c r="N174" s="257"/>
      <c r="O174" s="257"/>
      <c r="P174" s="200" t="str">
        <f t="shared" si="5"/>
        <v/>
      </c>
      <c r="Q174" s="238" t="str">
        <f t="shared" si="12"/>
        <v/>
      </c>
      <c r="R174" s="382"/>
      <c r="S174" s="383"/>
      <c r="T174" s="383"/>
      <c r="U174" s="383"/>
      <c r="V174" s="239" t="str">
        <f t="shared" ref="V174:V193" si="14">IF(R174="","",S174/(R174-T174))</f>
        <v/>
      </c>
      <c r="W174" s="240" t="str">
        <f t="shared" si="13"/>
        <v/>
      </c>
      <c r="X174" s="201"/>
      <c r="Y174" s="201"/>
    </row>
    <row r="175" spans="1:25" s="219" customFormat="1" x14ac:dyDescent="0.2">
      <c r="A175" s="578"/>
      <c r="B175" s="259"/>
      <c r="C175" s="260"/>
      <c r="D175" s="700"/>
      <c r="E175" s="250"/>
      <c r="F175" s="252"/>
      <c r="G175" s="261" t="str">
        <f t="shared" si="6"/>
        <v/>
      </c>
      <c r="H175" s="262"/>
      <c r="I175" s="288"/>
      <c r="J175" s="288"/>
      <c r="K175" s="235">
        <v>261</v>
      </c>
      <c r="L175" s="256"/>
      <c r="M175" s="257"/>
      <c r="N175" s="257"/>
      <c r="O175" s="257"/>
      <c r="P175" s="200" t="str">
        <f t="shared" si="5"/>
        <v/>
      </c>
      <c r="Q175" s="238" t="str">
        <f t="shared" si="12"/>
        <v/>
      </c>
      <c r="R175" s="382"/>
      <c r="S175" s="383"/>
      <c r="T175" s="383"/>
      <c r="U175" s="383"/>
      <c r="V175" s="239" t="str">
        <f t="shared" si="14"/>
        <v/>
      </c>
      <c r="W175" s="240" t="str">
        <f t="shared" si="13"/>
        <v/>
      </c>
      <c r="X175" s="201"/>
      <c r="Y175" s="201"/>
    </row>
    <row r="176" spans="1:25" s="219" customFormat="1" x14ac:dyDescent="0.2">
      <c r="A176" s="578"/>
      <c r="B176" s="259"/>
      <c r="C176" s="260"/>
      <c r="D176" s="700"/>
      <c r="E176" s="250"/>
      <c r="F176" s="252"/>
      <c r="G176" s="261" t="str">
        <f t="shared" ref="G176:G180" si="15">IF(F176="Sudija",1,IF(F176="Stručni saradnik",1,""))</f>
        <v/>
      </c>
      <c r="H176" s="262"/>
      <c r="I176" s="288"/>
      <c r="J176" s="288"/>
      <c r="K176" s="235">
        <v>261</v>
      </c>
      <c r="L176" s="256"/>
      <c r="M176" s="257"/>
      <c r="N176" s="257"/>
      <c r="O176" s="257"/>
      <c r="P176" s="200" t="str">
        <f t="shared" ref="P176:P180" si="16">IF(H176="","",IF(H176="Ne treba raditi na predm.",1+SUM(M176:O176),(SUM(M176:O176)/H176)))</f>
        <v/>
      </c>
      <c r="Q176" s="238" t="str">
        <f t="shared" si="12"/>
        <v/>
      </c>
      <c r="R176" s="382"/>
      <c r="S176" s="383"/>
      <c r="T176" s="383"/>
      <c r="U176" s="383"/>
      <c r="V176" s="239" t="str">
        <f t="shared" ref="V176:V180" si="17">IF(R176="","",S176/(R176-T176))</f>
        <v/>
      </c>
      <c r="W176" s="240" t="str">
        <f t="shared" si="13"/>
        <v/>
      </c>
      <c r="X176" s="201"/>
      <c r="Y176" s="201"/>
    </row>
    <row r="177" spans="1:25" s="219" customFormat="1" x14ac:dyDescent="0.2">
      <c r="A177" s="578"/>
      <c r="B177" s="259"/>
      <c r="C177" s="260"/>
      <c r="D177" s="700"/>
      <c r="E177" s="250"/>
      <c r="F177" s="252"/>
      <c r="G177" s="261" t="str">
        <f t="shared" si="15"/>
        <v/>
      </c>
      <c r="H177" s="262"/>
      <c r="I177" s="288"/>
      <c r="J177" s="288"/>
      <c r="K177" s="235">
        <v>261</v>
      </c>
      <c r="L177" s="256"/>
      <c r="M177" s="257"/>
      <c r="N177" s="257"/>
      <c r="O177" s="257"/>
      <c r="P177" s="200" t="str">
        <f t="shared" si="16"/>
        <v/>
      </c>
      <c r="Q177" s="238" t="str">
        <f t="shared" si="12"/>
        <v/>
      </c>
      <c r="R177" s="382"/>
      <c r="S177" s="383"/>
      <c r="T177" s="383"/>
      <c r="U177" s="383"/>
      <c r="V177" s="239" t="str">
        <f t="shared" si="17"/>
        <v/>
      </c>
      <c r="W177" s="240" t="str">
        <f t="shared" si="13"/>
        <v/>
      </c>
      <c r="X177" s="201"/>
      <c r="Y177" s="201"/>
    </row>
    <row r="178" spans="1:25" s="219" customFormat="1" x14ac:dyDescent="0.2">
      <c r="A178" s="578"/>
      <c r="B178" s="259"/>
      <c r="C178" s="260"/>
      <c r="D178" s="700"/>
      <c r="E178" s="250"/>
      <c r="F178" s="252"/>
      <c r="G178" s="261" t="str">
        <f t="shared" si="15"/>
        <v/>
      </c>
      <c r="H178" s="262"/>
      <c r="I178" s="288"/>
      <c r="J178" s="288"/>
      <c r="K178" s="235">
        <v>261</v>
      </c>
      <c r="L178" s="256"/>
      <c r="M178" s="257"/>
      <c r="N178" s="257"/>
      <c r="O178" s="257"/>
      <c r="P178" s="200" t="str">
        <f t="shared" si="16"/>
        <v/>
      </c>
      <c r="Q178" s="238" t="str">
        <f t="shared" si="12"/>
        <v/>
      </c>
      <c r="R178" s="382"/>
      <c r="S178" s="383"/>
      <c r="T178" s="383"/>
      <c r="U178" s="383"/>
      <c r="V178" s="239" t="str">
        <f t="shared" si="17"/>
        <v/>
      </c>
      <c r="W178" s="240" t="str">
        <f t="shared" si="13"/>
        <v/>
      </c>
      <c r="X178" s="201"/>
      <c r="Y178" s="201"/>
    </row>
    <row r="179" spans="1:25" s="219" customFormat="1" x14ac:dyDescent="0.2">
      <c r="A179" s="578"/>
      <c r="B179" s="259"/>
      <c r="C179" s="260"/>
      <c r="D179" s="700"/>
      <c r="E179" s="250"/>
      <c r="F179" s="252"/>
      <c r="G179" s="261" t="str">
        <f t="shared" si="15"/>
        <v/>
      </c>
      <c r="H179" s="262"/>
      <c r="I179" s="288"/>
      <c r="J179" s="288"/>
      <c r="K179" s="235">
        <v>261</v>
      </c>
      <c r="L179" s="256"/>
      <c r="M179" s="257"/>
      <c r="N179" s="257"/>
      <c r="O179" s="257"/>
      <c r="P179" s="200" t="str">
        <f t="shared" si="16"/>
        <v/>
      </c>
      <c r="Q179" s="238" t="str">
        <f t="shared" si="12"/>
        <v/>
      </c>
      <c r="R179" s="382"/>
      <c r="S179" s="383"/>
      <c r="T179" s="383"/>
      <c r="U179" s="383"/>
      <c r="V179" s="239" t="str">
        <f t="shared" si="17"/>
        <v/>
      </c>
      <c r="W179" s="240" t="str">
        <f t="shared" si="13"/>
        <v/>
      </c>
      <c r="X179" s="201"/>
      <c r="Y179" s="201"/>
    </row>
    <row r="180" spans="1:25" s="219" customFormat="1" x14ac:dyDescent="0.2">
      <c r="A180" s="578"/>
      <c r="B180" s="259"/>
      <c r="C180" s="260"/>
      <c r="D180" s="700"/>
      <c r="E180" s="250"/>
      <c r="F180" s="252"/>
      <c r="G180" s="261" t="str">
        <f t="shared" si="15"/>
        <v/>
      </c>
      <c r="H180" s="262"/>
      <c r="I180" s="288"/>
      <c r="J180" s="288"/>
      <c r="K180" s="235">
        <v>261</v>
      </c>
      <c r="L180" s="256"/>
      <c r="M180" s="257"/>
      <c r="N180" s="257"/>
      <c r="O180" s="257"/>
      <c r="P180" s="200" t="str">
        <f t="shared" si="16"/>
        <v/>
      </c>
      <c r="Q180" s="238" t="str">
        <f t="shared" si="12"/>
        <v/>
      </c>
      <c r="R180" s="382"/>
      <c r="S180" s="383"/>
      <c r="T180" s="383"/>
      <c r="U180" s="383"/>
      <c r="V180" s="239" t="str">
        <f t="shared" si="17"/>
        <v/>
      </c>
      <c r="W180" s="240" t="str">
        <f t="shared" si="13"/>
        <v/>
      </c>
      <c r="X180" s="201"/>
      <c r="Y180" s="201"/>
    </row>
    <row r="181" spans="1:25" s="219" customFormat="1" x14ac:dyDescent="0.2">
      <c r="A181" s="578"/>
      <c r="B181" s="259"/>
      <c r="C181" s="260"/>
      <c r="D181" s="700"/>
      <c r="E181" s="250"/>
      <c r="F181" s="252"/>
      <c r="G181" s="261" t="str">
        <f t="shared" si="6"/>
        <v/>
      </c>
      <c r="H181" s="262"/>
      <c r="I181" s="288"/>
      <c r="J181" s="288"/>
      <c r="K181" s="235">
        <v>261</v>
      </c>
      <c r="L181" s="256"/>
      <c r="M181" s="257"/>
      <c r="N181" s="257"/>
      <c r="O181" s="257"/>
      <c r="P181" s="200" t="str">
        <f t="shared" ref="P181:P185" si="18">IF(H181="","",IF(H181="Ne treba raditi na predm.",1+SUM(M181:O181),(SUM(M181:O181)/H181)))</f>
        <v/>
      </c>
      <c r="Q181" s="238" t="str">
        <f t="shared" si="12"/>
        <v/>
      </c>
      <c r="R181" s="382"/>
      <c r="S181" s="383"/>
      <c r="T181" s="383"/>
      <c r="U181" s="383"/>
      <c r="V181" s="239" t="str">
        <f t="shared" si="14"/>
        <v/>
      </c>
      <c r="W181" s="240" t="str">
        <f t="shared" si="13"/>
        <v/>
      </c>
      <c r="X181" s="201"/>
      <c r="Y181" s="201"/>
    </row>
    <row r="182" spans="1:25" s="219" customFormat="1" x14ac:dyDescent="0.2">
      <c r="A182" s="578"/>
      <c r="B182" s="259"/>
      <c r="C182" s="260"/>
      <c r="D182" s="700"/>
      <c r="E182" s="250"/>
      <c r="F182" s="252"/>
      <c r="G182" s="261" t="str">
        <f t="shared" si="6"/>
        <v/>
      </c>
      <c r="H182" s="262"/>
      <c r="I182" s="288"/>
      <c r="J182" s="288"/>
      <c r="K182" s="235">
        <v>261</v>
      </c>
      <c r="L182" s="256"/>
      <c r="M182" s="257"/>
      <c r="N182" s="257"/>
      <c r="O182" s="257"/>
      <c r="P182" s="200" t="str">
        <f t="shared" si="18"/>
        <v/>
      </c>
      <c r="Q182" s="238" t="str">
        <f t="shared" si="12"/>
        <v/>
      </c>
      <c r="R182" s="382"/>
      <c r="S182" s="383"/>
      <c r="T182" s="383"/>
      <c r="U182" s="383"/>
      <c r="V182" s="239" t="str">
        <f t="shared" si="14"/>
        <v/>
      </c>
      <c r="W182" s="240" t="str">
        <f t="shared" si="13"/>
        <v/>
      </c>
      <c r="X182" s="201"/>
      <c r="Y182" s="201"/>
    </row>
    <row r="183" spans="1:25" s="219" customFormat="1" x14ac:dyDescent="0.2">
      <c r="A183" s="578"/>
      <c r="B183" s="259"/>
      <c r="C183" s="260"/>
      <c r="D183" s="700"/>
      <c r="E183" s="250"/>
      <c r="F183" s="252"/>
      <c r="G183" s="261" t="str">
        <f t="shared" si="6"/>
        <v/>
      </c>
      <c r="H183" s="262"/>
      <c r="I183" s="288"/>
      <c r="J183" s="288"/>
      <c r="K183" s="235">
        <v>261</v>
      </c>
      <c r="L183" s="256"/>
      <c r="M183" s="257"/>
      <c r="N183" s="257"/>
      <c r="O183" s="257"/>
      <c r="P183" s="200" t="str">
        <f t="shared" si="18"/>
        <v/>
      </c>
      <c r="Q183" s="238" t="str">
        <f t="shared" si="12"/>
        <v/>
      </c>
      <c r="R183" s="382"/>
      <c r="S183" s="383"/>
      <c r="T183" s="383"/>
      <c r="U183" s="383"/>
      <c r="V183" s="239" t="str">
        <f t="shared" si="14"/>
        <v/>
      </c>
      <c r="W183" s="240" t="str">
        <f t="shared" si="13"/>
        <v/>
      </c>
      <c r="X183" s="201"/>
      <c r="Y183" s="201"/>
    </row>
    <row r="184" spans="1:25" s="219" customFormat="1" x14ac:dyDescent="0.2">
      <c r="A184" s="578"/>
      <c r="B184" s="259"/>
      <c r="C184" s="260"/>
      <c r="D184" s="700"/>
      <c r="E184" s="250"/>
      <c r="F184" s="252"/>
      <c r="G184" s="261" t="str">
        <f t="shared" si="6"/>
        <v/>
      </c>
      <c r="H184" s="262"/>
      <c r="I184" s="288"/>
      <c r="J184" s="288"/>
      <c r="K184" s="235">
        <v>261</v>
      </c>
      <c r="L184" s="256"/>
      <c r="M184" s="257"/>
      <c r="N184" s="257"/>
      <c r="O184" s="257"/>
      <c r="P184" s="200" t="str">
        <f t="shared" si="18"/>
        <v/>
      </c>
      <c r="Q184" s="238" t="str">
        <f t="shared" si="12"/>
        <v/>
      </c>
      <c r="R184" s="382"/>
      <c r="S184" s="383"/>
      <c r="T184" s="383"/>
      <c r="U184" s="383"/>
      <c r="V184" s="239" t="str">
        <f t="shared" si="14"/>
        <v/>
      </c>
      <c r="W184" s="240" t="str">
        <f t="shared" si="13"/>
        <v/>
      </c>
      <c r="X184" s="201"/>
      <c r="Y184" s="201"/>
    </row>
    <row r="185" spans="1:25" s="219" customFormat="1" x14ac:dyDescent="0.2">
      <c r="A185" s="578"/>
      <c r="B185" s="259"/>
      <c r="C185" s="260"/>
      <c r="D185" s="700"/>
      <c r="E185" s="250"/>
      <c r="F185" s="252"/>
      <c r="G185" s="261" t="str">
        <f t="shared" si="6"/>
        <v/>
      </c>
      <c r="H185" s="262"/>
      <c r="I185" s="288"/>
      <c r="J185" s="288"/>
      <c r="K185" s="235">
        <v>261</v>
      </c>
      <c r="L185" s="256"/>
      <c r="M185" s="257"/>
      <c r="N185" s="257"/>
      <c r="O185" s="257"/>
      <c r="P185" s="200" t="str">
        <f t="shared" si="18"/>
        <v/>
      </c>
      <c r="Q185" s="238" t="str">
        <f t="shared" si="12"/>
        <v/>
      </c>
      <c r="R185" s="382"/>
      <c r="S185" s="383"/>
      <c r="T185" s="383"/>
      <c r="U185" s="383"/>
      <c r="V185" s="239" t="str">
        <f t="shared" si="14"/>
        <v/>
      </c>
      <c r="W185" s="240" t="str">
        <f t="shared" si="13"/>
        <v/>
      </c>
      <c r="X185" s="201"/>
      <c r="Y185" s="201"/>
    </row>
    <row r="186" spans="1:25" s="219" customFormat="1" x14ac:dyDescent="0.2">
      <c r="A186" s="578"/>
      <c r="B186" s="259"/>
      <c r="C186" s="260"/>
      <c r="D186" s="700"/>
      <c r="E186" s="250"/>
      <c r="F186" s="252"/>
      <c r="G186" s="261" t="str">
        <f t="shared" ref="G186:G190" si="19">IF(F186="Sudija",1,IF(F186="Stručni saradnik",1,""))</f>
        <v/>
      </c>
      <c r="H186" s="262"/>
      <c r="I186" s="288"/>
      <c r="J186" s="288"/>
      <c r="K186" s="235">
        <v>261</v>
      </c>
      <c r="L186" s="256"/>
      <c r="M186" s="257"/>
      <c r="N186" s="257"/>
      <c r="O186" s="257"/>
      <c r="P186" s="200" t="str">
        <f t="shared" ref="P186:P190" si="20">IF(H186="","",IF(H186="Ne treba raditi na predm.",1+SUM(M186:O186),(SUM(M186:O186)/H186)))</f>
        <v/>
      </c>
      <c r="Q186" s="238" t="str">
        <f t="shared" si="12"/>
        <v/>
      </c>
      <c r="R186" s="382"/>
      <c r="S186" s="383"/>
      <c r="T186" s="383"/>
      <c r="U186" s="383"/>
      <c r="V186" s="239" t="str">
        <f t="shared" ref="V186:V190" si="21">IF(R186="","",S186/(R186-T186))</f>
        <v/>
      </c>
      <c r="W186" s="240" t="str">
        <f t="shared" si="13"/>
        <v/>
      </c>
      <c r="X186" s="201"/>
      <c r="Y186" s="201"/>
    </row>
    <row r="187" spans="1:25" s="219" customFormat="1" x14ac:dyDescent="0.2">
      <c r="A187" s="578"/>
      <c r="B187" s="259"/>
      <c r="C187" s="260"/>
      <c r="D187" s="700"/>
      <c r="E187" s="250"/>
      <c r="F187" s="252"/>
      <c r="G187" s="261" t="str">
        <f t="shared" ref="G187:G189" si="22">IF(F187="Sudija",1,IF(F187="Stručni saradnik",1,""))</f>
        <v/>
      </c>
      <c r="H187" s="262"/>
      <c r="I187" s="288"/>
      <c r="J187" s="288"/>
      <c r="K187" s="235">
        <v>261</v>
      </c>
      <c r="L187" s="256"/>
      <c r="M187" s="257"/>
      <c r="N187" s="257"/>
      <c r="O187" s="257"/>
      <c r="P187" s="200" t="str">
        <f t="shared" ref="P187:P189" si="23">IF(H187="","",IF(H187="Ne treba raditi na predm.",1+SUM(M187:O187),(SUM(M187:O187)/H187)))</f>
        <v/>
      </c>
      <c r="Q187" s="238" t="str">
        <f t="shared" si="12"/>
        <v/>
      </c>
      <c r="R187" s="382"/>
      <c r="S187" s="383"/>
      <c r="T187" s="383"/>
      <c r="U187" s="383"/>
      <c r="V187" s="239" t="str">
        <f t="shared" ref="V187:V189" si="24">IF(R187="","",S187/(R187-T187))</f>
        <v/>
      </c>
      <c r="W187" s="240" t="str">
        <f t="shared" si="13"/>
        <v/>
      </c>
      <c r="X187" s="201"/>
      <c r="Y187" s="201"/>
    </row>
    <row r="188" spans="1:25" s="219" customFormat="1" x14ac:dyDescent="0.2">
      <c r="A188" s="578"/>
      <c r="B188" s="259"/>
      <c r="C188" s="260"/>
      <c r="D188" s="700"/>
      <c r="E188" s="250"/>
      <c r="F188" s="252"/>
      <c r="G188" s="261" t="str">
        <f t="shared" si="22"/>
        <v/>
      </c>
      <c r="H188" s="262"/>
      <c r="I188" s="288"/>
      <c r="J188" s="288"/>
      <c r="K188" s="235">
        <v>261</v>
      </c>
      <c r="L188" s="256"/>
      <c r="M188" s="257"/>
      <c r="N188" s="257"/>
      <c r="O188" s="257"/>
      <c r="P188" s="200" t="str">
        <f t="shared" si="23"/>
        <v/>
      </c>
      <c r="Q188" s="238" t="str">
        <f t="shared" si="12"/>
        <v/>
      </c>
      <c r="R188" s="382"/>
      <c r="S188" s="383"/>
      <c r="T188" s="383"/>
      <c r="U188" s="383"/>
      <c r="V188" s="239" t="str">
        <f t="shared" si="24"/>
        <v/>
      </c>
      <c r="W188" s="240" t="str">
        <f t="shared" si="13"/>
        <v/>
      </c>
      <c r="X188" s="201"/>
      <c r="Y188" s="201"/>
    </row>
    <row r="189" spans="1:25" s="219" customFormat="1" x14ac:dyDescent="0.2">
      <c r="A189" s="578"/>
      <c r="B189" s="259"/>
      <c r="C189" s="260"/>
      <c r="D189" s="700"/>
      <c r="E189" s="250"/>
      <c r="F189" s="252"/>
      <c r="G189" s="261" t="str">
        <f t="shared" si="22"/>
        <v/>
      </c>
      <c r="H189" s="262"/>
      <c r="I189" s="288"/>
      <c r="J189" s="288"/>
      <c r="K189" s="235">
        <v>261</v>
      </c>
      <c r="L189" s="256"/>
      <c r="M189" s="257"/>
      <c r="N189" s="257"/>
      <c r="O189" s="257"/>
      <c r="P189" s="200" t="str">
        <f t="shared" si="23"/>
        <v/>
      </c>
      <c r="Q189" s="238" t="str">
        <f t="shared" si="12"/>
        <v/>
      </c>
      <c r="R189" s="382"/>
      <c r="S189" s="383"/>
      <c r="T189" s="383"/>
      <c r="U189" s="383"/>
      <c r="V189" s="239" t="str">
        <f t="shared" si="24"/>
        <v/>
      </c>
      <c r="W189" s="240" t="str">
        <f t="shared" si="13"/>
        <v/>
      </c>
      <c r="X189" s="201"/>
      <c r="Y189" s="201"/>
    </row>
    <row r="190" spans="1:25" s="219" customFormat="1" x14ac:dyDescent="0.2">
      <c r="A190" s="578"/>
      <c r="B190" s="259"/>
      <c r="C190" s="260"/>
      <c r="D190" s="700"/>
      <c r="E190" s="250"/>
      <c r="F190" s="252"/>
      <c r="G190" s="261" t="str">
        <f t="shared" si="19"/>
        <v/>
      </c>
      <c r="H190" s="262"/>
      <c r="I190" s="288"/>
      <c r="J190" s="288"/>
      <c r="K190" s="235">
        <v>261</v>
      </c>
      <c r="L190" s="256"/>
      <c r="M190" s="257"/>
      <c r="N190" s="257"/>
      <c r="O190" s="257"/>
      <c r="P190" s="200" t="str">
        <f t="shared" si="20"/>
        <v/>
      </c>
      <c r="Q190" s="238" t="str">
        <f t="shared" si="12"/>
        <v/>
      </c>
      <c r="R190" s="382"/>
      <c r="S190" s="383"/>
      <c r="T190" s="383"/>
      <c r="U190" s="383"/>
      <c r="V190" s="239" t="str">
        <f t="shared" si="21"/>
        <v/>
      </c>
      <c r="W190" s="240" t="str">
        <f t="shared" si="13"/>
        <v/>
      </c>
      <c r="X190" s="201"/>
      <c r="Y190" s="201"/>
    </row>
    <row r="191" spans="1:25" s="219" customFormat="1" x14ac:dyDescent="0.2">
      <c r="A191" s="578"/>
      <c r="B191" s="259"/>
      <c r="C191" s="260"/>
      <c r="D191" s="700"/>
      <c r="E191" s="250"/>
      <c r="F191" s="252"/>
      <c r="G191" s="261" t="str">
        <f t="shared" si="6"/>
        <v/>
      </c>
      <c r="H191" s="262"/>
      <c r="I191" s="288"/>
      <c r="J191" s="288"/>
      <c r="K191" s="235">
        <v>261</v>
      </c>
      <c r="L191" s="256"/>
      <c r="M191" s="257"/>
      <c r="N191" s="257"/>
      <c r="O191" s="257"/>
      <c r="P191" s="200" t="str">
        <f t="shared" ref="P191:P193" si="25">IF(H191="","",IF(H191="Ne treba raditi na predm.",1+SUM(M191:O191),(SUM(M191:O191)/H191)))</f>
        <v/>
      </c>
      <c r="Q191" s="238" t="str">
        <f t="shared" si="12"/>
        <v/>
      </c>
      <c r="R191" s="382"/>
      <c r="S191" s="383"/>
      <c r="T191" s="383"/>
      <c r="U191" s="383"/>
      <c r="V191" s="239" t="str">
        <f t="shared" si="14"/>
        <v/>
      </c>
      <c r="W191" s="240" t="str">
        <f t="shared" si="13"/>
        <v/>
      </c>
      <c r="X191" s="201"/>
      <c r="Y191" s="201"/>
    </row>
    <row r="192" spans="1:25" s="219" customFormat="1" x14ac:dyDescent="0.2">
      <c r="A192" s="578"/>
      <c r="B192" s="259"/>
      <c r="C192" s="260"/>
      <c r="D192" s="700"/>
      <c r="E192" s="250"/>
      <c r="F192" s="252"/>
      <c r="G192" s="261" t="str">
        <f t="shared" si="6"/>
        <v/>
      </c>
      <c r="H192" s="262"/>
      <c r="I192" s="288"/>
      <c r="J192" s="288"/>
      <c r="K192" s="235">
        <v>261</v>
      </c>
      <c r="L192" s="256"/>
      <c r="M192" s="257"/>
      <c r="N192" s="257"/>
      <c r="O192" s="257"/>
      <c r="P192" s="200" t="str">
        <f t="shared" si="25"/>
        <v/>
      </c>
      <c r="Q192" s="238" t="str">
        <f t="shared" si="12"/>
        <v/>
      </c>
      <c r="R192" s="382"/>
      <c r="S192" s="383"/>
      <c r="T192" s="383"/>
      <c r="U192" s="383"/>
      <c r="V192" s="239" t="str">
        <f t="shared" si="14"/>
        <v/>
      </c>
      <c r="W192" s="240" t="str">
        <f t="shared" si="13"/>
        <v/>
      </c>
      <c r="X192" s="201"/>
      <c r="Y192" s="201"/>
    </row>
    <row r="193" spans="1:25" s="219" customFormat="1" ht="15.75" thickBot="1" x14ac:dyDescent="0.25">
      <c r="A193" s="579"/>
      <c r="B193" s="580"/>
      <c r="C193" s="581"/>
      <c r="D193" s="701"/>
      <c r="E193" s="582"/>
      <c r="F193" s="583"/>
      <c r="G193" s="693" t="str">
        <f t="shared" si="6"/>
        <v/>
      </c>
      <c r="H193" s="585"/>
      <c r="I193" s="586"/>
      <c r="J193" s="586"/>
      <c r="K193" s="581">
        <v>261</v>
      </c>
      <c r="L193" s="587"/>
      <c r="M193" s="588"/>
      <c r="N193" s="588"/>
      <c r="O193" s="588"/>
      <c r="P193" s="589" t="str">
        <f t="shared" si="25"/>
        <v/>
      </c>
      <c r="Q193" s="238" t="str">
        <f t="shared" si="12"/>
        <v/>
      </c>
      <c r="R193" s="591"/>
      <c r="S193" s="592"/>
      <c r="T193" s="592"/>
      <c r="U193" s="592"/>
      <c r="V193" s="593" t="str">
        <f t="shared" si="14"/>
        <v/>
      </c>
      <c r="W193" s="670" t="str">
        <f t="shared" si="13"/>
        <v/>
      </c>
      <c r="X193" s="201"/>
      <c r="Y193" s="201"/>
    </row>
    <row r="194" spans="1:25" s="389" customFormat="1" x14ac:dyDescent="0.25">
      <c r="A194" s="301"/>
      <c r="B194" s="302"/>
      <c r="C194" s="403"/>
      <c r="D194" s="403"/>
      <c r="E194" s="302"/>
      <c r="F194" s="302"/>
      <c r="G194" s="303"/>
      <c r="H194" s="404"/>
      <c r="I194" s="405"/>
      <c r="J194" s="405"/>
      <c r="K194" s="406"/>
      <c r="L194" s="301"/>
      <c r="M194" s="304"/>
      <c r="N194" s="304"/>
      <c r="O194" s="304"/>
      <c r="P194" s="305" t="s">
        <v>164</v>
      </c>
      <c r="Q194" s="594" t="str">
        <f>IF(Q8="",IF(Q9="","",AVERAGEIF(Q8:Q193,"&gt;0,2")),AVERAGEIF(Q8:Q193,"&gt;0,2"))</f>
        <v/>
      </c>
      <c r="R194" s="388">
        <f>SUM(R8:R193)</f>
        <v>0</v>
      </c>
      <c r="S194" s="388">
        <f>SUM(S8:S193)</f>
        <v>0</v>
      </c>
      <c r="T194" s="388">
        <f>SUM(T8:T193)</f>
        <v>0</v>
      </c>
      <c r="U194" s="388">
        <f>SUM(U8:U193)</f>
        <v>0</v>
      </c>
      <c r="V194" s="461" t="str">
        <f>IF(R194=0,"",S194/(R194-T194))</f>
        <v/>
      </c>
      <c r="W194" s="462"/>
    </row>
    <row r="195" spans="1:25" s="389" customFormat="1" ht="15.75" thickBot="1" x14ac:dyDescent="0.3">
      <c r="A195" s="301"/>
      <c r="B195" s="302"/>
      <c r="C195" s="403"/>
      <c r="D195" s="403"/>
      <c r="E195" s="302"/>
      <c r="F195" s="302"/>
      <c r="G195" s="303"/>
      <c r="H195" s="404"/>
      <c r="I195" s="405"/>
      <c r="J195" s="405"/>
      <c r="K195" s="406"/>
      <c r="L195" s="301"/>
      <c r="M195" s="304"/>
      <c r="N195" s="304"/>
      <c r="O195" s="304"/>
      <c r="P195" s="390" t="s">
        <v>296</v>
      </c>
      <c r="Q195" s="595" t="str">
        <f>IF(Q194="","",IF(Q194&gt;1,30,IF(Q194&gt;0.9,25,IF(Q194&gt;0.8,20,IF(Q194&gt;0.7,15,IF(Q194&gt;0.6,10,IF(Q194&gt;0.5,5,0)))))))</f>
        <v/>
      </c>
      <c r="R195" s="388"/>
      <c r="S195" s="388"/>
      <c r="T195" s="388"/>
      <c r="U195" s="388"/>
      <c r="V195" s="461"/>
      <c r="W195" s="462"/>
    </row>
    <row r="196" spans="1:25" s="389" customFormat="1" x14ac:dyDescent="0.25">
      <c r="A196" s="301"/>
      <c r="B196" s="302"/>
      <c r="C196" s="403"/>
      <c r="D196" s="403"/>
      <c r="E196" s="302"/>
      <c r="F196" s="302"/>
      <c r="G196" s="303"/>
      <c r="H196" s="404"/>
      <c r="I196" s="405"/>
      <c r="J196" s="405"/>
      <c r="K196" s="406"/>
      <c r="L196" s="301"/>
      <c r="M196" s="304"/>
      <c r="N196" s="304"/>
      <c r="O196" s="304"/>
      <c r="P196" s="390"/>
      <c r="Q196" s="306"/>
      <c r="R196" s="388"/>
      <c r="S196" s="388"/>
      <c r="T196" s="388"/>
      <c r="U196" s="388"/>
      <c r="V196" s="461"/>
      <c r="W196" s="462"/>
    </row>
    <row r="197" spans="1:25" s="389" customFormat="1" x14ac:dyDescent="0.25">
      <c r="A197" s="301"/>
      <c r="B197" s="754" t="s">
        <v>259</v>
      </c>
      <c r="C197" s="755"/>
      <c r="D197" s="755"/>
      <c r="E197" s="755"/>
      <c r="F197" s="755"/>
      <c r="G197" s="755"/>
      <c r="H197" s="756"/>
      <c r="I197" s="405"/>
      <c r="J197" s="405"/>
      <c r="K197" s="406"/>
      <c r="L197" s="301"/>
      <c r="M197" s="304"/>
      <c r="N197" s="304"/>
      <c r="O197" s="304"/>
      <c r="P197" s="390"/>
      <c r="Q197" s="306"/>
      <c r="R197" s="388"/>
      <c r="S197" s="388"/>
      <c r="T197" s="388"/>
      <c r="U197" s="388"/>
      <c r="V197" s="461"/>
      <c r="W197" s="462"/>
    </row>
    <row r="198" spans="1:25" s="389" customFormat="1" x14ac:dyDescent="0.25">
      <c r="A198" s="301"/>
      <c r="B198" s="621" t="s">
        <v>256</v>
      </c>
      <c r="C198" s="757" t="s">
        <v>260</v>
      </c>
      <c r="D198" s="758"/>
      <c r="E198" s="758"/>
      <c r="F198" s="759"/>
      <c r="G198" s="622"/>
      <c r="H198" s="623">
        <v>0.97</v>
      </c>
      <c r="I198" s="405"/>
      <c r="J198" s="405"/>
      <c r="K198" s="406"/>
      <c r="L198" s="301"/>
      <c r="M198" s="304"/>
      <c r="N198" s="304"/>
      <c r="O198" s="304"/>
      <c r="P198" s="390"/>
      <c r="Q198" s="306"/>
      <c r="R198" s="388"/>
      <c r="S198" s="388"/>
      <c r="T198" s="388"/>
      <c r="U198" s="388"/>
      <c r="V198" s="461"/>
      <c r="W198" s="462"/>
    </row>
    <row r="199" spans="1:25" s="389" customFormat="1" x14ac:dyDescent="0.25">
      <c r="A199" s="301"/>
      <c r="B199" s="624"/>
      <c r="C199" s="740"/>
      <c r="D199" s="741"/>
      <c r="E199" s="741"/>
      <c r="F199" s="742"/>
      <c r="G199" s="625"/>
      <c r="H199" s="626"/>
      <c r="I199" s="405"/>
      <c r="J199" s="405"/>
      <c r="K199" s="406"/>
      <c r="L199" s="301"/>
      <c r="M199" s="304"/>
      <c r="N199" s="304"/>
      <c r="O199" s="304"/>
      <c r="P199" s="390"/>
      <c r="Q199" s="306"/>
      <c r="R199" s="388"/>
      <c r="S199" s="388"/>
      <c r="T199" s="388"/>
      <c r="U199" s="388"/>
      <c r="V199" s="461"/>
      <c r="W199" s="462"/>
    </row>
    <row r="200" spans="1:25" s="389" customFormat="1" x14ac:dyDescent="0.25">
      <c r="A200" s="301"/>
      <c r="B200" s="624"/>
      <c r="C200" s="740"/>
      <c r="D200" s="741"/>
      <c r="E200" s="741"/>
      <c r="F200" s="742"/>
      <c r="G200" s="625"/>
      <c r="H200" s="626"/>
      <c r="I200" s="405"/>
      <c r="J200" s="405"/>
      <c r="K200" s="406"/>
      <c r="L200" s="301"/>
      <c r="M200" s="304"/>
      <c r="N200" s="304"/>
      <c r="O200" s="304"/>
      <c r="P200" s="390"/>
      <c r="Q200" s="306"/>
      <c r="R200" s="388"/>
      <c r="S200" s="388"/>
      <c r="T200" s="388"/>
      <c r="U200" s="388"/>
      <c r="V200" s="461"/>
      <c r="W200" s="462"/>
    </row>
    <row r="201" spans="1:25" s="389" customFormat="1" x14ac:dyDescent="0.25">
      <c r="A201" s="301"/>
      <c r="B201" s="624"/>
      <c r="C201" s="740"/>
      <c r="D201" s="741"/>
      <c r="E201" s="741"/>
      <c r="F201" s="742"/>
      <c r="G201" s="625"/>
      <c r="H201" s="626"/>
      <c r="I201" s="405"/>
      <c r="J201" s="405"/>
      <c r="K201" s="406"/>
      <c r="L201" s="301"/>
      <c r="M201" s="304"/>
      <c r="N201" s="304"/>
      <c r="O201" s="304"/>
      <c r="P201" s="390"/>
      <c r="Q201" s="306"/>
      <c r="R201" s="388"/>
      <c r="S201" s="388"/>
      <c r="T201" s="388"/>
      <c r="U201" s="388"/>
      <c r="V201" s="461"/>
      <c r="W201" s="462"/>
    </row>
    <row r="202" spans="1:25" s="389" customFormat="1" x14ac:dyDescent="0.25">
      <c r="A202" s="301"/>
      <c r="B202" s="624"/>
      <c r="C202" s="740"/>
      <c r="D202" s="741"/>
      <c r="E202" s="741"/>
      <c r="F202" s="742"/>
      <c r="G202" s="625"/>
      <c r="H202" s="626"/>
      <c r="I202" s="405"/>
      <c r="J202" s="405"/>
      <c r="K202" s="406"/>
      <c r="L202" s="301"/>
      <c r="M202" s="304"/>
      <c r="N202" s="304"/>
      <c r="O202" s="304"/>
      <c r="P202" s="390"/>
      <c r="Q202" s="306"/>
      <c r="R202" s="388"/>
      <c r="S202" s="388"/>
      <c r="T202" s="388"/>
      <c r="U202" s="388"/>
      <c r="V202" s="461"/>
      <c r="W202" s="462"/>
    </row>
    <row r="203" spans="1:25" s="389" customFormat="1" x14ac:dyDescent="0.25">
      <c r="A203" s="301"/>
      <c r="B203" s="624"/>
      <c r="C203" s="740"/>
      <c r="D203" s="741"/>
      <c r="E203" s="741"/>
      <c r="F203" s="742"/>
      <c r="G203" s="625"/>
      <c r="H203" s="626"/>
      <c r="I203" s="405"/>
      <c r="J203" s="405"/>
      <c r="K203" s="406"/>
      <c r="L203" s="301"/>
      <c r="M203" s="304"/>
      <c r="N203" s="304"/>
      <c r="O203" s="304"/>
      <c r="P203" s="390"/>
      <c r="Q203" s="306"/>
      <c r="R203" s="388"/>
      <c r="S203" s="388"/>
      <c r="T203" s="388"/>
      <c r="U203" s="388"/>
      <c r="V203" s="461"/>
      <c r="W203" s="462"/>
    </row>
    <row r="204" spans="1:25" s="389" customFormat="1" x14ac:dyDescent="0.25">
      <c r="A204" s="301"/>
      <c r="B204" s="624"/>
      <c r="C204" s="740"/>
      <c r="D204" s="741"/>
      <c r="E204" s="741"/>
      <c r="F204" s="742"/>
      <c r="G204" s="625"/>
      <c r="H204" s="626"/>
      <c r="I204" s="405"/>
      <c r="J204" s="405"/>
      <c r="K204" s="406"/>
      <c r="L204" s="301"/>
      <c r="M204" s="304"/>
      <c r="N204" s="304"/>
      <c r="O204" s="304"/>
      <c r="P204" s="390"/>
      <c r="Q204" s="306"/>
      <c r="R204" s="388"/>
      <c r="S204" s="388"/>
      <c r="T204" s="388"/>
      <c r="U204" s="388"/>
      <c r="V204" s="461"/>
      <c r="W204" s="462"/>
    </row>
    <row r="205" spans="1:25" s="389" customFormat="1" x14ac:dyDescent="0.25">
      <c r="A205" s="301"/>
      <c r="B205" s="624"/>
      <c r="C205" s="740"/>
      <c r="D205" s="741"/>
      <c r="E205" s="741"/>
      <c r="F205" s="742"/>
      <c r="G205" s="625"/>
      <c r="H205" s="626"/>
      <c r="I205" s="405"/>
      <c r="J205" s="405"/>
      <c r="K205" s="406"/>
      <c r="L205" s="301"/>
      <c r="M205" s="304"/>
      <c r="N205" s="304"/>
      <c r="O205" s="304"/>
      <c r="P205" s="390"/>
      <c r="Q205" s="306"/>
      <c r="R205" s="388"/>
      <c r="S205" s="388"/>
      <c r="T205" s="388"/>
      <c r="U205" s="388"/>
      <c r="V205" s="461"/>
      <c r="W205" s="462"/>
    </row>
    <row r="206" spans="1:25" s="389" customFormat="1" x14ac:dyDescent="0.25">
      <c r="A206" s="301"/>
      <c r="B206" s="624"/>
      <c r="C206" s="740"/>
      <c r="D206" s="741"/>
      <c r="E206" s="741"/>
      <c r="F206" s="742"/>
      <c r="G206" s="625"/>
      <c r="H206" s="626"/>
      <c r="I206" s="405"/>
      <c r="J206" s="405"/>
      <c r="K206" s="406"/>
      <c r="L206" s="301"/>
      <c r="M206" s="304"/>
      <c r="N206" s="304"/>
      <c r="O206" s="304"/>
      <c r="P206" s="390"/>
      <c r="Q206" s="306"/>
      <c r="R206" s="388"/>
      <c r="S206" s="388"/>
      <c r="T206" s="388"/>
      <c r="U206" s="388"/>
      <c r="V206" s="461"/>
      <c r="W206" s="462"/>
    </row>
    <row r="207" spans="1:25" s="389" customFormat="1" x14ac:dyDescent="0.25">
      <c r="A207" s="301"/>
      <c r="B207" s="624"/>
      <c r="C207" s="740"/>
      <c r="D207" s="741"/>
      <c r="E207" s="741"/>
      <c r="F207" s="742"/>
      <c r="G207" s="625"/>
      <c r="H207" s="626"/>
      <c r="I207" s="405"/>
      <c r="J207" s="405"/>
      <c r="K207" s="406"/>
      <c r="L207" s="301"/>
      <c r="M207" s="304"/>
      <c r="N207" s="304"/>
      <c r="O207" s="304"/>
      <c r="P207" s="390"/>
      <c r="Q207" s="306"/>
      <c r="R207" s="388"/>
      <c r="S207" s="388"/>
      <c r="T207" s="388"/>
      <c r="U207" s="388"/>
      <c r="V207" s="461"/>
      <c r="W207" s="462"/>
    </row>
    <row r="208" spans="1:25" s="389" customFormat="1" x14ac:dyDescent="0.25">
      <c r="A208" s="301"/>
      <c r="B208" s="624"/>
      <c r="C208" s="740"/>
      <c r="D208" s="741"/>
      <c r="E208" s="741"/>
      <c r="F208" s="742"/>
      <c r="G208" s="625"/>
      <c r="H208" s="626"/>
      <c r="I208" s="405"/>
      <c r="J208" s="405"/>
      <c r="K208" s="406"/>
      <c r="L208" s="301"/>
      <c r="M208" s="304"/>
      <c r="N208" s="304"/>
      <c r="O208" s="304"/>
      <c r="P208" s="390"/>
      <c r="Q208" s="306"/>
      <c r="R208" s="388"/>
      <c r="S208" s="388"/>
      <c r="T208" s="388"/>
      <c r="U208" s="388"/>
      <c r="V208" s="461"/>
      <c r="W208" s="462"/>
    </row>
    <row r="209" spans="1:33" s="389" customFormat="1" x14ac:dyDescent="0.25">
      <c r="A209" s="301"/>
      <c r="B209" s="624"/>
      <c r="C209" s="740"/>
      <c r="D209" s="741"/>
      <c r="E209" s="741"/>
      <c r="F209" s="742"/>
      <c r="G209" s="625"/>
      <c r="H209" s="626"/>
      <c r="I209" s="405"/>
      <c r="J209" s="405"/>
      <c r="K209" s="406"/>
      <c r="L209" s="301"/>
      <c r="M209" s="304"/>
      <c r="N209" s="304"/>
      <c r="O209" s="304"/>
      <c r="P209" s="390"/>
      <c r="Q209" s="306"/>
      <c r="R209" s="388"/>
      <c r="S209" s="388"/>
      <c r="T209" s="388"/>
      <c r="U209" s="388"/>
      <c r="V209" s="461"/>
      <c r="W209" s="462"/>
    </row>
    <row r="210" spans="1:33" s="389" customFormat="1" x14ac:dyDescent="0.25">
      <c r="A210" s="301"/>
      <c r="B210" s="624"/>
      <c r="C210" s="740"/>
      <c r="D210" s="741"/>
      <c r="E210" s="741"/>
      <c r="F210" s="742"/>
      <c r="G210" s="625"/>
      <c r="H210" s="626"/>
      <c r="I210" s="405"/>
      <c r="J210" s="405"/>
      <c r="K210" s="406"/>
      <c r="L210" s="301"/>
      <c r="M210" s="304"/>
      <c r="N210" s="304"/>
      <c r="O210" s="304"/>
      <c r="P210" s="390"/>
      <c r="Q210" s="306"/>
      <c r="R210" s="388"/>
      <c r="S210" s="388"/>
      <c r="T210" s="388"/>
      <c r="U210" s="388"/>
      <c r="V210" s="461"/>
      <c r="W210" s="462"/>
    </row>
    <row r="211" spans="1:33" s="389" customFormat="1" x14ac:dyDescent="0.25">
      <c r="A211" s="301"/>
      <c r="B211" s="624"/>
      <c r="C211" s="740"/>
      <c r="D211" s="741"/>
      <c r="E211" s="741"/>
      <c r="F211" s="742"/>
      <c r="G211" s="625"/>
      <c r="H211" s="626"/>
      <c r="I211" s="405"/>
      <c r="J211" s="405"/>
      <c r="K211" s="406"/>
      <c r="L211" s="301"/>
      <c r="M211" s="304"/>
      <c r="N211" s="304"/>
      <c r="O211" s="304"/>
      <c r="P211" s="390"/>
      <c r="Q211" s="306"/>
      <c r="R211" s="388"/>
      <c r="S211" s="388"/>
      <c r="T211" s="388"/>
      <c r="U211" s="388"/>
      <c r="V211" s="461"/>
      <c r="W211" s="462"/>
    </row>
    <row r="212" spans="1:33" s="389" customFormat="1" x14ac:dyDescent="0.25">
      <c r="A212" s="301"/>
      <c r="B212" s="624"/>
      <c r="C212" s="740"/>
      <c r="D212" s="741"/>
      <c r="E212" s="741"/>
      <c r="F212" s="742"/>
      <c r="G212" s="625"/>
      <c r="H212" s="626"/>
      <c r="I212" s="405"/>
      <c r="J212" s="405"/>
      <c r="K212" s="406"/>
      <c r="L212" s="301"/>
      <c r="M212" s="304"/>
      <c r="N212" s="304"/>
      <c r="O212" s="304"/>
      <c r="P212" s="390"/>
      <c r="Q212" s="306"/>
      <c r="R212" s="388"/>
      <c r="S212" s="388"/>
      <c r="T212" s="388"/>
      <c r="U212" s="388"/>
      <c r="V212" s="461"/>
      <c r="W212" s="462"/>
    </row>
    <row r="213" spans="1:33" s="389" customFormat="1" x14ac:dyDescent="0.25">
      <c r="A213" s="301"/>
      <c r="B213" s="624"/>
      <c r="C213" s="740"/>
      <c r="D213" s="741"/>
      <c r="E213" s="741"/>
      <c r="F213" s="742"/>
      <c r="G213" s="625"/>
      <c r="H213" s="626"/>
      <c r="I213" s="405"/>
      <c r="J213" s="405"/>
      <c r="K213" s="406"/>
      <c r="L213" s="301"/>
      <c r="M213" s="304"/>
      <c r="N213" s="304"/>
      <c r="O213" s="304"/>
      <c r="P213" s="390"/>
      <c r="Q213" s="306"/>
      <c r="R213" s="388"/>
      <c r="S213" s="388"/>
      <c r="T213" s="388"/>
      <c r="U213" s="388"/>
      <c r="V213" s="461"/>
      <c r="W213" s="462"/>
    </row>
    <row r="214" spans="1:33" s="389" customFormat="1" x14ac:dyDescent="0.25">
      <c r="A214" s="301"/>
      <c r="B214" s="624"/>
      <c r="C214" s="740"/>
      <c r="D214" s="741"/>
      <c r="E214" s="741"/>
      <c r="F214" s="742"/>
      <c r="G214" s="625"/>
      <c r="H214" s="626"/>
      <c r="I214" s="405"/>
      <c r="J214" s="405"/>
      <c r="K214" s="406"/>
      <c r="L214" s="301"/>
      <c r="M214" s="304"/>
      <c r="N214" s="304"/>
      <c r="O214" s="304"/>
      <c r="P214" s="390"/>
      <c r="Q214" s="306"/>
      <c r="R214" s="388"/>
      <c r="S214" s="388"/>
      <c r="T214" s="388"/>
      <c r="U214" s="388"/>
      <c r="V214" s="461"/>
      <c r="W214" s="462"/>
    </row>
    <row r="215" spans="1:33" s="389" customFormat="1" x14ac:dyDescent="0.25">
      <c r="A215" s="301"/>
      <c r="B215" s="624"/>
      <c r="C215" s="740"/>
      <c r="D215" s="741"/>
      <c r="E215" s="741"/>
      <c r="F215" s="742"/>
      <c r="G215" s="625"/>
      <c r="H215" s="626"/>
      <c r="I215" s="405"/>
      <c r="J215" s="405"/>
      <c r="K215" s="406"/>
      <c r="L215" s="301"/>
      <c r="M215" s="304"/>
      <c r="N215" s="304"/>
      <c r="O215" s="304"/>
      <c r="P215" s="390"/>
      <c r="Q215" s="306"/>
      <c r="R215" s="388"/>
      <c r="S215" s="388"/>
      <c r="T215" s="388"/>
      <c r="U215" s="388"/>
      <c r="V215" s="461"/>
      <c r="W215" s="462"/>
    </row>
    <row r="216" spans="1:33" s="389" customFormat="1" x14ac:dyDescent="0.25">
      <c r="A216" s="301"/>
      <c r="B216" s="624"/>
      <c r="C216" s="740"/>
      <c r="D216" s="741"/>
      <c r="E216" s="741"/>
      <c r="F216" s="742"/>
      <c r="G216" s="625"/>
      <c r="H216" s="626"/>
      <c r="I216" s="405"/>
      <c r="J216" s="405"/>
      <c r="K216" s="406"/>
      <c r="L216" s="301"/>
      <c r="M216" s="304"/>
      <c r="N216" s="304"/>
      <c r="O216" s="304"/>
      <c r="P216" s="390"/>
      <c r="Q216" s="306"/>
      <c r="R216" s="388"/>
      <c r="S216" s="388"/>
      <c r="T216" s="388"/>
      <c r="U216" s="388"/>
      <c r="V216" s="461"/>
      <c r="W216" s="462"/>
    </row>
    <row r="217" spans="1:33" s="389" customFormat="1" x14ac:dyDescent="0.25">
      <c r="A217" s="301"/>
      <c r="B217" s="624"/>
      <c r="C217" s="740"/>
      <c r="D217" s="741"/>
      <c r="E217" s="741"/>
      <c r="F217" s="742"/>
      <c r="G217" s="625"/>
      <c r="H217" s="626"/>
      <c r="I217" s="405"/>
      <c r="J217" s="405"/>
      <c r="K217" s="406"/>
      <c r="L217" s="301"/>
      <c r="M217" s="304"/>
      <c r="N217" s="304"/>
      <c r="O217" s="304"/>
      <c r="P217" s="390"/>
      <c r="Q217" s="306"/>
      <c r="R217" s="388"/>
      <c r="S217" s="388"/>
      <c r="T217" s="388"/>
      <c r="U217" s="388"/>
      <c r="V217" s="461"/>
      <c r="W217" s="462"/>
    </row>
    <row r="218" spans="1:33" s="389" customFormat="1" x14ac:dyDescent="0.25">
      <c r="A218" s="301"/>
      <c r="B218" s="624"/>
      <c r="C218" s="740"/>
      <c r="D218" s="741"/>
      <c r="E218" s="741"/>
      <c r="F218" s="742"/>
      <c r="G218" s="625"/>
      <c r="H218" s="626"/>
      <c r="I218" s="405"/>
      <c r="J218" s="405"/>
      <c r="K218" s="406"/>
      <c r="L218" s="301"/>
      <c r="M218" s="304"/>
      <c r="N218" s="304"/>
      <c r="O218" s="304"/>
      <c r="P218" s="390"/>
      <c r="Q218" s="306"/>
      <c r="R218" s="388"/>
      <c r="S218" s="388"/>
      <c r="T218" s="388"/>
      <c r="U218" s="388"/>
      <c r="V218" s="461"/>
      <c r="W218" s="462"/>
    </row>
    <row r="219" spans="1:33" s="389" customFormat="1" ht="15.75" thickBot="1" x14ac:dyDescent="0.3">
      <c r="A219" s="301"/>
      <c r="B219" s="302"/>
      <c r="C219" s="403"/>
      <c r="D219" s="403"/>
      <c r="E219" s="302"/>
      <c r="F219" s="302"/>
      <c r="G219" s="303"/>
      <c r="H219" s="404"/>
      <c r="I219" s="405"/>
      <c r="J219" s="405"/>
      <c r="K219" s="406"/>
      <c r="L219" s="301"/>
      <c r="M219" s="304"/>
      <c r="N219" s="304"/>
      <c r="O219" s="304"/>
      <c r="P219" s="390"/>
      <c r="Q219" s="306"/>
      <c r="R219" s="388"/>
      <c r="S219" s="388"/>
      <c r="T219" s="388"/>
      <c r="U219" s="388"/>
      <c r="V219" s="461"/>
      <c r="W219" s="462"/>
    </row>
    <row r="220" spans="1:33" s="389" customFormat="1" x14ac:dyDescent="0.2">
      <c r="A220" s="550"/>
      <c r="B220" s="551"/>
      <c r="C220" s="552"/>
      <c r="D220" s="552"/>
      <c r="E220" s="551"/>
      <c r="F220" s="551"/>
      <c r="G220" s="553"/>
      <c r="H220" s="554"/>
      <c r="I220" s="555"/>
      <c r="J220" s="555"/>
      <c r="K220" s="556"/>
      <c r="L220" s="557"/>
      <c r="M220" s="558"/>
      <c r="N220" s="558"/>
      <c r="O220" s="558"/>
      <c r="P220" s="559"/>
      <c r="Q220" s="560"/>
      <c r="R220" s="731" t="s">
        <v>176</v>
      </c>
      <c r="S220" s="731"/>
      <c r="T220" s="731"/>
      <c r="U220" s="731"/>
      <c r="V220" s="734"/>
      <c r="W220" s="462"/>
    </row>
    <row r="221" spans="1:33" s="389" customFormat="1" ht="109.5" customHeight="1" x14ac:dyDescent="0.2">
      <c r="A221" s="732" t="s">
        <v>297</v>
      </c>
      <c r="B221" s="733"/>
      <c r="C221" s="733"/>
      <c r="D221" s="733"/>
      <c r="E221" s="733"/>
      <c r="F221" s="733"/>
      <c r="G221" s="733"/>
      <c r="H221" s="733"/>
      <c r="I221" s="733"/>
      <c r="J221" s="733"/>
      <c r="K221" s="733"/>
      <c r="L221" s="733"/>
      <c r="M221" s="733"/>
      <c r="N221" s="733"/>
      <c r="O221" s="733"/>
      <c r="P221" s="733"/>
      <c r="Q221" s="306"/>
      <c r="R221" s="546" t="s">
        <v>177</v>
      </c>
      <c r="S221" s="546" t="s">
        <v>178</v>
      </c>
      <c r="T221" s="546" t="s">
        <v>179</v>
      </c>
      <c r="U221" s="546" t="s">
        <v>180</v>
      </c>
      <c r="V221" s="561" t="s">
        <v>181</v>
      </c>
      <c r="W221" s="462"/>
    </row>
    <row r="222" spans="1:33" s="389" customFormat="1" x14ac:dyDescent="0.2">
      <c r="A222" s="562"/>
      <c r="B222" s="302"/>
      <c r="C222" s="403"/>
      <c r="D222" s="403"/>
      <c r="E222" s="302"/>
      <c r="F222" s="302"/>
      <c r="G222" s="303"/>
      <c r="H222" s="404"/>
      <c r="I222" s="405"/>
      <c r="J222" s="405"/>
      <c r="K222" s="406"/>
      <c r="L222" s="301"/>
      <c r="M222" s="304"/>
      <c r="N222" s="304"/>
      <c r="O222" s="304"/>
      <c r="P222" s="390"/>
      <c r="Q222" s="306"/>
      <c r="R222" s="383"/>
      <c r="S222" s="383"/>
      <c r="T222" s="383"/>
      <c r="U222" s="383"/>
      <c r="V222" s="239" t="str">
        <f>IF(R222="","",S222/(R222-T222))</f>
        <v/>
      </c>
      <c r="W222" s="462"/>
    </row>
    <row r="223" spans="1:33" s="389" customFormat="1" ht="15.75" thickBot="1" x14ac:dyDescent="0.3">
      <c r="A223" s="563"/>
      <c r="B223" s="564"/>
      <c r="C223" s="565"/>
      <c r="D223" s="565"/>
      <c r="E223" s="564"/>
      <c r="F223" s="564"/>
      <c r="G223" s="566"/>
      <c r="H223" s="567"/>
      <c r="I223" s="568"/>
      <c r="J223" s="568"/>
      <c r="K223" s="569"/>
      <c r="L223" s="570"/>
      <c r="M223" s="571"/>
      <c r="N223" s="571"/>
      <c r="O223" s="571"/>
      <c r="P223" s="572"/>
      <c r="Q223" s="573"/>
      <c r="R223" s="574"/>
      <c r="S223" s="574"/>
      <c r="T223" s="574"/>
      <c r="U223" s="572" t="s">
        <v>298</v>
      </c>
      <c r="V223" s="575" t="str">
        <f>IF(V222="","",IF(V222&gt;0.94,30,IF(V222&gt;0.9,25,IF(V222&gt;0.8,20,IF(V222&gt;0.7,15,IF(V222&gt;0.6,10,IF(V222&gt;0.5,5,0)))))))</f>
        <v/>
      </c>
      <c r="W223" s="462"/>
    </row>
    <row r="224" spans="1:33" s="389" customFormat="1" x14ac:dyDescent="0.2">
      <c r="A224" s="301"/>
      <c r="B224" s="302"/>
      <c r="C224" s="403"/>
      <c r="D224" s="403"/>
      <c r="E224" s="302"/>
      <c r="F224" s="302"/>
      <c r="G224" s="303"/>
      <c r="H224" s="404"/>
      <c r="I224" s="405"/>
      <c r="J224" s="405"/>
      <c r="K224" s="406"/>
      <c r="L224" s="301"/>
      <c r="M224" s="304"/>
      <c r="N224" s="304"/>
      <c r="O224" s="304"/>
      <c r="Q224" s="390"/>
      <c r="R224" s="278"/>
      <c r="S224" s="278"/>
      <c r="T224" s="278"/>
      <c r="U224" s="278"/>
      <c r="AG224" s="460"/>
    </row>
    <row r="225" spans="1:33" s="389" customFormat="1" ht="15.75" thickBot="1" x14ac:dyDescent="0.25">
      <c r="A225" s="301"/>
      <c r="B225" s="302"/>
      <c r="C225" s="403"/>
      <c r="D225" s="403"/>
      <c r="E225" s="302"/>
      <c r="F225" s="302"/>
      <c r="G225" s="303"/>
      <c r="H225" s="404"/>
      <c r="I225" s="405"/>
      <c r="J225" s="405"/>
      <c r="K225" s="406"/>
      <c r="L225" s="301"/>
      <c r="M225" s="304"/>
      <c r="N225" s="304"/>
      <c r="O225" s="304"/>
      <c r="Q225" s="390"/>
      <c r="R225" s="278"/>
      <c r="S225" s="278"/>
      <c r="T225" s="278"/>
      <c r="U225" s="278"/>
      <c r="AG225" s="460"/>
    </row>
    <row r="226" spans="1:33" s="219" customFormat="1" ht="33.75" customHeight="1" x14ac:dyDescent="0.25">
      <c r="A226" s="735" t="s">
        <v>267</v>
      </c>
      <c r="B226" s="736"/>
      <c r="C226" s="736"/>
      <c r="D226" s="736"/>
      <c r="E226" s="736"/>
      <c r="F226" s="736"/>
      <c r="G226" s="736"/>
      <c r="H226" s="736"/>
      <c r="I226" s="736"/>
      <c r="J226" s="736"/>
      <c r="K226" s="736"/>
      <c r="L226" s="736"/>
      <c r="M226" s="736"/>
      <c r="N226" s="736"/>
      <c r="O226" s="736"/>
      <c r="P226" s="736"/>
      <c r="Q226" s="736"/>
      <c r="R226" s="736"/>
      <c r="S226" s="736"/>
      <c r="T226" s="736"/>
      <c r="U226" s="736"/>
      <c r="V226" s="736"/>
      <c r="W226" s="737"/>
      <c r="X226" s="201"/>
      <c r="Y226" s="201"/>
    </row>
    <row r="227" spans="1:33" s="219" customFormat="1" ht="30" customHeight="1" x14ac:dyDescent="0.2">
      <c r="A227" s="596" t="s">
        <v>172</v>
      </c>
      <c r="B227" s="291"/>
      <c r="C227" s="292"/>
      <c r="D227" s="292"/>
      <c r="E227" s="293"/>
      <c r="F227" s="292"/>
      <c r="G227" s="292"/>
      <c r="H227" s="294"/>
      <c r="I227" s="295"/>
      <c r="J227" s="295"/>
      <c r="K227" s="291"/>
      <c r="L227" s="524"/>
      <c r="M227" s="527"/>
      <c r="N227" s="527"/>
      <c r="O227" s="527"/>
      <c r="P227" s="525" t="s">
        <v>245</v>
      </c>
      <c r="Q227" s="526">
        <f>Q228+Q229</f>
        <v>0</v>
      </c>
      <c r="R227" s="523"/>
      <c r="S227" s="294"/>
      <c r="T227" s="294"/>
      <c r="U227" s="294"/>
      <c r="V227" s="294"/>
      <c r="W227" s="296"/>
      <c r="X227" s="201"/>
      <c r="Y227" s="201"/>
    </row>
    <row r="228" spans="1:33" s="219" customFormat="1" x14ac:dyDescent="0.2">
      <c r="A228" s="724" t="s">
        <v>173</v>
      </c>
      <c r="B228" s="725"/>
      <c r="C228" s="263"/>
      <c r="D228" s="263"/>
      <c r="E228" s="264"/>
      <c r="F228" s="223" t="s">
        <v>162</v>
      </c>
      <c r="G228" s="265"/>
      <c r="H228" s="234"/>
      <c r="I228" s="288"/>
      <c r="J228" s="288"/>
      <c r="K228" s="297"/>
      <c r="L228" s="266"/>
      <c r="M228" s="267"/>
      <c r="N228" s="267"/>
      <c r="O228" s="267"/>
      <c r="P228" s="200">
        <f>IF(H228="",0,IF(H228="Ne treba raditi na predm.",1+SUM(M228:O228),(SUM(M228:O228)/H228)))</f>
        <v>0</v>
      </c>
      <c r="Q228" s="238">
        <f t="shared" ref="Q228:Q229" si="26">IF(L228&gt;0,IF(H228="Ne treba raditi na predm.",P228,P228*(K228/(K228-L228))),P228)</f>
        <v>0</v>
      </c>
      <c r="R228" s="382"/>
      <c r="S228" s="383"/>
      <c r="T228" s="383"/>
      <c r="U228" s="383"/>
      <c r="V228" s="239" t="str">
        <f>IF(R228="","",(S228+S229)/(R228+R229-T228-T229))</f>
        <v/>
      </c>
      <c r="W228" s="240">
        <f>IF(Q228="","",IF(C228="Ne","",IF(H228="Ne treba raditi na predm.","",IF(D228="Da",IF((Q228+Q229)&gt;1,10,IF(V228="",IF((Q228+Q229)&gt;0.9,9,IF((Q228+Q229)&gt;0.8,8,IF((Q228+Q229)&gt;0.7,6,IF((Q228+Q229)&gt;0.6,4,IF((Q228+Q229)&gt;0.5,2,0))))),IF((V228+V229)&gt;0.94,10,IF((V228+V229)&gt;0.9,9,IF((V228+V229)&gt;0.8,8,IF((V228+V229)&gt;0.7,6,IF((V228+V229)&gt;0.6,4,IF((V228+V229)&gt;0.5,2,0)))))))),IF((Q228+Q229)&gt;1,15,IF(V228="",IF((Q228+Q229)&gt;0.9,13,IF((Q228+Q229)&gt;0.8,11,IF((Q228+Q229)&gt;0.7,9,IF((Q228+Q229)&gt;0.6,6,IF((Q228+Q229)&gt;0.5,3,0))))),IF((V228+V229)&gt;0.94,15,IF((V228+V229)&gt;0.9,12,IF((V228+V229)&gt;0.8,9,IF((V228+V229)&gt;0.7,8,IF((V228+V229)&gt;0.6,6,IF((V228+V229)&gt;0.5,3,0))))))))))))</f>
        <v>0</v>
      </c>
    </row>
    <row r="229" spans="1:33" s="219" customFormat="1" x14ac:dyDescent="0.2">
      <c r="A229" s="724" t="s">
        <v>174</v>
      </c>
      <c r="B229" s="725"/>
      <c r="C229" s="263"/>
      <c r="D229" s="263"/>
      <c r="E229" s="259"/>
      <c r="F229" s="252"/>
      <c r="G229" s="261" t="str">
        <f t="shared" ref="G229" si="27">IF(F229="Sudija",1,IF(F229="Stručni saradnik",1,""))</f>
        <v/>
      </c>
      <c r="H229" s="234"/>
      <c r="I229" s="288"/>
      <c r="J229" s="288"/>
      <c r="K229" s="297"/>
      <c r="L229" s="266"/>
      <c r="M229" s="267"/>
      <c r="N229" s="267"/>
      <c r="O229" s="267"/>
      <c r="P229" s="200">
        <f>IF(H229="",0,IF(H229="Ne treba raditi na predm.",1+SUM(M229:O229),(SUM(M229:O229)/H229)))</f>
        <v>0</v>
      </c>
      <c r="Q229" s="238">
        <f t="shared" si="26"/>
        <v>0</v>
      </c>
      <c r="R229" s="382"/>
      <c r="S229" s="383"/>
      <c r="T229" s="383"/>
      <c r="U229" s="383"/>
      <c r="V229" s="239"/>
      <c r="W229" s="694">
        <f>IF(Q229="","",IF(C229="Ne","",IF(H229="Ne treba raditi na predm.","",IF(D229="Da",IF((Q228+Q229)&gt;1,30,IF((V228+V229)="",IF((Q228+Q229)&gt;0.9,25,IF((Q228+Q229)&gt;0.8,20,IF((Q228+Q229)&gt;0.7,15,IF((Q228+Q229)&gt;0.6,10,IF((Q228+Q229)&gt;0.5,5,0))))),IF((V228+V229)&gt;0.94,30,IF((V228+V229)&gt;0.9,25,IF((V228+V229)&gt;0.8,20,IF((V228+V229)&gt;0.7,15,IF((V228+V229)&gt;0.6,10,IF((V228+V229)&gt;0.5,5,0)))))))),IF((Q228+Q229)&gt;1,40,IF(V229="",IF((Q228+Q229)&gt;0.95,35,IF((Q228+Q229)&gt;0.9,30,IF((Q228+Q229)&gt;0.8,20,IF((Q228+Q229)&gt;0.7,15,IF((Q228+Q229)&gt;0.6,10,IF((Q228+Q229)&gt;0.5,5,0)))))),IF((V228+V229)&gt;0.94,40,IF((V228+V229)&gt;0.9,35,IF((V228+V229)&gt;0.8,30,IF((V228+V229)&gt;0.7,20,IF((V228+V229)&gt;0.6,15,IF((V228+V229)&gt;0.5,10,0))))))))))))</f>
        <v>0</v>
      </c>
    </row>
    <row r="230" spans="1:33" s="219" customFormat="1" ht="30" customHeight="1" x14ac:dyDescent="0.2">
      <c r="A230" s="596" t="s">
        <v>175</v>
      </c>
      <c r="B230" s="291"/>
      <c r="C230" s="292"/>
      <c r="D230" s="292"/>
      <c r="E230" s="293"/>
      <c r="F230" s="292"/>
      <c r="G230" s="292"/>
      <c r="H230" s="294"/>
      <c r="I230" s="298"/>
      <c r="J230" s="298"/>
      <c r="K230" s="299"/>
      <c r="L230" s="292"/>
      <c r="M230" s="292"/>
      <c r="N230" s="292"/>
      <c r="O230" s="292"/>
      <c r="P230" s="525" t="s">
        <v>245</v>
      </c>
      <c r="Q230" s="526">
        <f>Q231+Q232</f>
        <v>0</v>
      </c>
      <c r="R230" s="294"/>
      <c r="S230" s="294"/>
      <c r="T230" s="294"/>
      <c r="U230" s="294"/>
      <c r="V230" s="294"/>
      <c r="W230" s="296"/>
      <c r="X230" s="201"/>
      <c r="Y230" s="201"/>
    </row>
    <row r="231" spans="1:33" s="219" customFormat="1" x14ac:dyDescent="0.2">
      <c r="A231" s="724" t="s">
        <v>173</v>
      </c>
      <c r="B231" s="725"/>
      <c r="C231" s="263"/>
      <c r="D231" s="263"/>
      <c r="E231" s="259"/>
      <c r="F231" s="252"/>
      <c r="G231" s="290" t="str">
        <f t="shared" ref="G231:G232" si="28">IF(F231="Sudija",1,IF(F231="Stručni saradnik",1,""))</f>
        <v/>
      </c>
      <c r="H231" s="254"/>
      <c r="I231" s="288"/>
      <c r="J231" s="288"/>
      <c r="K231" s="297"/>
      <c r="L231" s="266"/>
      <c r="M231" s="267"/>
      <c r="N231" s="267"/>
      <c r="O231" s="267"/>
      <c r="P231" s="200">
        <f>IF(H231="",0,IF(H231="Ne treba raditi na predm.",1+SUM(M231:O231),(SUM(M231:O231)/H231)))</f>
        <v>0</v>
      </c>
      <c r="Q231" s="238">
        <f t="shared" ref="Q231:Q232" si="29">IF(L231&gt;0,IF(H231="Ne treba raditi na predm.",P231,P231*(K231/(K231-L231))),P231)</f>
        <v>0</v>
      </c>
      <c r="R231" s="382"/>
      <c r="S231" s="383"/>
      <c r="T231" s="383"/>
      <c r="U231" s="383"/>
      <c r="V231" s="239" t="str">
        <f>IF(R231="","",(S231+S232)/(R231+R232-T231-T232))</f>
        <v/>
      </c>
      <c r="W231" s="694">
        <f>IF(Q231="","",IF(C231="Ne","",IF(H231="Ne treba raditi na predm.","",IF(D231="Da",IF((Q231+Q232)&gt;1,30,IF((V231)="",IF((Q231+Q232)&gt;0.9,25,IF((Q231+Q232)&gt;0.8,20,IF((Q231+Q232)&gt;0.7,15,IF((Q231+Q232)&gt;0.6,10,IF((Q231+Q232)&gt;0.5,5,0))))),IF((V231+V232)&gt;0.94,30,IF((V231+V232)&gt;0.9,25,IF((V231+V232)&gt;0.8,20,IF((V231+V232)&gt;0.7,15,IF((V231+V232)&gt;0.6,10,IF((V231+V232)&gt;0.5,5,0)))))))),IF((Q231+Q232)&gt;1,40,IF(V231="",IF((Q231+Q232)&gt;0.95,35,IF((Q231+Q232)&gt;0.9,30,IF((Q231+Q232)&gt;0.8,20,IF((Q231+Q232)&gt;0.7,15,IF((Q231+Q232)&gt;0.6,10,IF((Q231+Q232)&gt;0.5,5,0)))))),IF((V231+V232)&gt;0.94,40,IF((V231+V232)&gt;0.9,35,IF((V231+V232)&gt;0.8,30,IF((V231+V232)&gt;0.7,20,IF((V231+V232)&gt;0.6,15,IF((V231+V232)&gt;0.5,10,0))))))))))))</f>
        <v>0</v>
      </c>
    </row>
    <row r="232" spans="1:33" s="219" customFormat="1" x14ac:dyDescent="0.2">
      <c r="A232" s="724" t="s">
        <v>174</v>
      </c>
      <c r="B232" s="725"/>
      <c r="C232" s="263"/>
      <c r="D232" s="263"/>
      <c r="E232" s="259"/>
      <c r="F232" s="252"/>
      <c r="G232" s="290" t="str">
        <f t="shared" si="28"/>
        <v/>
      </c>
      <c r="H232" s="254"/>
      <c r="I232" s="288"/>
      <c r="J232" s="288"/>
      <c r="K232" s="297"/>
      <c r="L232" s="266"/>
      <c r="M232" s="267"/>
      <c r="N232" s="267"/>
      <c r="O232" s="267"/>
      <c r="P232" s="200">
        <f>IF(H232="",0,IF(H232="Ne treba raditi na predm.",1+SUM(M232:O232),(SUM(M232:O232)/H232)))</f>
        <v>0</v>
      </c>
      <c r="Q232" s="238">
        <f t="shared" si="29"/>
        <v>0</v>
      </c>
      <c r="R232" s="382"/>
      <c r="S232" s="383"/>
      <c r="T232" s="383"/>
      <c r="U232" s="383"/>
      <c r="V232" s="239"/>
      <c r="W232" s="694">
        <f>IF(Q232="","",IF(C232="Ne","",IF(H232="Ne treba raditi na predm.","",IF(D232="Da",IF((Q231+Q232)&gt;1,30,IF((V231)="",IF((Q231+Q232)&gt;0.9,25,IF((Q231+Q232)&gt;0.8,20,IF((Q231+Q232)&gt;0.7,15,IF((Q231+Q232)&gt;0.6,10,IF((Q231+Q232)&gt;0.5,5,0))))),IF((V231+V232)&gt;0.94,30,IF((V231+V232)&gt;0.9,25,IF((V231+V232)&gt;0.8,20,IF((V231+V232)&gt;0.7,15,IF((V231+V232)&gt;0.6,10,IF((V231+V232)&gt;0.5,5,0)))))))),IF((Q231+Q232)&gt;1,40,IF(V232="",IF((Q231+Q232)&gt;0.95,35,IF((Q231+Q232)&gt;0.9,30,IF((Q231+Q232)&gt;0.8,20,IF((Q231+Q232)&gt;0.7,15,IF((Q231+Q232)&gt;0.6,10,IF((Q231+Q232)&gt;0.5,5,0)))))),IF((V231+V232)&gt;0.94,40,IF((V231+V232)&gt;0.9,35,IF((V231+V232)&gt;0.8,30,IF((V231+V232)&gt;0.7,20,IF((V231+V232)&gt;0.6,15,IF((V231+V232)&gt;0.5,10,0))))))))))))</f>
        <v>0</v>
      </c>
    </row>
    <row r="233" spans="1:33" s="219" customFormat="1" ht="30" customHeight="1" x14ac:dyDescent="0.2">
      <c r="A233" s="596" t="s">
        <v>175</v>
      </c>
      <c r="B233" s="291"/>
      <c r="C233" s="292"/>
      <c r="D233" s="292"/>
      <c r="E233" s="293"/>
      <c r="F233" s="292"/>
      <c r="G233" s="292"/>
      <c r="H233" s="294"/>
      <c r="I233" s="298"/>
      <c r="J233" s="298"/>
      <c r="K233" s="299"/>
      <c r="L233" s="292"/>
      <c r="M233" s="292"/>
      <c r="N233" s="292"/>
      <c r="O233" s="292"/>
      <c r="P233" s="525" t="s">
        <v>245</v>
      </c>
      <c r="Q233" s="526">
        <f>Q234+Q235</f>
        <v>0</v>
      </c>
      <c r="R233" s="294"/>
      <c r="S233" s="294"/>
      <c r="T233" s="294"/>
      <c r="U233" s="294"/>
      <c r="V233" s="294"/>
      <c r="W233" s="296"/>
      <c r="X233" s="201"/>
      <c r="Y233" s="201"/>
    </row>
    <row r="234" spans="1:33" s="219" customFormat="1" x14ac:dyDescent="0.2">
      <c r="A234" s="724" t="s">
        <v>173</v>
      </c>
      <c r="B234" s="725"/>
      <c r="C234" s="263"/>
      <c r="D234" s="263"/>
      <c r="E234" s="259"/>
      <c r="F234" s="252"/>
      <c r="G234" s="290" t="str">
        <f t="shared" ref="G234:G235" si="30">IF(F234="Sudija",1,IF(F234="Stručni saradnik",1,""))</f>
        <v/>
      </c>
      <c r="H234" s="254"/>
      <c r="I234" s="288"/>
      <c r="J234" s="288"/>
      <c r="K234" s="297"/>
      <c r="L234" s="266"/>
      <c r="M234" s="267"/>
      <c r="N234" s="267"/>
      <c r="O234" s="267"/>
      <c r="P234" s="200">
        <f>IF(H234="",0,IF(H234="Ne treba raditi na predm.",1+SUM(M234:O234),(SUM(M234:O234)/H234)))</f>
        <v>0</v>
      </c>
      <c r="Q234" s="238">
        <f t="shared" ref="Q234:Q235" si="31">IF(L234&gt;0,IF(H234="Ne treba raditi na predm.",P234,P234*(K234/(K234-L234))),P234)</f>
        <v>0</v>
      </c>
      <c r="R234" s="382"/>
      <c r="S234" s="383"/>
      <c r="T234" s="383"/>
      <c r="U234" s="383"/>
      <c r="V234" s="239" t="str">
        <f>IF(R234="","",(S234+S235)/(R234+R235-T234-T235))</f>
        <v/>
      </c>
      <c r="W234" s="694">
        <f>IF(Q234="","",IF(C234="Ne","",IF(H234="Ne treba raditi na predm.","",IF(D234="Da",IF((Q234+Q235)&gt;1,30,IF((V234)="",IF((Q234+Q235)&gt;0.9,25,IF((Q234+Q235)&gt;0.8,20,IF((Q234+Q235)&gt;0.7,15,IF((Q234+Q235)&gt;0.6,10,IF((Q234+Q235)&gt;0.5,5,0))))),IF((V234+V235)&gt;0.94,30,IF((V234+V235)&gt;0.9,25,IF((V234+V235)&gt;0.8,20,IF((V234+V235)&gt;0.7,15,IF((V234+V235)&gt;0.6,10,IF((V234+V235)&gt;0.5,5,0)))))))),IF((Q234+Q235)&gt;1,40,IF(V234="",IF((Q234+Q235)&gt;0.95,35,IF((Q234+Q235)&gt;0.9,30,IF((Q234+Q235)&gt;0.8,20,IF((Q234+Q235)&gt;0.7,15,IF((Q234+Q235)&gt;0.6,10,IF((Q234+Q235)&gt;0.5,5,0)))))),IF((V234+V235)&gt;0.94,40,IF((V234+V235)&gt;0.9,35,IF((V234+V235)&gt;0.8,30,IF((V234+V235)&gt;0.7,20,IF((V234+V235)&gt;0.6,15,IF((V234+V235)&gt;0.5,10,0))))))))))))</f>
        <v>0</v>
      </c>
    </row>
    <row r="235" spans="1:33" s="219" customFormat="1" x14ac:dyDescent="0.2">
      <c r="A235" s="724" t="s">
        <v>174</v>
      </c>
      <c r="B235" s="725"/>
      <c r="C235" s="263"/>
      <c r="D235" s="263"/>
      <c r="E235" s="259"/>
      <c r="F235" s="252"/>
      <c r="G235" s="290" t="str">
        <f t="shared" si="30"/>
        <v/>
      </c>
      <c r="H235" s="254"/>
      <c r="I235" s="288"/>
      <c r="J235" s="288"/>
      <c r="K235" s="297"/>
      <c r="L235" s="266"/>
      <c r="M235" s="267"/>
      <c r="N235" s="267"/>
      <c r="O235" s="267"/>
      <c r="P235" s="200">
        <f>IF(H235="",0,IF(H235="Ne treba raditi na predm.",1+SUM(M235:O235),(SUM(M235:O235)/H235)))</f>
        <v>0</v>
      </c>
      <c r="Q235" s="238">
        <f t="shared" si="31"/>
        <v>0</v>
      </c>
      <c r="R235" s="382"/>
      <c r="S235" s="383"/>
      <c r="T235" s="383"/>
      <c r="U235" s="383"/>
      <c r="V235" s="239"/>
      <c r="W235" s="694">
        <f>IF(Q235="","",IF(C235="Ne","",IF(H235="Ne treba raditi na predm.","",IF(D235="Da",IF((Q234+Q235)&gt;1,30,IF((V234)="",IF((Q234+Q235)&gt;0.9,25,IF((Q234+Q235)&gt;0.8,20,IF((Q234+Q235)&gt;0.7,15,IF((Q234+Q235)&gt;0.6,10,IF((Q234+Q235)&gt;0.5,5,0))))),IF((V234+V235)&gt;0.94,30,IF((V234+V235)&gt;0.9,25,IF((V234+V235)&gt;0.8,20,IF((V234+V235)&gt;0.7,15,IF((V234+V235)&gt;0.6,10,IF((V234+V235)&gt;0.5,5,0)))))))),IF((Q234+Q235)&gt;1,40,IF(V235="",IF((Q234+Q235)&gt;0.95,35,IF((Q234+Q235)&gt;0.9,30,IF((Q234+Q235)&gt;0.8,20,IF((Q234+Q235)&gt;0.7,15,IF((Q234+Q235)&gt;0.6,10,IF((Q234+Q235)&gt;0.5,5,0)))))),IF((V234+V235)&gt;0.94,40,IF((V234+V235)&gt;0.9,35,IF((V234+V235)&gt;0.8,30,IF((V234+V235)&gt;0.7,20,IF((V234+V235)&gt;0.6,15,IF((V234+V235)&gt;0.5,10,0))))))))))))</f>
        <v>0</v>
      </c>
    </row>
    <row r="236" spans="1:33" s="219" customFormat="1" ht="30" customHeight="1" x14ac:dyDescent="0.2">
      <c r="A236" s="596" t="s">
        <v>175</v>
      </c>
      <c r="B236" s="291"/>
      <c r="C236" s="292"/>
      <c r="D236" s="292"/>
      <c r="E236" s="293"/>
      <c r="F236" s="292"/>
      <c r="G236" s="292"/>
      <c r="H236" s="294"/>
      <c r="I236" s="298"/>
      <c r="J236" s="298"/>
      <c r="K236" s="299"/>
      <c r="L236" s="292"/>
      <c r="M236" s="292"/>
      <c r="N236" s="292"/>
      <c r="O236" s="292"/>
      <c r="P236" s="525" t="s">
        <v>245</v>
      </c>
      <c r="Q236" s="526">
        <f>Q237+Q238</f>
        <v>0</v>
      </c>
      <c r="R236" s="294"/>
      <c r="S236" s="294"/>
      <c r="T236" s="294"/>
      <c r="U236" s="294"/>
      <c r="V236" s="294"/>
      <c r="W236" s="296"/>
      <c r="X236" s="201"/>
      <c r="Y236" s="201"/>
    </row>
    <row r="237" spans="1:33" s="219" customFormat="1" x14ac:dyDescent="0.2">
      <c r="A237" s="724" t="s">
        <v>173</v>
      </c>
      <c r="B237" s="725"/>
      <c r="C237" s="263"/>
      <c r="D237" s="263"/>
      <c r="E237" s="259"/>
      <c r="F237" s="252"/>
      <c r="G237" s="290" t="str">
        <f t="shared" si="6"/>
        <v/>
      </c>
      <c r="H237" s="254"/>
      <c r="I237" s="288"/>
      <c r="J237" s="288"/>
      <c r="K237" s="297"/>
      <c r="L237" s="266"/>
      <c r="M237" s="267"/>
      <c r="N237" s="267"/>
      <c r="O237" s="267"/>
      <c r="P237" s="200">
        <f>IF(H237="",0,IF(H237="Ne treba raditi na predm.",1+SUM(M237:O237),(SUM(M237:O237)/H237)))</f>
        <v>0</v>
      </c>
      <c r="Q237" s="238">
        <f t="shared" ref="Q237:Q238" si="32">IF(L237&gt;0,IF(H237="Ne treba raditi na predm.",P237,P237*(K237/(K237-L237))),P237)</f>
        <v>0</v>
      </c>
      <c r="R237" s="382"/>
      <c r="S237" s="383"/>
      <c r="T237" s="383"/>
      <c r="U237" s="383"/>
      <c r="V237" s="239" t="str">
        <f>IF(R237="","",(S237+S238)/(R237+R238-T237-T238))</f>
        <v/>
      </c>
      <c r="W237" s="694">
        <f>IF(Q237="","",IF(C237="Ne","",IF(H237="Ne treba raditi na predm.","",IF(D237="Da",IF((Q237+Q238)&gt;1,30,IF((V237)="",IF((Q237+Q238)&gt;0.9,25,IF((Q237+Q238)&gt;0.8,20,IF((Q237+Q238)&gt;0.7,15,IF((Q237+Q238)&gt;0.6,10,IF((Q237+Q238)&gt;0.5,5,0))))),IF((V237+V238)&gt;0.94,30,IF((V237+V238)&gt;0.9,25,IF((V237+V238)&gt;0.8,20,IF((V237+V238)&gt;0.7,15,IF((V237+V238)&gt;0.6,10,IF((V237+V238)&gt;0.5,5,0)))))))),IF((Q237+Q238)&gt;1,40,IF(V237="",IF((Q237+Q238)&gt;0.95,35,IF((Q237+Q238)&gt;0.9,30,IF((Q237+Q238)&gt;0.8,20,IF((Q237+Q238)&gt;0.7,15,IF((Q237+Q238)&gt;0.6,10,IF((Q237+Q238)&gt;0.5,5,0)))))),IF((V237+V238)&gt;0.94,40,IF((V237+V238)&gt;0.9,35,IF((V237+V238)&gt;0.8,30,IF((V237+V238)&gt;0.7,20,IF((V237+V238)&gt;0.6,15,IF((V237+V238)&gt;0.5,10,0))))))))))))</f>
        <v>0</v>
      </c>
    </row>
    <row r="238" spans="1:33" s="219" customFormat="1" x14ac:dyDescent="0.2">
      <c r="A238" s="724" t="s">
        <v>174</v>
      </c>
      <c r="B238" s="725"/>
      <c r="C238" s="263"/>
      <c r="D238" s="263"/>
      <c r="E238" s="259"/>
      <c r="F238" s="252"/>
      <c r="G238" s="290" t="str">
        <f t="shared" si="6"/>
        <v/>
      </c>
      <c r="H238" s="254"/>
      <c r="I238" s="288"/>
      <c r="J238" s="288"/>
      <c r="K238" s="297"/>
      <c r="L238" s="266"/>
      <c r="M238" s="267"/>
      <c r="N238" s="267"/>
      <c r="O238" s="267"/>
      <c r="P238" s="200">
        <f>IF(H238="",0,IF(H238="Ne treba raditi na predm.",1+SUM(M238:O238),(SUM(M238:O238)/H238)))</f>
        <v>0</v>
      </c>
      <c r="Q238" s="238">
        <f t="shared" si="32"/>
        <v>0</v>
      </c>
      <c r="R238" s="382"/>
      <c r="S238" s="383"/>
      <c r="T238" s="383"/>
      <c r="U238" s="383"/>
      <c r="V238" s="239"/>
      <c r="W238" s="694">
        <f>IF(Q238="","",IF(C238="Ne","",IF(H238="Ne treba raditi na predm.","",IF(D238="Da",IF((Q237+Q238)&gt;1,30,IF((V237)="",IF((Q237+Q238)&gt;0.9,25,IF((Q237+Q238)&gt;0.8,20,IF((Q237+Q238)&gt;0.7,15,IF((Q237+Q238)&gt;0.6,10,IF((Q237+Q238)&gt;0.5,5,0))))),IF((V237+V238)&gt;0.94,30,IF((V237+V238)&gt;0.9,25,IF((V237+V238)&gt;0.8,20,IF((V237+V238)&gt;0.7,15,IF((V237+V238)&gt;0.6,10,IF((V237+V238)&gt;0.5,5,0)))))))),IF((Q237+Q238)&gt;1,40,IF(V238="",IF((Q237+Q238)&gt;0.95,35,IF((Q237+Q238)&gt;0.9,30,IF((Q237+Q238)&gt;0.8,20,IF((Q237+Q238)&gt;0.7,15,IF((Q237+Q238)&gt;0.6,10,IF((Q237+Q238)&gt;0.5,5,0)))))),IF((V237+V238)&gt;0.94,40,IF((V237+V238)&gt;0.9,35,IF((V237+V238)&gt;0.8,30,IF((V237+V238)&gt;0.7,20,IF((V237+V238)&gt;0.6,15,IF((V237+V238)&gt;0.5,10,0))))))))))))</f>
        <v>0</v>
      </c>
    </row>
    <row r="239" spans="1:33" s="219" customFormat="1" ht="30" customHeight="1" x14ac:dyDescent="0.2">
      <c r="A239" s="596" t="s">
        <v>175</v>
      </c>
      <c r="B239" s="291"/>
      <c r="C239" s="292"/>
      <c r="D239" s="292"/>
      <c r="E239" s="293"/>
      <c r="F239" s="292"/>
      <c r="G239" s="292"/>
      <c r="H239" s="294"/>
      <c r="I239" s="298"/>
      <c r="J239" s="298"/>
      <c r="K239" s="299"/>
      <c r="L239" s="292"/>
      <c r="M239" s="292"/>
      <c r="N239" s="292"/>
      <c r="O239" s="292"/>
      <c r="P239" s="525" t="s">
        <v>245</v>
      </c>
      <c r="Q239" s="526">
        <f>Q240+Q241</f>
        <v>0</v>
      </c>
      <c r="R239" s="294"/>
      <c r="S239" s="294"/>
      <c r="T239" s="294"/>
      <c r="U239" s="294"/>
      <c r="V239" s="294"/>
      <c r="W239" s="296"/>
      <c r="X239" s="201"/>
      <c r="Y239" s="201"/>
    </row>
    <row r="240" spans="1:33" s="219" customFormat="1" x14ac:dyDescent="0.2">
      <c r="A240" s="724" t="s">
        <v>173</v>
      </c>
      <c r="B240" s="725"/>
      <c r="C240" s="263"/>
      <c r="D240" s="263"/>
      <c r="E240" s="259"/>
      <c r="F240" s="252"/>
      <c r="G240" s="290" t="str">
        <f t="shared" ref="G240:G241" si="33">IF(F240="Sudija",1,IF(F240="Stručni saradnik",1,""))</f>
        <v/>
      </c>
      <c r="H240" s="254"/>
      <c r="I240" s="288"/>
      <c r="J240" s="288"/>
      <c r="K240" s="297"/>
      <c r="L240" s="266"/>
      <c r="M240" s="267"/>
      <c r="N240" s="267"/>
      <c r="O240" s="267"/>
      <c r="P240" s="200">
        <f>IF(H240="",0,IF(H240="Ne treba raditi na predm.",1+SUM(M240:O240),(SUM(M240:O240)/H240)))</f>
        <v>0</v>
      </c>
      <c r="Q240" s="238">
        <f t="shared" ref="Q240:Q241" si="34">IF(L240&gt;0,IF(H240="Ne treba raditi na predm.",P240,P240*(K240/(K240-L240))),P240)</f>
        <v>0</v>
      </c>
      <c r="R240" s="382"/>
      <c r="S240" s="383"/>
      <c r="T240" s="383"/>
      <c r="U240" s="383"/>
      <c r="V240" s="239" t="str">
        <f>IF(R240="","",(S240+S241)/(R240+R241-T240-T241))</f>
        <v/>
      </c>
      <c r="W240" s="694">
        <f>IF(Q240="","",IF(C240="Ne","",IF(H240="Ne treba raditi na predm.","",IF(D240="Da",IF((Q240+Q241)&gt;1,30,IF((V240)="",IF((Q240+Q241)&gt;0.9,25,IF((Q240+Q241)&gt;0.8,20,IF((Q240+Q241)&gt;0.7,15,IF((Q240+Q241)&gt;0.6,10,IF((Q240+Q241)&gt;0.5,5,0))))),IF((V240+V241)&gt;0.94,30,IF((V240+V241)&gt;0.9,25,IF((V240+V241)&gt;0.8,20,IF((V240+V241)&gt;0.7,15,IF((V240+V241)&gt;0.6,10,IF((V240+V241)&gt;0.5,5,0)))))))),IF((Q240+Q241)&gt;1,40,IF(V240="",IF((Q240+Q241)&gt;0.95,35,IF((Q240+Q241)&gt;0.9,30,IF((Q240+Q241)&gt;0.8,20,IF((Q240+Q241)&gt;0.7,15,IF((Q240+Q241)&gt;0.6,10,IF((Q240+Q241)&gt;0.5,5,0)))))),IF((V240+V241)&gt;0.94,40,IF((V240+V241)&gt;0.9,35,IF((V240+V241)&gt;0.8,30,IF((V240+V241)&gt;0.7,20,IF((V240+V241)&gt;0.6,15,IF((V240+V241)&gt;0.5,10,0))))))))))))</f>
        <v>0</v>
      </c>
    </row>
    <row r="241" spans="1:25" s="219" customFormat="1" x14ac:dyDescent="0.2">
      <c r="A241" s="724" t="s">
        <v>174</v>
      </c>
      <c r="B241" s="725"/>
      <c r="C241" s="263"/>
      <c r="D241" s="263"/>
      <c r="E241" s="259"/>
      <c r="F241" s="252"/>
      <c r="G241" s="290" t="str">
        <f t="shared" si="33"/>
        <v/>
      </c>
      <c r="H241" s="254"/>
      <c r="I241" s="288"/>
      <c r="J241" s="288"/>
      <c r="K241" s="297"/>
      <c r="L241" s="266"/>
      <c r="M241" s="267"/>
      <c r="N241" s="267"/>
      <c r="O241" s="267"/>
      <c r="P241" s="200">
        <f>IF(H241="",0,IF(H241="Ne treba raditi na predm.",1+SUM(M241:O241),(SUM(M241:O241)/H241)))</f>
        <v>0</v>
      </c>
      <c r="Q241" s="238">
        <f t="shared" si="34"/>
        <v>0</v>
      </c>
      <c r="R241" s="382"/>
      <c r="S241" s="383"/>
      <c r="T241" s="383"/>
      <c r="U241" s="383"/>
      <c r="V241" s="239"/>
      <c r="W241" s="694">
        <f>IF(Q241="","",IF(C241="Ne","",IF(H241="Ne treba raditi na predm.","",IF(D241="Da",IF((Q240+Q241)&gt;1,30,IF((V240)="",IF((Q240+Q241)&gt;0.9,25,IF((Q240+Q241)&gt;0.8,20,IF((Q240+Q241)&gt;0.7,15,IF((Q240+Q241)&gt;0.6,10,IF((Q240+Q241)&gt;0.5,5,0))))),IF((V240+V241)&gt;0.94,30,IF((V240+V241)&gt;0.9,25,IF((V240+V241)&gt;0.8,20,IF((V240+V241)&gt;0.7,15,IF((V240+V241)&gt;0.6,10,IF((V240+V241)&gt;0.5,5,0)))))))),IF((Q240+Q241)&gt;1,40,IF(V241="",IF((Q240+Q241)&gt;0.95,35,IF((Q240+Q241)&gt;0.9,30,IF((Q240+Q241)&gt;0.8,20,IF((Q240+Q241)&gt;0.7,15,IF((Q240+Q241)&gt;0.6,10,IF((Q240+Q241)&gt;0.5,5,0)))))),IF((V240+V241)&gt;0.94,40,IF((V240+V241)&gt;0.9,35,IF((V240+V241)&gt;0.8,30,IF((V240+V241)&gt;0.7,20,IF((V240+V241)&gt;0.6,15,IF((V240+V241)&gt;0.5,10,0))))))))))))</f>
        <v>0</v>
      </c>
    </row>
    <row r="242" spans="1:25" s="219" customFormat="1" ht="30" customHeight="1" x14ac:dyDescent="0.2">
      <c r="A242" s="596" t="s">
        <v>175</v>
      </c>
      <c r="B242" s="291"/>
      <c r="C242" s="292"/>
      <c r="D242" s="292"/>
      <c r="E242" s="293"/>
      <c r="F242" s="292"/>
      <c r="G242" s="292"/>
      <c r="H242" s="294"/>
      <c r="I242" s="298"/>
      <c r="J242" s="298"/>
      <c r="K242" s="299"/>
      <c r="L242" s="292"/>
      <c r="M242" s="292"/>
      <c r="N242" s="292"/>
      <c r="O242" s="292"/>
      <c r="P242" s="525" t="s">
        <v>245</v>
      </c>
      <c r="Q242" s="526">
        <f>Q243+Q244</f>
        <v>0</v>
      </c>
      <c r="R242" s="294"/>
      <c r="S242" s="294"/>
      <c r="T242" s="294"/>
      <c r="U242" s="294"/>
      <c r="V242" s="294"/>
      <c r="W242" s="296"/>
      <c r="X242" s="201"/>
      <c r="Y242" s="201"/>
    </row>
    <row r="243" spans="1:25" s="219" customFormat="1" x14ac:dyDescent="0.2">
      <c r="A243" s="724" t="s">
        <v>173</v>
      </c>
      <c r="B243" s="725"/>
      <c r="C243" s="263"/>
      <c r="D243" s="263"/>
      <c r="E243" s="259"/>
      <c r="F243" s="252"/>
      <c r="G243" s="290" t="str">
        <f t="shared" ref="G243:G244" si="35">IF(F243="Sudija",1,IF(F243="Stručni saradnik",1,""))</f>
        <v/>
      </c>
      <c r="H243" s="254"/>
      <c r="I243" s="288"/>
      <c r="J243" s="288"/>
      <c r="K243" s="300"/>
      <c r="L243" s="266"/>
      <c r="M243" s="267"/>
      <c r="N243" s="267"/>
      <c r="O243" s="267"/>
      <c r="P243" s="200">
        <f>IF(H243="",0,IF(H243="Ne treba raditi na predm.",1+SUM(M243:O243),(SUM(M243:O243)/H243)))</f>
        <v>0</v>
      </c>
      <c r="Q243" s="238">
        <f t="shared" ref="Q243:Q244" si="36">IF(L243&gt;0,IF(H243="Ne treba raditi na predm.",P243,P243*(K243/(K243-L243))),P243)</f>
        <v>0</v>
      </c>
      <c r="R243" s="382"/>
      <c r="S243" s="383"/>
      <c r="T243" s="383"/>
      <c r="U243" s="383"/>
      <c r="V243" s="239" t="str">
        <f>IF(R243="","",(S243+S244)/(R243+R244-T243-T244))</f>
        <v/>
      </c>
      <c r="W243" s="694">
        <f>IF(Q243="","",IF(C243="Ne","",IF(H243="Ne treba raditi na predm.","",IF(D243="Da",IF((Q243+Q244)&gt;1,30,IF((V243)="",IF((Q243+Q244)&gt;0.9,25,IF((Q243+Q244)&gt;0.8,20,IF((Q243+Q244)&gt;0.7,15,IF((Q243+Q244)&gt;0.6,10,IF((Q243+Q244)&gt;0.5,5,0))))),IF((V243+V244)&gt;0.94,30,IF((V243+V244)&gt;0.9,25,IF((V243+V244)&gt;0.8,20,IF((V243+V244)&gt;0.7,15,IF((V243+V244)&gt;0.6,10,IF((V243+V244)&gt;0.5,5,0)))))))),IF((Q243+Q244)&gt;1,40,IF(V243="",IF((Q243+Q244)&gt;0.95,35,IF((Q243+Q244)&gt;0.9,30,IF((Q243+Q244)&gt;0.8,20,IF((Q243+Q244)&gt;0.7,15,IF((Q243+Q244)&gt;0.6,10,IF((Q243+Q244)&gt;0.5,5,0)))))),IF((V243+V244)&gt;0.94,40,IF((V243+V244)&gt;0.9,35,IF((V243+V244)&gt;0.8,30,IF((V243+V244)&gt;0.7,20,IF((V243+V244)&gt;0.6,15,IF((V243+V244)&gt;0.5,10,0))))))))))))</f>
        <v>0</v>
      </c>
    </row>
    <row r="244" spans="1:25" s="219" customFormat="1" x14ac:dyDescent="0.2">
      <c r="A244" s="724" t="s">
        <v>174</v>
      </c>
      <c r="B244" s="725"/>
      <c r="C244" s="263"/>
      <c r="D244" s="263"/>
      <c r="E244" s="259"/>
      <c r="F244" s="252"/>
      <c r="G244" s="290" t="str">
        <f t="shared" si="35"/>
        <v/>
      </c>
      <c r="H244" s="254"/>
      <c r="I244" s="288"/>
      <c r="J244" s="288"/>
      <c r="K244" s="300"/>
      <c r="L244" s="266"/>
      <c r="M244" s="267"/>
      <c r="N244" s="267"/>
      <c r="O244" s="267"/>
      <c r="P244" s="200">
        <f>IF(H244="",0,IF(H244="Ne treba raditi na predm.",1+SUM(M244:O244),(SUM(M244:O244)/H244)))</f>
        <v>0</v>
      </c>
      <c r="Q244" s="238">
        <f t="shared" si="36"/>
        <v>0</v>
      </c>
      <c r="R244" s="382"/>
      <c r="S244" s="383"/>
      <c r="T244" s="383"/>
      <c r="U244" s="383"/>
      <c r="V244" s="239"/>
      <c r="W244" s="694">
        <f>IF(Q244="","",IF(C244="Ne","",IF(H244="Ne treba raditi na predm.","",IF(D244="Da",IF((Q243+Q244)&gt;1,30,IF((V243)="",IF((Q243+Q244)&gt;0.9,25,IF((Q243+Q244)&gt;0.8,20,IF((Q243+Q244)&gt;0.7,15,IF((Q243+Q244)&gt;0.6,10,IF((Q243+Q244)&gt;0.5,5,0))))),IF((V243+V244)&gt;0.94,30,IF((V243+V244)&gt;0.9,25,IF((V243+V244)&gt;0.8,20,IF((V243+V244)&gt;0.7,15,IF((V243+V244)&gt;0.6,10,IF((V243+V244)&gt;0.5,5,0)))))))),IF((Q243+Q244)&gt;1,40,IF(V244="",IF((Q243+Q244)&gt;0.95,35,IF((Q243+Q244)&gt;0.9,30,IF((Q243+Q244)&gt;0.8,20,IF((Q243+Q244)&gt;0.7,15,IF((Q243+Q244)&gt;0.6,10,IF((Q243+Q244)&gt;0.5,5,0)))))),IF((V243+V244)&gt;0.94,40,IF((V243+V244)&gt;0.9,35,IF((V243+V244)&gt;0.8,30,IF((V243+V244)&gt;0.7,20,IF((V243+V244)&gt;0.6,15,IF((V243+V244)&gt;0.5,10,0))))))))))))</f>
        <v>0</v>
      </c>
    </row>
    <row r="245" spans="1:25" s="219" customFormat="1" ht="30" customHeight="1" x14ac:dyDescent="0.2">
      <c r="A245" s="596" t="s">
        <v>175</v>
      </c>
      <c r="B245" s="291"/>
      <c r="C245" s="292"/>
      <c r="D245" s="292"/>
      <c r="E245" s="293"/>
      <c r="F245" s="292"/>
      <c r="G245" s="292"/>
      <c r="H245" s="294"/>
      <c r="I245" s="298"/>
      <c r="J245" s="298"/>
      <c r="K245" s="299"/>
      <c r="L245" s="292"/>
      <c r="M245" s="292"/>
      <c r="N245" s="292"/>
      <c r="O245" s="292"/>
      <c r="P245" s="525" t="s">
        <v>245</v>
      </c>
      <c r="Q245" s="526">
        <f>Q246+Q247</f>
        <v>0</v>
      </c>
      <c r="R245" s="294"/>
      <c r="S245" s="294"/>
      <c r="T245" s="294"/>
      <c r="U245" s="294"/>
      <c r="V245" s="294"/>
      <c r="W245" s="296"/>
      <c r="X245" s="201"/>
      <c r="Y245" s="201"/>
    </row>
    <row r="246" spans="1:25" s="219" customFormat="1" x14ac:dyDescent="0.2">
      <c r="A246" s="724" t="s">
        <v>173</v>
      </c>
      <c r="B246" s="725"/>
      <c r="C246" s="263"/>
      <c r="D246" s="263"/>
      <c r="E246" s="259"/>
      <c r="F246" s="252"/>
      <c r="G246" s="290" t="str">
        <f t="shared" ref="G246:G247" si="37">IF(F246="Sudija",1,IF(F246="Stručni saradnik",1,""))</f>
        <v/>
      </c>
      <c r="H246" s="254"/>
      <c r="I246" s="288"/>
      <c r="J246" s="288"/>
      <c r="K246" s="300"/>
      <c r="L246" s="266"/>
      <c r="M246" s="267"/>
      <c r="N246" s="267"/>
      <c r="O246" s="267"/>
      <c r="P246" s="200">
        <f>IF(H246="",0,IF(H246="Ne treba raditi na predm.",1+SUM(M246:O246),(SUM(M246:O246)/H246)))</f>
        <v>0</v>
      </c>
      <c r="Q246" s="238">
        <f t="shared" ref="Q246:Q247" si="38">IF(L246&gt;0,IF(H246="Ne treba raditi na predm.",P246,P246*(K246/(K246-L246))),P246)</f>
        <v>0</v>
      </c>
      <c r="R246" s="382"/>
      <c r="S246" s="383"/>
      <c r="T246" s="383"/>
      <c r="U246" s="383"/>
      <c r="V246" s="239" t="str">
        <f>IF(R246="","",(S246+S247)/(R246+R247-T246-T247))</f>
        <v/>
      </c>
      <c r="W246" s="694">
        <f>IF(Q246="","",IF(C246="Ne","",IF(H246="Ne treba raditi na predm.","",IF(D246="Da",IF((Q246+Q247)&gt;1,30,IF((V246)="",IF((Q246+Q247)&gt;0.9,25,IF((Q246+Q247)&gt;0.8,20,IF((Q246+Q247)&gt;0.7,15,IF((Q246+Q247)&gt;0.6,10,IF((Q246+Q247)&gt;0.5,5,0))))),IF((V246+V247)&gt;0.94,30,IF((V246+V247)&gt;0.9,25,IF((V246+V247)&gt;0.8,20,IF((V246+V247)&gt;0.7,15,IF((V246+V247)&gt;0.6,10,IF((V246+V247)&gt;0.5,5,0)))))))),IF((Q246+Q247)&gt;1,40,IF(V246="",IF((Q246+Q247)&gt;0.95,35,IF((Q246+Q247)&gt;0.9,30,IF((Q246+Q247)&gt;0.8,20,IF((Q246+Q247)&gt;0.7,15,IF((Q246+Q247)&gt;0.6,10,IF((Q246+Q247)&gt;0.5,5,0)))))),IF((V246+V247)&gt;0.94,40,IF((V246+V247)&gt;0.9,35,IF((V246+V247)&gt;0.8,30,IF((V246+V247)&gt;0.7,20,IF((V246+V247)&gt;0.6,15,IF((V246+V247)&gt;0.5,10,0))))))))))))</f>
        <v>0</v>
      </c>
    </row>
    <row r="247" spans="1:25" s="219" customFormat="1" x14ac:dyDescent="0.2">
      <c r="A247" s="724" t="s">
        <v>174</v>
      </c>
      <c r="B247" s="725"/>
      <c r="C247" s="263"/>
      <c r="D247" s="263"/>
      <c r="E247" s="259"/>
      <c r="F247" s="252"/>
      <c r="G247" s="290" t="str">
        <f t="shared" si="37"/>
        <v/>
      </c>
      <c r="H247" s="254"/>
      <c r="I247" s="288"/>
      <c r="J247" s="288"/>
      <c r="K247" s="300"/>
      <c r="L247" s="266"/>
      <c r="M247" s="267"/>
      <c r="N247" s="267"/>
      <c r="O247" s="267"/>
      <c r="P247" s="200">
        <f>IF(H247="",0,IF(H247="Ne treba raditi na predm.",1+SUM(M247:O247),(SUM(M247:O247)/H247)))</f>
        <v>0</v>
      </c>
      <c r="Q247" s="238">
        <f t="shared" si="38"/>
        <v>0</v>
      </c>
      <c r="R247" s="382"/>
      <c r="S247" s="383"/>
      <c r="T247" s="383"/>
      <c r="U247" s="383"/>
      <c r="V247" s="239"/>
      <c r="W247" s="694">
        <f>IF(Q247="","",IF(C247="Ne","",IF(H247="Ne treba raditi na predm.","",IF(D247="Da",IF((Q246+Q247)&gt;1,30,IF((V246)="",IF((Q246+Q247)&gt;0.9,25,IF((Q246+Q247)&gt;0.8,20,IF((Q246+Q247)&gt;0.7,15,IF((Q246+Q247)&gt;0.6,10,IF((Q246+Q247)&gt;0.5,5,0))))),IF((V246+V247)&gt;0.94,30,IF((V246+V247)&gt;0.9,25,IF((V246+V247)&gt;0.8,20,IF((V246+V247)&gt;0.7,15,IF((V246+V247)&gt;0.6,10,IF((V246+V247)&gt;0.5,5,0)))))))),IF((Q246+Q247)&gt;1,40,IF(V247="",IF((Q246+Q247)&gt;0.95,35,IF((Q246+Q247)&gt;0.9,30,IF((Q246+Q247)&gt;0.8,20,IF((Q246+Q247)&gt;0.7,15,IF((Q246+Q247)&gt;0.6,10,IF((Q246+Q247)&gt;0.5,5,0)))))),IF((V246+V247)&gt;0.94,40,IF((V246+V247)&gt;0.9,35,IF((V246+V247)&gt;0.8,30,IF((V246+V247)&gt;0.7,20,IF((V246+V247)&gt;0.6,15,IF((V246+V247)&gt;0.5,10,0))))))))))))</f>
        <v>0</v>
      </c>
    </row>
    <row r="248" spans="1:25" s="219" customFormat="1" ht="30" customHeight="1" x14ac:dyDescent="0.2">
      <c r="A248" s="596" t="s">
        <v>175</v>
      </c>
      <c r="B248" s="291"/>
      <c r="C248" s="292"/>
      <c r="D248" s="292"/>
      <c r="E248" s="293"/>
      <c r="F248" s="292"/>
      <c r="G248" s="292"/>
      <c r="H248" s="294"/>
      <c r="I248" s="298"/>
      <c r="J248" s="298"/>
      <c r="K248" s="299"/>
      <c r="L248" s="292"/>
      <c r="M248" s="292"/>
      <c r="N248" s="292"/>
      <c r="O248" s="292"/>
      <c r="P248" s="525" t="s">
        <v>245</v>
      </c>
      <c r="Q248" s="526">
        <f>Q249+Q250</f>
        <v>0</v>
      </c>
      <c r="R248" s="294"/>
      <c r="S248" s="294"/>
      <c r="T248" s="294"/>
      <c r="U248" s="294"/>
      <c r="V248" s="294"/>
      <c r="W248" s="296"/>
      <c r="X248" s="201"/>
      <c r="Y248" s="201"/>
    </row>
    <row r="249" spans="1:25" s="219" customFormat="1" x14ac:dyDescent="0.2">
      <c r="A249" s="724" t="s">
        <v>173</v>
      </c>
      <c r="B249" s="725"/>
      <c r="C249" s="263"/>
      <c r="D249" s="263"/>
      <c r="E249" s="259"/>
      <c r="F249" s="252"/>
      <c r="G249" s="290" t="str">
        <f t="shared" ref="G249:G250" si="39">IF(F249="Sudija",1,IF(F249="Stručni saradnik",1,""))</f>
        <v/>
      </c>
      <c r="H249" s="254"/>
      <c r="I249" s="288"/>
      <c r="J249" s="288"/>
      <c r="K249" s="300"/>
      <c r="L249" s="266"/>
      <c r="M249" s="267"/>
      <c r="N249" s="267"/>
      <c r="O249" s="267"/>
      <c r="P249" s="200">
        <f>IF(H249="",0,IF(H249="Ne treba raditi na predm.",1+SUM(M249:O249),(SUM(M249:O249)/H249)))</f>
        <v>0</v>
      </c>
      <c r="Q249" s="238">
        <f t="shared" ref="Q249:Q250" si="40">IF(L249&gt;0,IF(H249="Ne treba raditi na predm.",P249,P249*(K249/(K249-L249))),P249)</f>
        <v>0</v>
      </c>
      <c r="R249" s="382"/>
      <c r="S249" s="383"/>
      <c r="T249" s="383"/>
      <c r="U249" s="383"/>
      <c r="V249" s="239" t="str">
        <f>IF(R249="","",(S249+S250)/(R249+R250-T249-T250))</f>
        <v/>
      </c>
      <c r="W249" s="694">
        <f>IF(Q249="","",IF(C249="Ne","",IF(H249="Ne treba raditi na predm.","",IF(D249="Da",IF((Q249+Q250)&gt;1,30,IF((V249)="",IF((Q249+Q250)&gt;0.9,25,IF((Q249+Q250)&gt;0.8,20,IF((Q249+Q250)&gt;0.7,15,IF((Q249+Q250)&gt;0.6,10,IF((Q249+Q250)&gt;0.5,5,0))))),IF((V249+V250)&gt;0.94,30,IF((V249+V250)&gt;0.9,25,IF((V249+V250)&gt;0.8,20,IF((V249+V250)&gt;0.7,15,IF((V249+V250)&gt;0.6,10,IF((V249+V250)&gt;0.5,5,0)))))))),IF((Q249+Q250)&gt;1,40,IF(V249="",IF((Q249+Q250)&gt;0.95,35,IF((Q249+Q250)&gt;0.9,30,IF((Q249+Q250)&gt;0.8,20,IF((Q249+Q250)&gt;0.7,15,IF((Q249+Q250)&gt;0.6,10,IF((Q249+Q250)&gt;0.5,5,0)))))),IF((V249+V250)&gt;0.94,40,IF((V249+V250)&gt;0.9,35,IF((V249+V250)&gt;0.8,30,IF((V249+V250)&gt;0.7,20,IF((V249+V250)&gt;0.6,15,IF((V249+V250)&gt;0.5,10,0))))))))))))</f>
        <v>0</v>
      </c>
    </row>
    <row r="250" spans="1:25" s="219" customFormat="1" x14ac:dyDescent="0.2">
      <c r="A250" s="724" t="s">
        <v>174</v>
      </c>
      <c r="B250" s="725"/>
      <c r="C250" s="263"/>
      <c r="D250" s="263"/>
      <c r="E250" s="259"/>
      <c r="F250" s="252"/>
      <c r="G250" s="290" t="str">
        <f t="shared" si="39"/>
        <v/>
      </c>
      <c r="H250" s="254"/>
      <c r="I250" s="288"/>
      <c r="J250" s="288"/>
      <c r="K250" s="300"/>
      <c r="L250" s="266"/>
      <c r="M250" s="267"/>
      <c r="N250" s="267"/>
      <c r="O250" s="267"/>
      <c r="P250" s="200">
        <f>IF(H250="",0,IF(H250="Ne treba raditi na predm.",1+SUM(M250:O250),(SUM(M250:O250)/H250)))</f>
        <v>0</v>
      </c>
      <c r="Q250" s="238">
        <f t="shared" si="40"/>
        <v>0</v>
      </c>
      <c r="R250" s="382"/>
      <c r="S250" s="383"/>
      <c r="T250" s="383"/>
      <c r="U250" s="383"/>
      <c r="V250" s="239"/>
      <c r="W250" s="694">
        <f>IF(Q250="","",IF(C250="Ne","",IF(H250="Ne treba raditi na predm.","",IF(D250="Da",IF((Q249+Q250)&gt;1,30,IF((V249)="",IF((Q249+Q250)&gt;0.9,25,IF((Q249+Q250)&gt;0.8,20,IF((Q249+Q250)&gt;0.7,15,IF((Q249+Q250)&gt;0.6,10,IF((Q249+Q250)&gt;0.5,5,0))))),IF((V249+V250)&gt;0.94,30,IF((V249+V250)&gt;0.9,25,IF((V249+V250)&gt;0.8,20,IF((V249+V250)&gt;0.7,15,IF((V249+V250)&gt;0.6,10,IF((V249+V250)&gt;0.5,5,0)))))))),IF((Q249+Q250)&gt;1,40,IF(V250="",IF((Q249+Q250)&gt;0.95,35,IF((Q249+Q250)&gt;0.9,30,IF((Q249+Q250)&gt;0.8,20,IF((Q249+Q250)&gt;0.7,15,IF((Q249+Q250)&gt;0.6,10,IF((Q249+Q250)&gt;0.5,5,0)))))),IF((V249+V250)&gt;0.94,40,IF((V249+V250)&gt;0.9,35,IF((V249+V250)&gt;0.8,30,IF((V249+V250)&gt;0.7,20,IF((V249+V250)&gt;0.6,15,IF((V249+V250)&gt;0.5,10,0))))))))))))</f>
        <v>0</v>
      </c>
    </row>
    <row r="251" spans="1:25" s="219" customFormat="1" ht="30" customHeight="1" x14ac:dyDescent="0.2">
      <c r="A251" s="596" t="s">
        <v>175</v>
      </c>
      <c r="B251" s="291"/>
      <c r="C251" s="292"/>
      <c r="D251" s="292"/>
      <c r="E251" s="293"/>
      <c r="F251" s="292"/>
      <c r="G251" s="292"/>
      <c r="H251" s="294"/>
      <c r="I251" s="298"/>
      <c r="J251" s="298"/>
      <c r="K251" s="299"/>
      <c r="L251" s="292"/>
      <c r="M251" s="292"/>
      <c r="N251" s="292"/>
      <c r="O251" s="292"/>
      <c r="P251" s="525" t="s">
        <v>245</v>
      </c>
      <c r="Q251" s="526">
        <f>Q252+Q253</f>
        <v>0</v>
      </c>
      <c r="R251" s="294"/>
      <c r="S251" s="294"/>
      <c r="T251" s="294"/>
      <c r="U251" s="294"/>
      <c r="V251" s="294"/>
      <c r="W251" s="296"/>
      <c r="X251" s="201"/>
      <c r="Y251" s="201"/>
    </row>
    <row r="252" spans="1:25" s="219" customFormat="1" x14ac:dyDescent="0.2">
      <c r="A252" s="724" t="s">
        <v>173</v>
      </c>
      <c r="B252" s="725"/>
      <c r="C252" s="263"/>
      <c r="D252" s="263"/>
      <c r="E252" s="259"/>
      <c r="F252" s="252"/>
      <c r="G252" s="290" t="str">
        <f t="shared" ref="G252:G253" si="41">IF(F252="Sudija",1,IF(F252="Stručni saradnik",1,""))</f>
        <v/>
      </c>
      <c r="H252" s="254"/>
      <c r="I252" s="288"/>
      <c r="J252" s="288"/>
      <c r="K252" s="300"/>
      <c r="L252" s="266"/>
      <c r="M252" s="267"/>
      <c r="N252" s="267"/>
      <c r="O252" s="267"/>
      <c r="P252" s="200">
        <f>IF(H252="",0,IF(H252="Ne treba raditi na predm.",1+SUM(M252:O252),(SUM(M252:O252)/H252)))</f>
        <v>0</v>
      </c>
      <c r="Q252" s="238">
        <f t="shared" ref="Q252:Q253" si="42">IF(L252&gt;0,IF(H252="Ne treba raditi na predm.",P252,P252*(K252/(K252-L252))),P252)</f>
        <v>0</v>
      </c>
      <c r="R252" s="382"/>
      <c r="S252" s="383"/>
      <c r="T252" s="383"/>
      <c r="U252" s="383"/>
      <c r="V252" s="239" t="str">
        <f>IF(R252="","",(S252+S253)/(R252+R253-T252-T253))</f>
        <v/>
      </c>
      <c r="W252" s="694">
        <f>IF(Q252="","",IF(C252="Ne","",IF(H252="Ne treba raditi na predm.","",IF(D252="Da",IF((Q252+Q253)&gt;1,30,IF((V252)="",IF((Q252+Q253)&gt;0.9,25,IF((Q252+Q253)&gt;0.8,20,IF((Q252+Q253)&gt;0.7,15,IF((Q252+Q253)&gt;0.6,10,IF((Q252+Q253)&gt;0.5,5,0))))),IF((V252+V253)&gt;0.94,30,IF((V252+V253)&gt;0.9,25,IF((V252+V253)&gt;0.8,20,IF((V252+V253)&gt;0.7,15,IF((V252+V253)&gt;0.6,10,IF((V252+V253)&gt;0.5,5,0)))))))),IF((Q252+Q253)&gt;1,40,IF(V252="",IF((Q252+Q253)&gt;0.95,35,IF((Q252+Q253)&gt;0.9,30,IF((Q252+Q253)&gt;0.8,20,IF((Q252+Q253)&gt;0.7,15,IF((Q252+Q253)&gt;0.6,10,IF((Q252+Q253)&gt;0.5,5,0)))))),IF((V252+V253)&gt;0.94,40,IF((V252+V253)&gt;0.9,35,IF((V252+V253)&gt;0.8,30,IF((V252+V253)&gt;0.7,20,IF((V252+V253)&gt;0.6,15,IF((V252+V253)&gt;0.5,10,0))))))))))))</f>
        <v>0</v>
      </c>
    </row>
    <row r="253" spans="1:25" s="219" customFormat="1" x14ac:dyDescent="0.2">
      <c r="A253" s="724" t="s">
        <v>174</v>
      </c>
      <c r="B253" s="725"/>
      <c r="C253" s="263"/>
      <c r="D253" s="263"/>
      <c r="E253" s="259"/>
      <c r="F253" s="252"/>
      <c r="G253" s="290" t="str">
        <f t="shared" si="41"/>
        <v/>
      </c>
      <c r="H253" s="254"/>
      <c r="I253" s="288"/>
      <c r="J253" s="288"/>
      <c r="K253" s="300"/>
      <c r="L253" s="266"/>
      <c r="M253" s="267"/>
      <c r="N253" s="267"/>
      <c r="O253" s="267"/>
      <c r="P253" s="200">
        <f>IF(H253="",0,IF(H253="Ne treba raditi na predm.",1+SUM(M253:O253),(SUM(M253:O253)/H253)))</f>
        <v>0</v>
      </c>
      <c r="Q253" s="238">
        <f t="shared" si="42"/>
        <v>0</v>
      </c>
      <c r="R253" s="382"/>
      <c r="S253" s="383"/>
      <c r="T253" s="383"/>
      <c r="U253" s="383"/>
      <c r="V253" s="239"/>
      <c r="W253" s="694">
        <f>IF(Q253="","",IF(C253="Ne","",IF(H253="Ne treba raditi na predm.","",IF(D253="Da",IF((Q252+Q253)&gt;1,30,IF((V252)="",IF((Q252+Q253)&gt;0.9,25,IF((Q252+Q253)&gt;0.8,20,IF((Q252+Q253)&gt;0.7,15,IF((Q252+Q253)&gt;0.6,10,IF((Q252+Q253)&gt;0.5,5,0))))),IF((V252+V253)&gt;0.94,30,IF((V252+V253)&gt;0.9,25,IF((V252+V253)&gt;0.8,20,IF((V252+V253)&gt;0.7,15,IF((V252+V253)&gt;0.6,10,IF((V252+V253)&gt;0.5,5,0)))))))),IF((Q252+Q253)&gt;1,40,IF(V253="",IF((Q252+Q253)&gt;0.95,35,IF((Q252+Q253)&gt;0.9,30,IF((Q252+Q253)&gt;0.8,20,IF((Q252+Q253)&gt;0.7,15,IF((Q252+Q253)&gt;0.6,10,IF((Q252+Q253)&gt;0.5,5,0)))))),IF((V252+V253)&gt;0.94,40,IF((V252+V253)&gt;0.9,35,IF((V252+V253)&gt;0.8,30,IF((V252+V253)&gt;0.7,20,IF((V252+V253)&gt;0.6,15,IF((V252+V253)&gt;0.5,10,0))))))))))))</f>
        <v>0</v>
      </c>
    </row>
    <row r="254" spans="1:25" s="219" customFormat="1" ht="30" customHeight="1" x14ac:dyDescent="0.2">
      <c r="A254" s="596" t="s">
        <v>175</v>
      </c>
      <c r="B254" s="291"/>
      <c r="C254" s="292"/>
      <c r="D254" s="292"/>
      <c r="E254" s="293"/>
      <c r="F254" s="292"/>
      <c r="G254" s="292"/>
      <c r="H254" s="294"/>
      <c r="I254" s="298"/>
      <c r="J254" s="298"/>
      <c r="K254" s="299"/>
      <c r="L254" s="292"/>
      <c r="M254" s="292"/>
      <c r="N254" s="292"/>
      <c r="O254" s="292"/>
      <c r="P254" s="525" t="s">
        <v>245</v>
      </c>
      <c r="Q254" s="526">
        <f>Q255+Q256</f>
        <v>0</v>
      </c>
      <c r="R254" s="294"/>
      <c r="S254" s="294"/>
      <c r="T254" s="294"/>
      <c r="U254" s="294"/>
      <c r="V254" s="294"/>
      <c r="W254" s="296"/>
      <c r="X254" s="201"/>
      <c r="Y254" s="201"/>
    </row>
    <row r="255" spans="1:25" s="219" customFormat="1" x14ac:dyDescent="0.2">
      <c r="A255" s="724" t="s">
        <v>173</v>
      </c>
      <c r="B255" s="725"/>
      <c r="C255" s="263"/>
      <c r="D255" s="263"/>
      <c r="E255" s="259"/>
      <c r="F255" s="252"/>
      <c r="G255" s="290" t="str">
        <f t="shared" ref="G255:G256" si="43">IF(F255="Sudija",1,IF(F255="Stručni saradnik",1,""))</f>
        <v/>
      </c>
      <c r="H255" s="254"/>
      <c r="I255" s="288"/>
      <c r="J255" s="288"/>
      <c r="K255" s="300"/>
      <c r="L255" s="266"/>
      <c r="M255" s="267"/>
      <c r="N255" s="267"/>
      <c r="O255" s="267"/>
      <c r="P255" s="200">
        <f>IF(H255="",0,IF(H255="Ne treba raditi na predm.",1+SUM(M255:O255),(SUM(M255:O255)/H255)))</f>
        <v>0</v>
      </c>
      <c r="Q255" s="238">
        <f t="shared" ref="Q255:Q256" si="44">IF(L255&gt;0,IF(H255="Ne treba raditi na predm.",P255,P255*(K255/(K255-L255))),P255)</f>
        <v>0</v>
      </c>
      <c r="R255" s="382"/>
      <c r="S255" s="383"/>
      <c r="T255" s="383"/>
      <c r="U255" s="383"/>
      <c r="V255" s="239" t="str">
        <f>IF(R255="","",(S255+S256)/(R255+R256-T255-T256))</f>
        <v/>
      </c>
      <c r="W255" s="694">
        <f>IF(Q255="","",IF(C255="Ne","",IF(H255="Ne treba raditi na predm.","",IF(D255="Da",IF((Q255+Q256)&gt;1,30,IF((V255)="",IF((Q255+Q256)&gt;0.9,25,IF((Q255+Q256)&gt;0.8,20,IF((Q255+Q256)&gt;0.7,15,IF((Q255+Q256)&gt;0.6,10,IF((Q255+Q256)&gt;0.5,5,0))))),IF((V255+V256)&gt;0.94,30,IF((V255+V256)&gt;0.9,25,IF((V255+V256)&gt;0.8,20,IF((V255+V256)&gt;0.7,15,IF((V255+V256)&gt;0.6,10,IF((V255+V256)&gt;0.5,5,0)))))))),IF((Q255+Q256)&gt;1,40,IF(V255="",IF((Q255+Q256)&gt;0.95,35,IF((Q255+Q256)&gt;0.9,30,IF((Q255+Q256)&gt;0.8,20,IF((Q255+Q256)&gt;0.7,15,IF((Q255+Q256)&gt;0.6,10,IF((Q255+Q256)&gt;0.5,5,0)))))),IF((V255+V256)&gt;0.94,40,IF((V255+V256)&gt;0.9,35,IF((V255+V256)&gt;0.8,30,IF((V255+V256)&gt;0.7,20,IF((V255+V256)&gt;0.6,15,IF((V255+V256)&gt;0.5,10,0))))))))))))</f>
        <v>0</v>
      </c>
    </row>
    <row r="256" spans="1:25" s="219" customFormat="1" x14ac:dyDescent="0.2">
      <c r="A256" s="724" t="s">
        <v>174</v>
      </c>
      <c r="B256" s="725"/>
      <c r="C256" s="263"/>
      <c r="D256" s="263"/>
      <c r="E256" s="259"/>
      <c r="F256" s="252"/>
      <c r="G256" s="290" t="str">
        <f t="shared" si="43"/>
        <v/>
      </c>
      <c r="H256" s="254"/>
      <c r="I256" s="288"/>
      <c r="J256" s="288"/>
      <c r="K256" s="300"/>
      <c r="L256" s="266"/>
      <c r="M256" s="267"/>
      <c r="N256" s="267"/>
      <c r="O256" s="267"/>
      <c r="P256" s="200">
        <f>IF(H256="",0,IF(H256="Ne treba raditi na predm.",1+SUM(M256:O256),(SUM(M256:O256)/H256)))</f>
        <v>0</v>
      </c>
      <c r="Q256" s="238">
        <f t="shared" si="44"/>
        <v>0</v>
      </c>
      <c r="R256" s="382"/>
      <c r="S256" s="383"/>
      <c r="T256" s="383"/>
      <c r="U256" s="383"/>
      <c r="V256" s="239"/>
      <c r="W256" s="694">
        <f>IF(Q256="","",IF(C256="Ne","",IF(H256="Ne treba raditi na predm.","",IF(D256="Da",IF((Q255+Q256)&gt;1,30,IF((V255)="",IF((Q255+Q256)&gt;0.9,25,IF((Q255+Q256)&gt;0.8,20,IF((Q255+Q256)&gt;0.7,15,IF((Q255+Q256)&gt;0.6,10,IF((Q255+Q256)&gt;0.5,5,0))))),IF((V255+V256)&gt;0.94,30,IF((V255+V256)&gt;0.9,25,IF((V255+V256)&gt;0.8,20,IF((V255+V256)&gt;0.7,15,IF((V255+V256)&gt;0.6,10,IF((V255+V256)&gt;0.5,5,0)))))))),IF((Q255+Q256)&gt;1,40,IF(V256="",IF((Q255+Q256)&gt;0.95,35,IF((Q255+Q256)&gt;0.9,30,IF((Q255+Q256)&gt;0.8,20,IF((Q255+Q256)&gt;0.7,15,IF((Q255+Q256)&gt;0.6,10,IF((Q255+Q256)&gt;0.5,5,0)))))),IF((V255+V256)&gt;0.94,40,IF((V255+V256)&gt;0.9,35,IF((V255+V256)&gt;0.8,30,IF((V255+V256)&gt;0.7,20,IF((V255+V256)&gt;0.6,15,IF((V255+V256)&gt;0.5,10,0))))))))))))</f>
        <v>0</v>
      </c>
    </row>
    <row r="257" spans="1:25" s="219" customFormat="1" ht="30" customHeight="1" x14ac:dyDescent="0.2">
      <c r="A257" s="596" t="s">
        <v>175</v>
      </c>
      <c r="B257" s="291"/>
      <c r="C257" s="292"/>
      <c r="D257" s="292"/>
      <c r="E257" s="293"/>
      <c r="F257" s="292"/>
      <c r="G257" s="292"/>
      <c r="H257" s="294"/>
      <c r="I257" s="295"/>
      <c r="J257" s="295"/>
      <c r="K257" s="291"/>
      <c r="L257" s="524"/>
      <c r="M257" s="527"/>
      <c r="N257" s="527"/>
      <c r="O257" s="527"/>
      <c r="P257" s="525" t="s">
        <v>245</v>
      </c>
      <c r="Q257" s="526">
        <f>Q258+Q259</f>
        <v>0</v>
      </c>
      <c r="R257" s="523"/>
      <c r="S257" s="294"/>
      <c r="T257" s="294"/>
      <c r="U257" s="294"/>
      <c r="V257" s="294"/>
      <c r="W257" s="296"/>
      <c r="X257" s="201"/>
      <c r="Y257" s="201"/>
    </row>
    <row r="258" spans="1:25" s="219" customFormat="1" x14ac:dyDescent="0.2">
      <c r="A258" s="724" t="s">
        <v>173</v>
      </c>
      <c r="B258" s="725"/>
      <c r="C258" s="263"/>
      <c r="D258" s="263"/>
      <c r="E258" s="259"/>
      <c r="F258" s="252"/>
      <c r="G258" s="290" t="str">
        <f t="shared" ref="G258:G259" si="45">IF(F258="Sudija",1,IF(F258="Stručni saradnik",1,""))</f>
        <v/>
      </c>
      <c r="H258" s="254"/>
      <c r="I258" s="288"/>
      <c r="J258" s="288"/>
      <c r="K258" s="300"/>
      <c r="L258" s="266"/>
      <c r="M258" s="267"/>
      <c r="N258" s="267"/>
      <c r="O258" s="267"/>
      <c r="P258" s="200">
        <f>IF(H258="",0,IF(H258="Ne treba raditi na predm.",1+SUM(M258:O258),(SUM(M258:O258)/H258)))</f>
        <v>0</v>
      </c>
      <c r="Q258" s="238">
        <f t="shared" ref="Q258:Q259" si="46">IF(L258&gt;0,IF(H258="Ne treba raditi na predm.",P258,P258*(K258/(K258-L258))),P258)</f>
        <v>0</v>
      </c>
      <c r="R258" s="382"/>
      <c r="S258" s="383"/>
      <c r="T258" s="383"/>
      <c r="U258" s="383"/>
      <c r="V258" s="239" t="str">
        <f>IF(R258="","",(S258+S259)/(R258+R259-T258-T259))</f>
        <v/>
      </c>
      <c r="W258" s="694">
        <f>IF(Q258="","",IF(C258="Ne","",IF(H258="Ne treba raditi na predm.","",IF(D258="Da",IF((Q258+Q259)&gt;1,30,IF((V258)="",IF((Q258+Q259)&gt;0.9,25,IF((Q258+Q259)&gt;0.8,20,IF((Q258+Q259)&gt;0.7,15,IF((Q258+Q259)&gt;0.6,10,IF((Q258+Q259)&gt;0.5,5,0))))),IF((V258+V259)&gt;0.94,30,IF((V258+V259)&gt;0.9,25,IF((V258+V259)&gt;0.8,20,IF((V258+V259)&gt;0.7,15,IF((V258+V259)&gt;0.6,10,IF((V258+V259)&gt;0.5,5,0)))))))),IF((Q258+Q259)&gt;1,40,IF(V258="",IF((Q258+Q259)&gt;0.95,35,IF((Q258+Q259)&gt;0.9,30,IF((Q258+Q259)&gt;0.8,20,IF((Q258+Q259)&gt;0.7,15,IF((Q258+Q259)&gt;0.6,10,IF((Q258+Q259)&gt;0.5,5,0)))))),IF((V258+V259)&gt;0.94,40,IF((V258+V259)&gt;0.9,35,IF((V258+V259)&gt;0.8,30,IF((V258+V259)&gt;0.7,20,IF((V258+V259)&gt;0.6,15,IF((V258+V259)&gt;0.5,10,0))))))))))))</f>
        <v>0</v>
      </c>
    </row>
    <row r="259" spans="1:25" s="219" customFormat="1" x14ac:dyDescent="0.2">
      <c r="A259" s="724" t="s">
        <v>174</v>
      </c>
      <c r="B259" s="725"/>
      <c r="C259" s="263"/>
      <c r="D259" s="263"/>
      <c r="E259" s="259"/>
      <c r="F259" s="252"/>
      <c r="G259" s="290" t="str">
        <f t="shared" si="45"/>
        <v/>
      </c>
      <c r="H259" s="254"/>
      <c r="I259" s="288"/>
      <c r="J259" s="288"/>
      <c r="K259" s="300"/>
      <c r="L259" s="266"/>
      <c r="M259" s="267"/>
      <c r="N259" s="267"/>
      <c r="O259" s="267"/>
      <c r="P259" s="200">
        <f>IF(H259="",0,IF(H259="Ne treba raditi na predm.",1+SUM(M259:O259),(SUM(M259:O259)/H259)))</f>
        <v>0</v>
      </c>
      <c r="Q259" s="238">
        <f t="shared" si="46"/>
        <v>0</v>
      </c>
      <c r="R259" s="382"/>
      <c r="S259" s="383"/>
      <c r="T259" s="383"/>
      <c r="U259" s="383"/>
      <c r="V259" s="239"/>
      <c r="W259" s="694">
        <f>IF(Q259="","",IF(C259="Ne","",IF(H259="Ne treba raditi na predm.","",IF(D259="Da",IF((Q258+Q259)&gt;1,30,IF((V258)="",IF((Q258+Q259)&gt;0.9,25,IF((Q258+Q259)&gt;0.8,20,IF((Q258+Q259)&gt;0.7,15,IF((Q258+Q259)&gt;0.6,10,IF((Q258+Q259)&gt;0.5,5,0))))),IF((V258+V259)&gt;0.94,30,IF((V258+V259)&gt;0.9,25,IF((V258+V259)&gt;0.8,20,IF((V258+V259)&gt;0.7,15,IF((V258+V259)&gt;0.6,10,IF((V258+V259)&gt;0.5,5,0)))))))),IF((Q258+Q259)&gt;1,40,IF(V259="",IF((Q258+Q259)&gt;0.95,35,IF((Q258+Q259)&gt;0.9,30,IF((Q258+Q259)&gt;0.8,20,IF((Q258+Q259)&gt;0.7,15,IF((Q258+Q259)&gt;0.6,10,IF((Q258+Q259)&gt;0.5,5,0)))))),IF((V258+V259)&gt;0.94,40,IF((V258+V259)&gt;0.9,35,IF((V258+V259)&gt;0.8,30,IF((V258+V259)&gt;0.7,20,IF((V258+V259)&gt;0.6,15,IF((V258+V259)&gt;0.5,10,0))))))))))))</f>
        <v>0</v>
      </c>
    </row>
    <row r="260" spans="1:25" s="219" customFormat="1" ht="30" customHeight="1" x14ac:dyDescent="0.2">
      <c r="A260" s="596" t="s">
        <v>175</v>
      </c>
      <c r="B260" s="291"/>
      <c r="C260" s="292"/>
      <c r="D260" s="292"/>
      <c r="E260" s="293"/>
      <c r="F260" s="292"/>
      <c r="G260" s="292"/>
      <c r="H260" s="294"/>
      <c r="I260" s="298"/>
      <c r="J260" s="298"/>
      <c r="K260" s="299"/>
      <c r="L260" s="292"/>
      <c r="M260" s="292"/>
      <c r="N260" s="292"/>
      <c r="O260" s="292"/>
      <c r="P260" s="525" t="s">
        <v>245</v>
      </c>
      <c r="Q260" s="526">
        <f>Q261+Q262</f>
        <v>0</v>
      </c>
      <c r="R260" s="294"/>
      <c r="S260" s="294"/>
      <c r="T260" s="294"/>
      <c r="U260" s="294"/>
      <c r="V260" s="294"/>
      <c r="W260" s="296"/>
      <c r="X260" s="201"/>
      <c r="Y260" s="201"/>
    </row>
    <row r="261" spans="1:25" s="219" customFormat="1" x14ac:dyDescent="0.2">
      <c r="A261" s="724" t="s">
        <v>173</v>
      </c>
      <c r="B261" s="725"/>
      <c r="C261" s="263"/>
      <c r="D261" s="263"/>
      <c r="E261" s="259"/>
      <c r="F261" s="252"/>
      <c r="G261" s="290" t="str">
        <f t="shared" ref="G261:G262" si="47">IF(F261="Sudija",1,IF(F261="Stručni saradnik",1,""))</f>
        <v/>
      </c>
      <c r="H261" s="254"/>
      <c r="I261" s="288"/>
      <c r="J261" s="288"/>
      <c r="K261" s="297"/>
      <c r="L261" s="266"/>
      <c r="M261" s="267"/>
      <c r="N261" s="267"/>
      <c r="O261" s="267"/>
      <c r="P261" s="200">
        <f>IF(H261="",0,IF(H261="Ne treba raditi na predm.",1+SUM(M261:O261),(SUM(M261:O261)/H261)))</f>
        <v>0</v>
      </c>
      <c r="Q261" s="238">
        <f t="shared" ref="Q261:Q262" si="48">IF(L261&gt;0,IF(H261="Ne treba raditi na predm.",P261,P261*(K261/(K261-L261))),P261)</f>
        <v>0</v>
      </c>
      <c r="R261" s="382"/>
      <c r="S261" s="383"/>
      <c r="T261" s="383"/>
      <c r="U261" s="383"/>
      <c r="V261" s="239" t="str">
        <f>IF(R261="","",(S261+S262)/(R261+R262-T261-T262))</f>
        <v/>
      </c>
      <c r="W261" s="694">
        <f>IF(Q261="","",IF(C261="Ne","",IF(H261="Ne treba raditi na predm.","",IF(D261="Da",IF((Q261+Q262)&gt;1,30,IF((V261)="",IF((Q261+Q262)&gt;0.9,25,IF((Q261+Q262)&gt;0.8,20,IF((Q261+Q262)&gt;0.7,15,IF((Q261+Q262)&gt;0.6,10,IF((Q261+Q262)&gt;0.5,5,0))))),IF((V261+V262)&gt;0.94,30,IF((V261+V262)&gt;0.9,25,IF((V261+V262)&gt;0.8,20,IF((V261+V262)&gt;0.7,15,IF((V261+V262)&gt;0.6,10,IF((V261+V262)&gt;0.5,5,0)))))))),IF((Q261+Q262)&gt;1,40,IF(V261="",IF((Q261+Q262)&gt;0.95,35,IF((Q261+Q262)&gt;0.9,30,IF((Q261+Q262)&gt;0.8,20,IF((Q261+Q262)&gt;0.7,15,IF((Q261+Q262)&gt;0.6,10,IF((Q261+Q262)&gt;0.5,5,0)))))),IF((V261+V262)&gt;0.94,40,IF((V261+V262)&gt;0.9,35,IF((V261+V262)&gt;0.8,30,IF((V261+V262)&gt;0.7,20,IF((V261+V262)&gt;0.6,15,IF((V261+V262)&gt;0.5,10,0))))))))))))</f>
        <v>0</v>
      </c>
    </row>
    <row r="262" spans="1:25" s="219" customFormat="1" x14ac:dyDescent="0.2">
      <c r="A262" s="724" t="s">
        <v>174</v>
      </c>
      <c r="B262" s="725"/>
      <c r="C262" s="263"/>
      <c r="D262" s="263"/>
      <c r="E262" s="259"/>
      <c r="F262" s="252"/>
      <c r="G262" s="290" t="str">
        <f t="shared" si="47"/>
        <v/>
      </c>
      <c r="H262" s="254"/>
      <c r="I262" s="288"/>
      <c r="J262" s="288"/>
      <c r="K262" s="297"/>
      <c r="L262" s="266"/>
      <c r="M262" s="267"/>
      <c r="N262" s="267"/>
      <c r="O262" s="267"/>
      <c r="P262" s="200">
        <f>IF(H262="",0,IF(H262="Ne treba raditi na predm.",1+SUM(M262:O262),(SUM(M262:O262)/H262)))</f>
        <v>0</v>
      </c>
      <c r="Q262" s="238">
        <f t="shared" si="48"/>
        <v>0</v>
      </c>
      <c r="R262" s="382"/>
      <c r="S262" s="383"/>
      <c r="T262" s="383"/>
      <c r="U262" s="383"/>
      <c r="V262" s="239"/>
      <c r="W262" s="694">
        <f>IF(Q262="","",IF(C262="Ne","",IF(H262="Ne treba raditi na predm.","",IF(D262="Da",IF((Q261+Q262)&gt;1,30,IF((V261)="",IF((Q261+Q262)&gt;0.9,25,IF((Q261+Q262)&gt;0.8,20,IF((Q261+Q262)&gt;0.7,15,IF((Q261+Q262)&gt;0.6,10,IF((Q261+Q262)&gt;0.5,5,0))))),IF((V261+V262)&gt;0.94,30,IF((V261+V262)&gt;0.9,25,IF((V261+V262)&gt;0.8,20,IF((V261+V262)&gt;0.7,15,IF((V261+V262)&gt;0.6,10,IF((V261+V262)&gt;0.5,5,0)))))))),IF((Q261+Q262)&gt;1,40,IF(V262="",IF((Q261+Q262)&gt;0.95,35,IF((Q261+Q262)&gt;0.9,30,IF((Q261+Q262)&gt;0.8,20,IF((Q261+Q262)&gt;0.7,15,IF((Q261+Q262)&gt;0.6,10,IF((Q261+Q262)&gt;0.5,5,0)))))),IF((V261+V262)&gt;0.94,40,IF((V261+V262)&gt;0.9,35,IF((V261+V262)&gt;0.8,30,IF((V261+V262)&gt;0.7,20,IF((V261+V262)&gt;0.6,15,IF((V261+V262)&gt;0.5,10,0))))))))))))</f>
        <v>0</v>
      </c>
    </row>
    <row r="263" spans="1:25" s="219" customFormat="1" ht="30" customHeight="1" x14ac:dyDescent="0.2">
      <c r="A263" s="596" t="s">
        <v>175</v>
      </c>
      <c r="B263" s="291"/>
      <c r="C263" s="292"/>
      <c r="D263" s="292"/>
      <c r="E263" s="293"/>
      <c r="F263" s="292"/>
      <c r="G263" s="292"/>
      <c r="H263" s="294"/>
      <c r="I263" s="298"/>
      <c r="J263" s="298"/>
      <c r="K263" s="299"/>
      <c r="L263" s="292"/>
      <c r="M263" s="292"/>
      <c r="N263" s="292"/>
      <c r="O263" s="292"/>
      <c r="P263" s="525" t="s">
        <v>245</v>
      </c>
      <c r="Q263" s="526">
        <f>Q264+Q265</f>
        <v>0</v>
      </c>
      <c r="R263" s="294"/>
      <c r="S263" s="294"/>
      <c r="T263" s="294"/>
      <c r="U263" s="294"/>
      <c r="V263" s="294"/>
      <c r="W263" s="296"/>
      <c r="X263" s="201"/>
      <c r="Y263" s="201"/>
    </row>
    <row r="264" spans="1:25" s="219" customFormat="1" x14ac:dyDescent="0.2">
      <c r="A264" s="724" t="s">
        <v>173</v>
      </c>
      <c r="B264" s="725"/>
      <c r="C264" s="263"/>
      <c r="D264" s="263"/>
      <c r="E264" s="259"/>
      <c r="F264" s="252"/>
      <c r="G264" s="290" t="str">
        <f t="shared" ref="G264:G265" si="49">IF(F264="Sudija",1,IF(F264="Stručni saradnik",1,""))</f>
        <v/>
      </c>
      <c r="H264" s="254"/>
      <c r="I264" s="288"/>
      <c r="J264" s="288"/>
      <c r="K264" s="297"/>
      <c r="L264" s="266"/>
      <c r="M264" s="267"/>
      <c r="N264" s="267"/>
      <c r="O264" s="267"/>
      <c r="P264" s="200">
        <f>IF(H264="",0,IF(H264="Ne treba raditi na predm.",1+SUM(M264:O264),(SUM(M264:O264)/H264)))</f>
        <v>0</v>
      </c>
      <c r="Q264" s="238">
        <f t="shared" ref="Q264:Q265" si="50">IF(L264&gt;0,IF(H264="Ne treba raditi na predm.",P264,P264*(K264/(K264-L264))),P264)</f>
        <v>0</v>
      </c>
      <c r="R264" s="382"/>
      <c r="S264" s="383"/>
      <c r="T264" s="383"/>
      <c r="U264" s="383"/>
      <c r="V264" s="239" t="str">
        <f>IF(R264="","",(S264+S265)/(R264+R265-T264-T265))</f>
        <v/>
      </c>
      <c r="W264" s="694">
        <f>IF(Q264="","",IF(C264="Ne","",IF(H264="Ne treba raditi na predm.","",IF(D264="Da",IF((Q264+Q265)&gt;1,30,IF((V264)="",IF((Q264+Q265)&gt;0.9,25,IF((Q264+Q265)&gt;0.8,20,IF((Q264+Q265)&gt;0.7,15,IF((Q264+Q265)&gt;0.6,10,IF((Q264+Q265)&gt;0.5,5,0))))),IF((V264+V265)&gt;0.94,30,IF((V264+V265)&gt;0.9,25,IF((V264+V265)&gt;0.8,20,IF((V264+V265)&gt;0.7,15,IF((V264+V265)&gt;0.6,10,IF((V264+V265)&gt;0.5,5,0)))))))),IF((Q264+Q265)&gt;1,40,IF(V264="",IF((Q264+Q265)&gt;0.95,35,IF((Q264+Q265)&gt;0.9,30,IF((Q264+Q265)&gt;0.8,20,IF((Q264+Q265)&gt;0.7,15,IF((Q264+Q265)&gt;0.6,10,IF((Q264+Q265)&gt;0.5,5,0)))))),IF((V264+V265)&gt;0.94,40,IF((V264+V265)&gt;0.9,35,IF((V264+V265)&gt;0.8,30,IF((V264+V265)&gt;0.7,20,IF((V264+V265)&gt;0.6,15,IF((V264+V265)&gt;0.5,10,0))))))))))))</f>
        <v>0</v>
      </c>
    </row>
    <row r="265" spans="1:25" s="219" customFormat="1" x14ac:dyDescent="0.2">
      <c r="A265" s="724" t="s">
        <v>174</v>
      </c>
      <c r="B265" s="725"/>
      <c r="C265" s="263"/>
      <c r="D265" s="263"/>
      <c r="E265" s="259"/>
      <c r="F265" s="252"/>
      <c r="G265" s="290" t="str">
        <f t="shared" si="49"/>
        <v/>
      </c>
      <c r="H265" s="254"/>
      <c r="I265" s="288"/>
      <c r="J265" s="288"/>
      <c r="K265" s="297"/>
      <c r="L265" s="266"/>
      <c r="M265" s="267"/>
      <c r="N265" s="267"/>
      <c r="O265" s="267"/>
      <c r="P265" s="200">
        <f>IF(H265="",0,IF(H265="Ne treba raditi na predm.",1+SUM(M265:O265),(SUM(M265:O265)/H265)))</f>
        <v>0</v>
      </c>
      <c r="Q265" s="238">
        <f t="shared" si="50"/>
        <v>0</v>
      </c>
      <c r="R265" s="382"/>
      <c r="S265" s="383"/>
      <c r="T265" s="383"/>
      <c r="U265" s="383"/>
      <c r="V265" s="239"/>
      <c r="W265" s="694">
        <f>IF(Q265="","",IF(C265="Ne","",IF(H265="Ne treba raditi na predm.","",IF(D265="Da",IF((Q264+Q265)&gt;1,30,IF((V264)="",IF((Q264+Q265)&gt;0.9,25,IF((Q264+Q265)&gt;0.8,20,IF((Q264+Q265)&gt;0.7,15,IF((Q264+Q265)&gt;0.6,10,IF((Q264+Q265)&gt;0.5,5,0))))),IF((V264+V265)&gt;0.94,30,IF((V264+V265)&gt;0.9,25,IF((V264+V265)&gt;0.8,20,IF((V264+V265)&gt;0.7,15,IF((V264+V265)&gt;0.6,10,IF((V264+V265)&gt;0.5,5,0)))))))),IF((Q264+Q265)&gt;1,40,IF(V265="",IF((Q264+Q265)&gt;0.95,35,IF((Q264+Q265)&gt;0.9,30,IF((Q264+Q265)&gt;0.8,20,IF((Q264+Q265)&gt;0.7,15,IF((Q264+Q265)&gt;0.6,10,IF((Q264+Q265)&gt;0.5,5,0)))))),IF((V264+V265)&gt;0.94,40,IF((V264+V265)&gt;0.9,35,IF((V264+V265)&gt;0.8,30,IF((V264+V265)&gt;0.7,20,IF((V264+V265)&gt;0.6,15,IF((V264+V265)&gt;0.5,10,0))))))))))))</f>
        <v>0</v>
      </c>
    </row>
    <row r="266" spans="1:25" s="219" customFormat="1" ht="30" customHeight="1" x14ac:dyDescent="0.2">
      <c r="A266" s="596" t="s">
        <v>175</v>
      </c>
      <c r="B266" s="291"/>
      <c r="C266" s="292"/>
      <c r="D266" s="292"/>
      <c r="E266" s="293"/>
      <c r="F266" s="292"/>
      <c r="G266" s="292"/>
      <c r="H266" s="294"/>
      <c r="I266" s="298"/>
      <c r="J266" s="298"/>
      <c r="K266" s="299"/>
      <c r="L266" s="292"/>
      <c r="M266" s="292"/>
      <c r="N266" s="292"/>
      <c r="O266" s="292"/>
      <c r="P266" s="525" t="s">
        <v>245</v>
      </c>
      <c r="Q266" s="526">
        <f>Q267+Q268</f>
        <v>0</v>
      </c>
      <c r="R266" s="294"/>
      <c r="S266" s="294"/>
      <c r="T266" s="294"/>
      <c r="U266" s="294"/>
      <c r="V266" s="294"/>
      <c r="W266" s="296"/>
      <c r="X266" s="201"/>
      <c r="Y266" s="201"/>
    </row>
    <row r="267" spans="1:25" s="219" customFormat="1" x14ac:dyDescent="0.2">
      <c r="A267" s="724" t="s">
        <v>173</v>
      </c>
      <c r="B267" s="725"/>
      <c r="C267" s="263"/>
      <c r="D267" s="263"/>
      <c r="E267" s="259"/>
      <c r="F267" s="252"/>
      <c r="G267" s="290" t="str">
        <f t="shared" ref="G267:G268" si="51">IF(F267="Sudija",1,IF(F267="Stručni saradnik",1,""))</f>
        <v/>
      </c>
      <c r="H267" s="254"/>
      <c r="I267" s="288"/>
      <c r="J267" s="288"/>
      <c r="K267" s="297"/>
      <c r="L267" s="266"/>
      <c r="M267" s="267"/>
      <c r="N267" s="267"/>
      <c r="O267" s="267"/>
      <c r="P267" s="200">
        <f>IF(H267="",0,IF(H267="Ne treba raditi na predm.",1+SUM(M267:O267),(SUM(M267:O267)/H267)))</f>
        <v>0</v>
      </c>
      <c r="Q267" s="238">
        <f t="shared" ref="Q267:Q268" si="52">IF(L267&gt;0,IF(H267="Ne treba raditi na predm.",P267,P267*(K267/(K267-L267))),P267)</f>
        <v>0</v>
      </c>
      <c r="R267" s="382"/>
      <c r="S267" s="383"/>
      <c r="T267" s="383"/>
      <c r="U267" s="383"/>
      <c r="V267" s="239" t="str">
        <f>IF(R267="","",(S267+S268)/(R267+R268-T267-T268))</f>
        <v/>
      </c>
      <c r="W267" s="694">
        <f>IF(Q267="","",IF(C267="Ne","",IF(H267="Ne treba raditi na predm.","",IF(D267="Da",IF((Q267+Q268)&gt;1,30,IF((V267)="",IF((Q267+Q268)&gt;0.9,25,IF((Q267+Q268)&gt;0.8,20,IF((Q267+Q268)&gt;0.7,15,IF((Q267+Q268)&gt;0.6,10,IF((Q267+Q268)&gt;0.5,5,0))))),IF((V267+V268)&gt;0.94,30,IF((V267+V268)&gt;0.9,25,IF((V267+V268)&gt;0.8,20,IF((V267+V268)&gt;0.7,15,IF((V267+V268)&gt;0.6,10,IF((V267+V268)&gt;0.5,5,0)))))))),IF((Q267+Q268)&gt;1,40,IF(V267="",IF((Q267+Q268)&gt;0.95,35,IF((Q267+Q268)&gt;0.9,30,IF((Q267+Q268)&gt;0.8,20,IF((Q267+Q268)&gt;0.7,15,IF((Q267+Q268)&gt;0.6,10,IF((Q267+Q268)&gt;0.5,5,0)))))),IF((V267+V268)&gt;0.94,40,IF((V267+V268)&gt;0.9,35,IF((V267+V268)&gt;0.8,30,IF((V267+V268)&gt;0.7,20,IF((V267+V268)&gt;0.6,15,IF((V267+V268)&gt;0.5,10,0))))))))))))</f>
        <v>0</v>
      </c>
    </row>
    <row r="268" spans="1:25" s="219" customFormat="1" x14ac:dyDescent="0.2">
      <c r="A268" s="724" t="s">
        <v>174</v>
      </c>
      <c r="B268" s="725"/>
      <c r="C268" s="263"/>
      <c r="D268" s="263"/>
      <c r="E268" s="259"/>
      <c r="F268" s="252"/>
      <c r="G268" s="290" t="str">
        <f t="shared" si="51"/>
        <v/>
      </c>
      <c r="H268" s="254"/>
      <c r="I268" s="288"/>
      <c r="J268" s="288"/>
      <c r="K268" s="297"/>
      <c r="L268" s="266"/>
      <c r="M268" s="267"/>
      <c r="N268" s="267"/>
      <c r="O268" s="267"/>
      <c r="P268" s="200">
        <f>IF(H268="",0,IF(H268="Ne treba raditi na predm.",1+SUM(M268:O268),(SUM(M268:O268)/H268)))</f>
        <v>0</v>
      </c>
      <c r="Q268" s="238">
        <f t="shared" si="52"/>
        <v>0</v>
      </c>
      <c r="R268" s="382"/>
      <c r="S268" s="383"/>
      <c r="T268" s="383"/>
      <c r="U268" s="383"/>
      <c r="V268" s="239"/>
      <c r="W268" s="694">
        <f>IF(Q268="","",IF(C268="Ne","",IF(H268="Ne treba raditi na predm.","",IF(D268="Da",IF((Q267+Q268)&gt;1,30,IF((V267)="",IF((Q267+Q268)&gt;0.9,25,IF((Q267+Q268)&gt;0.8,20,IF((Q267+Q268)&gt;0.7,15,IF((Q267+Q268)&gt;0.6,10,IF((Q267+Q268)&gt;0.5,5,0))))),IF((V267+V268)&gt;0.94,30,IF((V267+V268)&gt;0.9,25,IF((V267+V268)&gt;0.8,20,IF((V267+V268)&gt;0.7,15,IF((V267+V268)&gt;0.6,10,IF((V267+V268)&gt;0.5,5,0)))))))),IF((Q267+Q268)&gt;1,40,IF(V268="",IF((Q267+Q268)&gt;0.95,35,IF((Q267+Q268)&gt;0.9,30,IF((Q267+Q268)&gt;0.8,20,IF((Q267+Q268)&gt;0.7,15,IF((Q267+Q268)&gt;0.6,10,IF((Q267+Q268)&gt;0.5,5,0)))))),IF((V267+V268)&gt;0.94,40,IF((V267+V268)&gt;0.9,35,IF((V267+V268)&gt;0.8,30,IF((V267+V268)&gt;0.7,20,IF((V267+V268)&gt;0.6,15,IF((V267+V268)&gt;0.5,10,0))))))))))))</f>
        <v>0</v>
      </c>
    </row>
    <row r="269" spans="1:25" s="219" customFormat="1" ht="30" customHeight="1" x14ac:dyDescent="0.2">
      <c r="A269" s="596" t="s">
        <v>175</v>
      </c>
      <c r="B269" s="291"/>
      <c r="C269" s="292"/>
      <c r="D269" s="292"/>
      <c r="E269" s="293"/>
      <c r="F269" s="292"/>
      <c r="G269" s="292"/>
      <c r="H269" s="294"/>
      <c r="I269" s="298"/>
      <c r="J269" s="298"/>
      <c r="K269" s="299"/>
      <c r="L269" s="292"/>
      <c r="M269" s="292"/>
      <c r="N269" s="292"/>
      <c r="O269" s="292"/>
      <c r="P269" s="525" t="s">
        <v>245</v>
      </c>
      <c r="Q269" s="526">
        <f>Q270+Q271</f>
        <v>0</v>
      </c>
      <c r="R269" s="294"/>
      <c r="S269" s="294"/>
      <c r="T269" s="294"/>
      <c r="U269" s="294"/>
      <c r="V269" s="294"/>
      <c r="W269" s="296"/>
      <c r="X269" s="201"/>
      <c r="Y269" s="201"/>
    </row>
    <row r="270" spans="1:25" s="219" customFormat="1" x14ac:dyDescent="0.2">
      <c r="A270" s="724" t="s">
        <v>173</v>
      </c>
      <c r="B270" s="725"/>
      <c r="C270" s="263"/>
      <c r="D270" s="263"/>
      <c r="E270" s="259"/>
      <c r="F270" s="252"/>
      <c r="G270" s="290" t="str">
        <f t="shared" ref="G270:G271" si="53">IF(F270="Sudija",1,IF(F270="Stručni saradnik",1,""))</f>
        <v/>
      </c>
      <c r="H270" s="254"/>
      <c r="I270" s="288"/>
      <c r="J270" s="288"/>
      <c r="K270" s="297"/>
      <c r="L270" s="266"/>
      <c r="M270" s="267"/>
      <c r="N270" s="267"/>
      <c r="O270" s="267"/>
      <c r="P270" s="200">
        <f>IF(H270="",0,IF(H270="Ne treba raditi na predm.",1+SUM(M270:O270),(SUM(M270:O270)/H270)))</f>
        <v>0</v>
      </c>
      <c r="Q270" s="238">
        <f t="shared" ref="Q270:Q271" si="54">IF(L270&gt;0,IF(H270="Ne treba raditi na predm.",P270,P270*(K270/(K270-L270))),P270)</f>
        <v>0</v>
      </c>
      <c r="R270" s="382"/>
      <c r="S270" s="383"/>
      <c r="T270" s="383"/>
      <c r="U270" s="383"/>
      <c r="V270" s="239" t="str">
        <f>IF(R270="","",(S270+S271)/(R270+R271-T270-T271))</f>
        <v/>
      </c>
      <c r="W270" s="694">
        <f>IF(Q270="","",IF(C270="Ne","",IF(H270="Ne treba raditi na predm.","",IF(D270="Da",IF((Q270+Q271)&gt;1,30,IF((V270)="",IF((Q270+Q271)&gt;0.9,25,IF((Q270+Q271)&gt;0.8,20,IF((Q270+Q271)&gt;0.7,15,IF((Q270+Q271)&gt;0.6,10,IF((Q270+Q271)&gt;0.5,5,0))))),IF((V270+V271)&gt;0.94,30,IF((V270+V271)&gt;0.9,25,IF((V270+V271)&gt;0.8,20,IF((V270+V271)&gt;0.7,15,IF((V270+V271)&gt;0.6,10,IF((V270+V271)&gt;0.5,5,0)))))))),IF((Q270+Q271)&gt;1,40,IF(V270="",IF((Q270+Q271)&gt;0.95,35,IF((Q270+Q271)&gt;0.9,30,IF((Q270+Q271)&gt;0.8,20,IF((Q270+Q271)&gt;0.7,15,IF((Q270+Q271)&gt;0.6,10,IF((Q270+Q271)&gt;0.5,5,0)))))),IF((V270+V271)&gt;0.94,40,IF((V270+V271)&gt;0.9,35,IF((V270+V271)&gt;0.8,30,IF((V270+V271)&gt;0.7,20,IF((V270+V271)&gt;0.6,15,IF((V270+V271)&gt;0.5,10,0))))))))))))</f>
        <v>0</v>
      </c>
    </row>
    <row r="271" spans="1:25" s="219" customFormat="1" x14ac:dyDescent="0.2">
      <c r="A271" s="724" t="s">
        <v>174</v>
      </c>
      <c r="B271" s="725"/>
      <c r="C271" s="263"/>
      <c r="D271" s="263"/>
      <c r="E271" s="259"/>
      <c r="F271" s="252"/>
      <c r="G271" s="290" t="str">
        <f t="shared" si="53"/>
        <v/>
      </c>
      <c r="H271" s="254"/>
      <c r="I271" s="288"/>
      <c r="J271" s="288"/>
      <c r="K271" s="297"/>
      <c r="L271" s="266"/>
      <c r="M271" s="267"/>
      <c r="N271" s="267"/>
      <c r="O271" s="267"/>
      <c r="P271" s="200">
        <f>IF(H271="",0,IF(H271="Ne treba raditi na predm.",1+SUM(M271:O271),(SUM(M271:O271)/H271)))</f>
        <v>0</v>
      </c>
      <c r="Q271" s="238">
        <f t="shared" si="54"/>
        <v>0</v>
      </c>
      <c r="R271" s="382"/>
      <c r="S271" s="383"/>
      <c r="T271" s="383"/>
      <c r="U271" s="383"/>
      <c r="V271" s="239"/>
      <c r="W271" s="694">
        <f>IF(Q271="","",IF(C271="Ne","",IF(H271="Ne treba raditi na predm.","",IF(D271="Da",IF((Q270+Q271)&gt;1,30,IF((V270)="",IF((Q270+Q271)&gt;0.9,25,IF((Q270+Q271)&gt;0.8,20,IF((Q270+Q271)&gt;0.7,15,IF((Q270+Q271)&gt;0.6,10,IF((Q270+Q271)&gt;0.5,5,0))))),IF((V270+V271)&gt;0.94,30,IF((V270+V271)&gt;0.9,25,IF((V270+V271)&gt;0.8,20,IF((V270+V271)&gt;0.7,15,IF((V270+V271)&gt;0.6,10,IF((V270+V271)&gt;0.5,5,0)))))))),IF((Q270+Q271)&gt;1,40,IF(V271="",IF((Q270+Q271)&gt;0.95,35,IF((Q270+Q271)&gt;0.9,30,IF((Q270+Q271)&gt;0.8,20,IF((Q270+Q271)&gt;0.7,15,IF((Q270+Q271)&gt;0.6,10,IF((Q270+Q271)&gt;0.5,5,0)))))),IF((V270+V271)&gt;0.94,40,IF((V270+V271)&gt;0.9,35,IF((V270+V271)&gt;0.8,30,IF((V270+V271)&gt;0.7,20,IF((V270+V271)&gt;0.6,15,IF((V270+V271)&gt;0.5,10,0))))))))))))</f>
        <v>0</v>
      </c>
    </row>
    <row r="272" spans="1:25" s="219" customFormat="1" ht="30" customHeight="1" x14ac:dyDescent="0.2">
      <c r="A272" s="596" t="s">
        <v>175</v>
      </c>
      <c r="B272" s="291"/>
      <c r="C272" s="292"/>
      <c r="D272" s="292"/>
      <c r="E272" s="293"/>
      <c r="F272" s="292"/>
      <c r="G272" s="292"/>
      <c r="H272" s="294"/>
      <c r="I272" s="298"/>
      <c r="J272" s="298"/>
      <c r="K272" s="299"/>
      <c r="L272" s="292"/>
      <c r="M272" s="292"/>
      <c r="N272" s="292"/>
      <c r="O272" s="292"/>
      <c r="P272" s="525" t="s">
        <v>245</v>
      </c>
      <c r="Q272" s="526">
        <f>Q273+Q274</f>
        <v>0</v>
      </c>
      <c r="R272" s="294"/>
      <c r="S272" s="294"/>
      <c r="T272" s="294"/>
      <c r="U272" s="294"/>
      <c r="V272" s="294"/>
      <c r="W272" s="296"/>
      <c r="X272" s="201"/>
      <c r="Y272" s="201"/>
    </row>
    <row r="273" spans="1:25" s="219" customFormat="1" x14ac:dyDescent="0.2">
      <c r="A273" s="724" t="s">
        <v>173</v>
      </c>
      <c r="B273" s="725"/>
      <c r="C273" s="263"/>
      <c r="D273" s="263"/>
      <c r="E273" s="259"/>
      <c r="F273" s="252"/>
      <c r="G273" s="290" t="str">
        <f t="shared" ref="G273:G274" si="55">IF(F273="Sudija",1,IF(F273="Stručni saradnik",1,""))</f>
        <v/>
      </c>
      <c r="H273" s="254"/>
      <c r="I273" s="288"/>
      <c r="J273" s="288"/>
      <c r="K273" s="300"/>
      <c r="L273" s="266"/>
      <c r="M273" s="267"/>
      <c r="N273" s="267"/>
      <c r="O273" s="267"/>
      <c r="P273" s="200">
        <f>IF(H273="",0,IF(H273="Ne treba raditi na predm.",1+SUM(M273:O273),(SUM(M273:O273)/H273)))</f>
        <v>0</v>
      </c>
      <c r="Q273" s="238">
        <f t="shared" ref="Q273:Q274" si="56">IF(L273&gt;0,IF(H273="Ne treba raditi na predm.",P273,P273*(K273/(K273-L273))),P273)</f>
        <v>0</v>
      </c>
      <c r="R273" s="382"/>
      <c r="S273" s="383"/>
      <c r="T273" s="383"/>
      <c r="U273" s="383"/>
      <c r="V273" s="239" t="str">
        <f>IF(R273="","",(S273+S274)/(R273+R274-T273-T274))</f>
        <v/>
      </c>
      <c r="W273" s="694">
        <f>IF(Q273="","",IF(C273="Ne","",IF(H273="Ne treba raditi na predm.","",IF(D273="Da",IF((Q273+Q274)&gt;1,30,IF((V273)="",IF((Q273+Q274)&gt;0.9,25,IF((Q273+Q274)&gt;0.8,20,IF((Q273+Q274)&gt;0.7,15,IF((Q273+Q274)&gt;0.6,10,IF((Q273+Q274)&gt;0.5,5,0))))),IF((V273+V274)&gt;0.94,30,IF((V273+V274)&gt;0.9,25,IF((V273+V274)&gt;0.8,20,IF((V273+V274)&gt;0.7,15,IF((V273+V274)&gt;0.6,10,IF((V273+V274)&gt;0.5,5,0)))))))),IF((Q273+Q274)&gt;1,40,IF(V273="",IF((Q273+Q274)&gt;0.95,35,IF((Q273+Q274)&gt;0.9,30,IF((Q273+Q274)&gt;0.8,20,IF((Q273+Q274)&gt;0.7,15,IF((Q273+Q274)&gt;0.6,10,IF((Q273+Q274)&gt;0.5,5,0)))))),IF((V273+V274)&gt;0.94,40,IF((V273+V274)&gt;0.9,35,IF((V273+V274)&gt;0.8,30,IF((V273+V274)&gt;0.7,20,IF((V273+V274)&gt;0.6,15,IF((V273+V274)&gt;0.5,10,0))))))))))))</f>
        <v>0</v>
      </c>
    </row>
    <row r="274" spans="1:25" s="219" customFormat="1" x14ac:dyDescent="0.2">
      <c r="A274" s="724" t="s">
        <v>174</v>
      </c>
      <c r="B274" s="725"/>
      <c r="C274" s="263"/>
      <c r="D274" s="263"/>
      <c r="E274" s="259"/>
      <c r="F274" s="252"/>
      <c r="G274" s="290" t="str">
        <f t="shared" si="55"/>
        <v/>
      </c>
      <c r="H274" s="254"/>
      <c r="I274" s="288"/>
      <c r="J274" s="288"/>
      <c r="K274" s="300"/>
      <c r="L274" s="266"/>
      <c r="M274" s="267"/>
      <c r="N274" s="267"/>
      <c r="O274" s="267"/>
      <c r="P274" s="200">
        <f>IF(H274="",0,IF(H274="Ne treba raditi na predm.",1+SUM(M274:O274),(SUM(M274:O274)/H274)))</f>
        <v>0</v>
      </c>
      <c r="Q274" s="238">
        <f t="shared" si="56"/>
        <v>0</v>
      </c>
      <c r="R274" s="382"/>
      <c r="S274" s="383"/>
      <c r="T274" s="383"/>
      <c r="U274" s="383"/>
      <c r="V274" s="239"/>
      <c r="W274" s="694">
        <f>IF(Q274="","",IF(C274="Ne","",IF(H274="Ne treba raditi na predm.","",IF(D274="Da",IF((Q273+Q274)&gt;1,30,IF((V273)="",IF((Q273+Q274)&gt;0.9,25,IF((Q273+Q274)&gt;0.8,20,IF((Q273+Q274)&gt;0.7,15,IF((Q273+Q274)&gt;0.6,10,IF((Q273+Q274)&gt;0.5,5,0))))),IF((V273+V274)&gt;0.94,30,IF((V273+V274)&gt;0.9,25,IF((V273+V274)&gt;0.8,20,IF((V273+V274)&gt;0.7,15,IF((V273+V274)&gt;0.6,10,IF((V273+V274)&gt;0.5,5,0)))))))),IF((Q273+Q274)&gt;1,40,IF(V274="",IF((Q273+Q274)&gt;0.95,35,IF((Q273+Q274)&gt;0.9,30,IF((Q273+Q274)&gt;0.8,20,IF((Q273+Q274)&gt;0.7,15,IF((Q273+Q274)&gt;0.6,10,IF((Q273+Q274)&gt;0.5,5,0)))))),IF((V273+V274)&gt;0.94,40,IF((V273+V274)&gt;0.9,35,IF((V273+V274)&gt;0.8,30,IF((V273+V274)&gt;0.7,20,IF((V273+V274)&gt;0.6,15,IF((V273+V274)&gt;0.5,10,0))))))))))))</f>
        <v>0</v>
      </c>
    </row>
    <row r="275" spans="1:25" s="219" customFormat="1" ht="30" customHeight="1" x14ac:dyDescent="0.2">
      <c r="A275" s="596" t="s">
        <v>175</v>
      </c>
      <c r="B275" s="291"/>
      <c r="C275" s="292"/>
      <c r="D275" s="292"/>
      <c r="E275" s="293"/>
      <c r="F275" s="292"/>
      <c r="G275" s="292"/>
      <c r="H275" s="294"/>
      <c r="I275" s="298"/>
      <c r="J275" s="298"/>
      <c r="K275" s="299"/>
      <c r="L275" s="292"/>
      <c r="M275" s="292"/>
      <c r="N275" s="292"/>
      <c r="O275" s="292"/>
      <c r="P275" s="525" t="s">
        <v>245</v>
      </c>
      <c r="Q275" s="526">
        <f>Q276+Q277</f>
        <v>0</v>
      </c>
      <c r="R275" s="294"/>
      <c r="S275" s="294"/>
      <c r="T275" s="294"/>
      <c r="U275" s="294"/>
      <c r="V275" s="294"/>
      <c r="W275" s="296"/>
      <c r="X275" s="201"/>
      <c r="Y275" s="201"/>
    </row>
    <row r="276" spans="1:25" s="219" customFormat="1" x14ac:dyDescent="0.2">
      <c r="A276" s="724" t="s">
        <v>173</v>
      </c>
      <c r="B276" s="725"/>
      <c r="C276" s="263"/>
      <c r="D276" s="263"/>
      <c r="E276" s="259"/>
      <c r="F276" s="252"/>
      <c r="G276" s="290" t="str">
        <f t="shared" ref="G276:G277" si="57">IF(F276="Sudija",1,IF(F276="Stručni saradnik",1,""))</f>
        <v/>
      </c>
      <c r="H276" s="254"/>
      <c r="I276" s="288"/>
      <c r="J276" s="288"/>
      <c r="K276" s="300"/>
      <c r="L276" s="266"/>
      <c r="M276" s="267"/>
      <c r="N276" s="267"/>
      <c r="O276" s="267"/>
      <c r="P276" s="200">
        <f>IF(H276="",0,IF(H276="Ne treba raditi na predm.",1+SUM(M276:O276),(SUM(M276:O276)/H276)))</f>
        <v>0</v>
      </c>
      <c r="Q276" s="238">
        <f t="shared" ref="Q276:Q277" si="58">IF(L276&gt;0,IF(H276="Ne treba raditi na predm.",P276,P276*(K276/(K276-L276))),P276)</f>
        <v>0</v>
      </c>
      <c r="R276" s="382"/>
      <c r="S276" s="383"/>
      <c r="T276" s="383"/>
      <c r="U276" s="383"/>
      <c r="V276" s="239" t="str">
        <f>IF(R276="","",(S276+S277)/(R276+R277-T276-T277))</f>
        <v/>
      </c>
      <c r="W276" s="694">
        <f>IF(Q276="","",IF(C276="Ne","",IF(H276="Ne treba raditi na predm.","",IF(D276="Da",IF((Q276+Q277)&gt;1,30,IF((V276)="",IF((Q276+Q277)&gt;0.9,25,IF((Q276+Q277)&gt;0.8,20,IF((Q276+Q277)&gt;0.7,15,IF((Q276+Q277)&gt;0.6,10,IF((Q276+Q277)&gt;0.5,5,0))))),IF((V276+V277)&gt;0.94,30,IF((V276+V277)&gt;0.9,25,IF((V276+V277)&gt;0.8,20,IF((V276+V277)&gt;0.7,15,IF((V276+V277)&gt;0.6,10,IF((V276+V277)&gt;0.5,5,0)))))))),IF((Q276+Q277)&gt;1,40,IF(V276="",IF((Q276+Q277)&gt;0.95,35,IF((Q276+Q277)&gt;0.9,30,IF((Q276+Q277)&gt;0.8,20,IF((Q276+Q277)&gt;0.7,15,IF((Q276+Q277)&gt;0.6,10,IF((Q276+Q277)&gt;0.5,5,0)))))),IF((V276+V277)&gt;0.94,40,IF((V276+V277)&gt;0.9,35,IF((V276+V277)&gt;0.8,30,IF((V276+V277)&gt;0.7,20,IF((V276+V277)&gt;0.6,15,IF((V276+V277)&gt;0.5,10,0))))))))))))</f>
        <v>0</v>
      </c>
    </row>
    <row r="277" spans="1:25" s="219" customFormat="1" x14ac:dyDescent="0.2">
      <c r="A277" s="724" t="s">
        <v>174</v>
      </c>
      <c r="B277" s="725"/>
      <c r="C277" s="263"/>
      <c r="D277" s="263"/>
      <c r="E277" s="259"/>
      <c r="F277" s="252"/>
      <c r="G277" s="290" t="str">
        <f t="shared" si="57"/>
        <v/>
      </c>
      <c r="H277" s="254"/>
      <c r="I277" s="288"/>
      <c r="J277" s="288"/>
      <c r="K277" s="300"/>
      <c r="L277" s="266"/>
      <c r="M277" s="267"/>
      <c r="N277" s="267"/>
      <c r="O277" s="267"/>
      <c r="P277" s="200">
        <f>IF(H277="",0,IF(H277="Ne treba raditi na predm.",1+SUM(M277:O277),(SUM(M277:O277)/H277)))</f>
        <v>0</v>
      </c>
      <c r="Q277" s="238">
        <f t="shared" si="58"/>
        <v>0</v>
      </c>
      <c r="R277" s="382"/>
      <c r="S277" s="383"/>
      <c r="T277" s="383"/>
      <c r="U277" s="383"/>
      <c r="V277" s="239"/>
      <c r="W277" s="694">
        <f>IF(Q277="","",IF(C277="Ne","",IF(H277="Ne treba raditi na predm.","",IF(D277="Da",IF((Q276+Q277)&gt;1,30,IF((V276)="",IF((Q276+Q277)&gt;0.9,25,IF((Q276+Q277)&gt;0.8,20,IF((Q276+Q277)&gt;0.7,15,IF((Q276+Q277)&gt;0.6,10,IF((Q276+Q277)&gt;0.5,5,0))))),IF((V276+V277)&gt;0.94,30,IF((V276+V277)&gt;0.9,25,IF((V276+V277)&gt;0.8,20,IF((V276+V277)&gt;0.7,15,IF((V276+V277)&gt;0.6,10,IF((V276+V277)&gt;0.5,5,0)))))))),IF((Q276+Q277)&gt;1,40,IF(V277="",IF((Q276+Q277)&gt;0.95,35,IF((Q276+Q277)&gt;0.9,30,IF((Q276+Q277)&gt;0.8,20,IF((Q276+Q277)&gt;0.7,15,IF((Q276+Q277)&gt;0.6,10,IF((Q276+Q277)&gt;0.5,5,0)))))),IF((V276+V277)&gt;0.94,40,IF((V276+V277)&gt;0.9,35,IF((V276+V277)&gt;0.8,30,IF((V276+V277)&gt;0.7,20,IF((V276+V277)&gt;0.6,15,IF((V276+V277)&gt;0.5,10,0))))))))))))</f>
        <v>0</v>
      </c>
    </row>
    <row r="278" spans="1:25" s="219" customFormat="1" ht="30" customHeight="1" x14ac:dyDescent="0.2">
      <c r="A278" s="596" t="s">
        <v>175</v>
      </c>
      <c r="B278" s="291"/>
      <c r="C278" s="292"/>
      <c r="D278" s="292"/>
      <c r="E278" s="293"/>
      <c r="F278" s="292"/>
      <c r="G278" s="292"/>
      <c r="H278" s="294"/>
      <c r="I278" s="298"/>
      <c r="J278" s="298"/>
      <c r="K278" s="299"/>
      <c r="L278" s="292"/>
      <c r="M278" s="292"/>
      <c r="N278" s="292"/>
      <c r="O278" s="292"/>
      <c r="P278" s="525" t="s">
        <v>245</v>
      </c>
      <c r="Q278" s="526">
        <f>Q279+Q280</f>
        <v>0</v>
      </c>
      <c r="R278" s="294"/>
      <c r="S278" s="294"/>
      <c r="T278" s="294"/>
      <c r="U278" s="294"/>
      <c r="V278" s="294"/>
      <c r="W278" s="296"/>
      <c r="X278" s="201"/>
      <c r="Y278" s="201"/>
    </row>
    <row r="279" spans="1:25" s="219" customFormat="1" x14ac:dyDescent="0.2">
      <c r="A279" s="724" t="s">
        <v>173</v>
      </c>
      <c r="B279" s="725"/>
      <c r="C279" s="263"/>
      <c r="D279" s="263"/>
      <c r="E279" s="259"/>
      <c r="F279" s="252"/>
      <c r="G279" s="290" t="str">
        <f t="shared" ref="G279:G280" si="59">IF(F279="Sudija",1,IF(F279="Stručni saradnik",1,""))</f>
        <v/>
      </c>
      <c r="H279" s="254"/>
      <c r="I279" s="288"/>
      <c r="J279" s="288"/>
      <c r="K279" s="300"/>
      <c r="L279" s="266"/>
      <c r="M279" s="267"/>
      <c r="N279" s="267"/>
      <c r="O279" s="267"/>
      <c r="P279" s="200">
        <f>IF(H279="",0,IF(H279="Ne treba raditi na predm.",1+SUM(M279:O279),(SUM(M279:O279)/H279)))</f>
        <v>0</v>
      </c>
      <c r="Q279" s="238">
        <f t="shared" ref="Q279:Q280" si="60">IF(L279&gt;0,IF(H279="Ne treba raditi na predm.",P279,P279*(K279/(K279-L279))),P279)</f>
        <v>0</v>
      </c>
      <c r="R279" s="382"/>
      <c r="S279" s="383"/>
      <c r="T279" s="383"/>
      <c r="U279" s="383"/>
      <c r="V279" s="239" t="str">
        <f>IF(R279="","",(S279+S280)/(R279+R280-T279-T280))</f>
        <v/>
      </c>
      <c r="W279" s="694">
        <f>IF(Q279="","",IF(C279="Ne","",IF(H279="Ne treba raditi na predm.","",IF(D279="Da",IF((Q279+Q280)&gt;1,30,IF((V279)="",IF((Q279+Q280)&gt;0.9,25,IF((Q279+Q280)&gt;0.8,20,IF((Q279+Q280)&gt;0.7,15,IF((Q279+Q280)&gt;0.6,10,IF((Q279+Q280)&gt;0.5,5,0))))),IF((V279+V280)&gt;0.94,30,IF((V279+V280)&gt;0.9,25,IF((V279+V280)&gt;0.8,20,IF((V279+V280)&gt;0.7,15,IF((V279+V280)&gt;0.6,10,IF((V279+V280)&gt;0.5,5,0)))))))),IF((Q279+Q280)&gt;1,40,IF(V279="",IF((Q279+Q280)&gt;0.95,35,IF((Q279+Q280)&gt;0.9,30,IF((Q279+Q280)&gt;0.8,20,IF((Q279+Q280)&gt;0.7,15,IF((Q279+Q280)&gt;0.6,10,IF((Q279+Q280)&gt;0.5,5,0)))))),IF((V279+V280)&gt;0.94,40,IF((V279+V280)&gt;0.9,35,IF((V279+V280)&gt;0.8,30,IF((V279+V280)&gt;0.7,20,IF((V279+V280)&gt;0.6,15,IF((V279+V280)&gt;0.5,10,0))))))))))))</f>
        <v>0</v>
      </c>
    </row>
    <row r="280" spans="1:25" s="219" customFormat="1" x14ac:dyDescent="0.2">
      <c r="A280" s="724" t="s">
        <v>174</v>
      </c>
      <c r="B280" s="725"/>
      <c r="C280" s="263"/>
      <c r="D280" s="263"/>
      <c r="E280" s="259"/>
      <c r="F280" s="252"/>
      <c r="G280" s="290" t="str">
        <f t="shared" si="59"/>
        <v/>
      </c>
      <c r="H280" s="254"/>
      <c r="I280" s="288"/>
      <c r="J280" s="288"/>
      <c r="K280" s="300"/>
      <c r="L280" s="266"/>
      <c r="M280" s="267"/>
      <c r="N280" s="267"/>
      <c r="O280" s="267"/>
      <c r="P280" s="200">
        <f>IF(H280="",0,IF(H280="Ne treba raditi na predm.",1+SUM(M280:O280),(SUM(M280:O280)/H280)))</f>
        <v>0</v>
      </c>
      <c r="Q280" s="238">
        <f t="shared" si="60"/>
        <v>0</v>
      </c>
      <c r="R280" s="382"/>
      <c r="S280" s="383"/>
      <c r="T280" s="383"/>
      <c r="U280" s="383"/>
      <c r="V280" s="239"/>
      <c r="W280" s="694">
        <f>IF(Q280="","",IF(C280="Ne","",IF(H280="Ne treba raditi na predm.","",IF(D280="Da",IF((Q279+Q280)&gt;1,30,IF((V279)="",IF((Q279+Q280)&gt;0.9,25,IF((Q279+Q280)&gt;0.8,20,IF((Q279+Q280)&gt;0.7,15,IF((Q279+Q280)&gt;0.6,10,IF((Q279+Q280)&gt;0.5,5,0))))),IF((V279+V280)&gt;0.94,30,IF((V279+V280)&gt;0.9,25,IF((V279+V280)&gt;0.8,20,IF((V279+V280)&gt;0.7,15,IF((V279+V280)&gt;0.6,10,IF((V279+V280)&gt;0.5,5,0)))))))),IF((Q279+Q280)&gt;1,40,IF(V280="",IF((Q279+Q280)&gt;0.95,35,IF((Q279+Q280)&gt;0.9,30,IF((Q279+Q280)&gt;0.8,20,IF((Q279+Q280)&gt;0.7,15,IF((Q279+Q280)&gt;0.6,10,IF((Q279+Q280)&gt;0.5,5,0)))))),IF((V279+V280)&gt;0.94,40,IF((V279+V280)&gt;0.9,35,IF((V279+V280)&gt;0.8,30,IF((V279+V280)&gt;0.7,20,IF((V279+V280)&gt;0.6,15,IF((V279+V280)&gt;0.5,10,0))))))))))))</f>
        <v>0</v>
      </c>
    </row>
    <row r="281" spans="1:25" s="219" customFormat="1" ht="30" customHeight="1" x14ac:dyDescent="0.2">
      <c r="A281" s="596" t="s">
        <v>175</v>
      </c>
      <c r="B281" s="291"/>
      <c r="C281" s="292"/>
      <c r="D281" s="292"/>
      <c r="E281" s="293"/>
      <c r="F281" s="292"/>
      <c r="G281" s="292"/>
      <c r="H281" s="294"/>
      <c r="I281" s="298"/>
      <c r="J281" s="298"/>
      <c r="K281" s="299"/>
      <c r="L281" s="292"/>
      <c r="M281" s="292"/>
      <c r="N281" s="292"/>
      <c r="O281" s="292"/>
      <c r="P281" s="525" t="s">
        <v>245</v>
      </c>
      <c r="Q281" s="526">
        <f>Q282+Q283</f>
        <v>0</v>
      </c>
      <c r="R281" s="294"/>
      <c r="S281" s="294"/>
      <c r="T281" s="294"/>
      <c r="U281" s="294"/>
      <c r="V281" s="294"/>
      <c r="W281" s="296"/>
      <c r="X281" s="201"/>
      <c r="Y281" s="201"/>
    </row>
    <row r="282" spans="1:25" s="219" customFormat="1" x14ac:dyDescent="0.2">
      <c r="A282" s="724" t="s">
        <v>173</v>
      </c>
      <c r="B282" s="725"/>
      <c r="C282" s="263"/>
      <c r="D282" s="263"/>
      <c r="E282" s="259"/>
      <c r="F282" s="252"/>
      <c r="G282" s="290" t="str">
        <f t="shared" ref="G282:G283" si="61">IF(F282="Sudija",1,IF(F282="Stručni saradnik",1,""))</f>
        <v/>
      </c>
      <c r="H282" s="254"/>
      <c r="I282" s="288"/>
      <c r="J282" s="288"/>
      <c r="K282" s="300"/>
      <c r="L282" s="266"/>
      <c r="M282" s="267"/>
      <c r="N282" s="267"/>
      <c r="O282" s="267"/>
      <c r="P282" s="200">
        <f>IF(H282="",0,IF(H282="Ne treba raditi na predm.",1+SUM(M282:O282),(SUM(M282:O282)/H282)))</f>
        <v>0</v>
      </c>
      <c r="Q282" s="238">
        <f t="shared" ref="Q282:Q283" si="62">IF(L282&gt;0,IF(H282="Ne treba raditi na predm.",P282,P282*(K282/(K282-L282))),P282)</f>
        <v>0</v>
      </c>
      <c r="R282" s="382"/>
      <c r="S282" s="383"/>
      <c r="T282" s="383"/>
      <c r="U282" s="383"/>
      <c r="V282" s="239" t="str">
        <f>IF(R282="","",(S282+S283)/(R282+R283-T282-T283))</f>
        <v/>
      </c>
      <c r="W282" s="694">
        <f>IF(Q282="","",IF(C282="Ne","",IF(H282="Ne treba raditi na predm.","",IF(D282="Da",IF((Q282+Q283)&gt;1,30,IF((V282)="",IF((Q282+Q283)&gt;0.9,25,IF((Q282+Q283)&gt;0.8,20,IF((Q282+Q283)&gt;0.7,15,IF((Q282+Q283)&gt;0.6,10,IF((Q282+Q283)&gt;0.5,5,0))))),IF((V282+V283)&gt;0.94,30,IF((V282+V283)&gt;0.9,25,IF((V282+V283)&gt;0.8,20,IF((V282+V283)&gt;0.7,15,IF((V282+V283)&gt;0.6,10,IF((V282+V283)&gt;0.5,5,0)))))))),IF((Q282+Q283)&gt;1,40,IF(V282="",IF((Q282+Q283)&gt;0.95,35,IF((Q282+Q283)&gt;0.9,30,IF((Q282+Q283)&gt;0.8,20,IF((Q282+Q283)&gt;0.7,15,IF((Q282+Q283)&gt;0.6,10,IF((Q282+Q283)&gt;0.5,5,0)))))),IF((V282+V283)&gt;0.94,40,IF((V282+V283)&gt;0.9,35,IF((V282+V283)&gt;0.8,30,IF((V282+V283)&gt;0.7,20,IF((V282+V283)&gt;0.6,15,IF((V282+V283)&gt;0.5,10,0))))))))))))</f>
        <v>0</v>
      </c>
    </row>
    <row r="283" spans="1:25" s="219" customFormat="1" x14ac:dyDescent="0.2">
      <c r="A283" s="724" t="s">
        <v>174</v>
      </c>
      <c r="B283" s="725"/>
      <c r="C283" s="263"/>
      <c r="D283" s="263"/>
      <c r="E283" s="259"/>
      <c r="F283" s="252"/>
      <c r="G283" s="290" t="str">
        <f t="shared" si="61"/>
        <v/>
      </c>
      <c r="H283" s="254"/>
      <c r="I283" s="288"/>
      <c r="J283" s="288"/>
      <c r="K283" s="300"/>
      <c r="L283" s="266"/>
      <c r="M283" s="267"/>
      <c r="N283" s="267"/>
      <c r="O283" s="267"/>
      <c r="P283" s="200">
        <f>IF(H283="",0,IF(H283="Ne treba raditi na predm.",1+SUM(M283:O283),(SUM(M283:O283)/H283)))</f>
        <v>0</v>
      </c>
      <c r="Q283" s="238">
        <f t="shared" si="62"/>
        <v>0</v>
      </c>
      <c r="R283" s="382"/>
      <c r="S283" s="383"/>
      <c r="T283" s="383"/>
      <c r="U283" s="383"/>
      <c r="V283" s="239"/>
      <c r="W283" s="694">
        <f>IF(Q283="","",IF(C283="Ne","",IF(H283="Ne treba raditi na predm.","",IF(D283="Da",IF((Q282+Q283)&gt;1,30,IF((V282)="",IF((Q282+Q283)&gt;0.9,25,IF((Q282+Q283)&gt;0.8,20,IF((Q282+Q283)&gt;0.7,15,IF((Q282+Q283)&gt;0.6,10,IF((Q282+Q283)&gt;0.5,5,0))))),IF((V282+V283)&gt;0.94,30,IF((V282+V283)&gt;0.9,25,IF((V282+V283)&gt;0.8,20,IF((V282+V283)&gt;0.7,15,IF((V282+V283)&gt;0.6,10,IF((V282+V283)&gt;0.5,5,0)))))))),IF((Q282+Q283)&gt;1,40,IF(V283="",IF((Q282+Q283)&gt;0.95,35,IF((Q282+Q283)&gt;0.9,30,IF((Q282+Q283)&gt;0.8,20,IF((Q282+Q283)&gt;0.7,15,IF((Q282+Q283)&gt;0.6,10,IF((Q282+Q283)&gt;0.5,5,0)))))),IF((V282+V283)&gt;0.94,40,IF((V282+V283)&gt;0.9,35,IF((V282+V283)&gt;0.8,30,IF((V282+V283)&gt;0.7,20,IF((V282+V283)&gt;0.6,15,IF((V282+V283)&gt;0.5,10,0))))))))))))</f>
        <v>0</v>
      </c>
    </row>
    <row r="284" spans="1:25" s="219" customFormat="1" ht="30" customHeight="1" x14ac:dyDescent="0.2">
      <c r="A284" s="596" t="s">
        <v>175</v>
      </c>
      <c r="B284" s="291"/>
      <c r="C284" s="292"/>
      <c r="D284" s="292"/>
      <c r="E284" s="293"/>
      <c r="F284" s="292"/>
      <c r="G284" s="292"/>
      <c r="H284" s="294"/>
      <c r="I284" s="298"/>
      <c r="J284" s="298"/>
      <c r="K284" s="299"/>
      <c r="L284" s="292"/>
      <c r="M284" s="292"/>
      <c r="N284" s="292"/>
      <c r="O284" s="292"/>
      <c r="P284" s="525" t="s">
        <v>245</v>
      </c>
      <c r="Q284" s="526">
        <f>Q285+Q286</f>
        <v>0</v>
      </c>
      <c r="R284" s="294"/>
      <c r="S284" s="294"/>
      <c r="T284" s="294"/>
      <c r="U284" s="294"/>
      <c r="V284" s="294"/>
      <c r="W284" s="296"/>
      <c r="X284" s="201"/>
      <c r="Y284" s="201"/>
    </row>
    <row r="285" spans="1:25" s="219" customFormat="1" x14ac:dyDescent="0.2">
      <c r="A285" s="724" t="s">
        <v>173</v>
      </c>
      <c r="B285" s="725"/>
      <c r="C285" s="263"/>
      <c r="D285" s="263"/>
      <c r="E285" s="259"/>
      <c r="F285" s="252"/>
      <c r="G285" s="290" t="str">
        <f t="shared" ref="G285:G286" si="63">IF(F285="Sudija",1,IF(F285="Stručni saradnik",1,""))</f>
        <v/>
      </c>
      <c r="H285" s="254"/>
      <c r="I285" s="288"/>
      <c r="J285" s="288"/>
      <c r="K285" s="300"/>
      <c r="L285" s="266"/>
      <c r="M285" s="267"/>
      <c r="N285" s="267"/>
      <c r="O285" s="267"/>
      <c r="P285" s="200">
        <f>IF(H285="",0,IF(H285="Ne treba raditi na predm.",1+SUM(M285:O285),(SUM(M285:O285)/H285)))</f>
        <v>0</v>
      </c>
      <c r="Q285" s="238">
        <f t="shared" ref="Q285:Q286" si="64">IF(L285&gt;0,IF(H285="Ne treba raditi na predm.",P285,P285*(K285/(K285-L285))),P285)</f>
        <v>0</v>
      </c>
      <c r="R285" s="382"/>
      <c r="S285" s="383"/>
      <c r="T285" s="383"/>
      <c r="U285" s="383"/>
      <c r="V285" s="239" t="str">
        <f>IF(R285="","",(S285+S286)/(R285+R286-T285-T286))</f>
        <v/>
      </c>
      <c r="W285" s="694">
        <f>IF(Q285="","",IF(C285="Ne","",IF(H285="Ne treba raditi na predm.","",IF(D285="Da",IF((Q285+Q286)&gt;1,30,IF((V285)="",IF((Q285+Q286)&gt;0.9,25,IF((Q285+Q286)&gt;0.8,20,IF((Q285+Q286)&gt;0.7,15,IF((Q285+Q286)&gt;0.6,10,IF((Q285+Q286)&gt;0.5,5,0))))),IF((V285+V286)&gt;0.94,30,IF((V285+V286)&gt;0.9,25,IF((V285+V286)&gt;0.8,20,IF((V285+V286)&gt;0.7,15,IF((V285+V286)&gt;0.6,10,IF((V285+V286)&gt;0.5,5,0)))))))),IF((Q285+Q286)&gt;1,40,IF(V285="",IF((Q285+Q286)&gt;0.95,35,IF((Q285+Q286)&gt;0.9,30,IF((Q285+Q286)&gt;0.8,20,IF((Q285+Q286)&gt;0.7,15,IF((Q285+Q286)&gt;0.6,10,IF((Q285+Q286)&gt;0.5,5,0)))))),IF((V285+V286)&gt;0.94,40,IF((V285+V286)&gt;0.9,35,IF((V285+V286)&gt;0.8,30,IF((V285+V286)&gt;0.7,20,IF((V285+V286)&gt;0.6,15,IF((V285+V286)&gt;0.5,10,0))))))))))))</f>
        <v>0</v>
      </c>
    </row>
    <row r="286" spans="1:25" s="219" customFormat="1" x14ac:dyDescent="0.2">
      <c r="A286" s="724" t="s">
        <v>174</v>
      </c>
      <c r="B286" s="725"/>
      <c r="C286" s="263"/>
      <c r="D286" s="263"/>
      <c r="E286" s="259"/>
      <c r="F286" s="252"/>
      <c r="G286" s="290" t="str">
        <f t="shared" si="63"/>
        <v/>
      </c>
      <c r="H286" s="254"/>
      <c r="I286" s="288"/>
      <c r="J286" s="288"/>
      <c r="K286" s="300"/>
      <c r="L286" s="266"/>
      <c r="M286" s="267"/>
      <c r="N286" s="267"/>
      <c r="O286" s="267"/>
      <c r="P286" s="200">
        <f>IF(H286="",0,IF(H286="Ne treba raditi na predm.",1+SUM(M286:O286),(SUM(M286:O286)/H286)))</f>
        <v>0</v>
      </c>
      <c r="Q286" s="238">
        <f t="shared" si="64"/>
        <v>0</v>
      </c>
      <c r="R286" s="382"/>
      <c r="S286" s="383"/>
      <c r="T286" s="383"/>
      <c r="U286" s="383"/>
      <c r="V286" s="239"/>
      <c r="W286" s="694">
        <f>IF(Q286="","",IF(C286="Ne","",IF(H286="Ne treba raditi na predm.","",IF(D286="Da",IF((Q285+Q286)&gt;1,30,IF((V285)="",IF((Q285+Q286)&gt;0.9,25,IF((Q285+Q286)&gt;0.8,20,IF((Q285+Q286)&gt;0.7,15,IF((Q285+Q286)&gt;0.6,10,IF((Q285+Q286)&gt;0.5,5,0))))),IF((V285+V286)&gt;0.94,30,IF((V285+V286)&gt;0.9,25,IF((V285+V286)&gt;0.8,20,IF((V285+V286)&gt;0.7,15,IF((V285+V286)&gt;0.6,10,IF((V285+V286)&gt;0.5,5,0)))))))),IF((Q285+Q286)&gt;1,40,IF(V286="",IF((Q285+Q286)&gt;0.95,35,IF((Q285+Q286)&gt;0.9,30,IF((Q285+Q286)&gt;0.8,20,IF((Q285+Q286)&gt;0.7,15,IF((Q285+Q286)&gt;0.6,10,IF((Q285+Q286)&gt;0.5,5,0)))))),IF((V285+V286)&gt;0.94,40,IF((V285+V286)&gt;0.9,35,IF((V285+V286)&gt;0.8,30,IF((V285+V286)&gt;0.7,20,IF((V285+V286)&gt;0.6,15,IF((V285+V286)&gt;0.5,10,0))))))))))))</f>
        <v>0</v>
      </c>
    </row>
    <row r="287" spans="1:25" s="219" customFormat="1" ht="30" customHeight="1" x14ac:dyDescent="0.2">
      <c r="A287" s="596" t="s">
        <v>175</v>
      </c>
      <c r="B287" s="291"/>
      <c r="C287" s="292"/>
      <c r="D287" s="292"/>
      <c r="E287" s="293"/>
      <c r="F287" s="292"/>
      <c r="G287" s="292"/>
      <c r="H287" s="294"/>
      <c r="I287" s="295"/>
      <c r="J287" s="295"/>
      <c r="K287" s="291"/>
      <c r="L287" s="524"/>
      <c r="M287" s="527"/>
      <c r="N287" s="527"/>
      <c r="O287" s="527"/>
      <c r="P287" s="525" t="s">
        <v>245</v>
      </c>
      <c r="Q287" s="526">
        <f>Q288+Q289</f>
        <v>0</v>
      </c>
      <c r="R287" s="523"/>
      <c r="S287" s="294"/>
      <c r="T287" s="294"/>
      <c r="U287" s="294"/>
      <c r="V287" s="294"/>
      <c r="W287" s="296"/>
      <c r="X287" s="201"/>
      <c r="Y287" s="201"/>
    </row>
    <row r="288" spans="1:25" s="219" customFormat="1" x14ac:dyDescent="0.2">
      <c r="A288" s="724" t="s">
        <v>173</v>
      </c>
      <c r="B288" s="725"/>
      <c r="C288" s="263"/>
      <c r="D288" s="263"/>
      <c r="E288" s="259"/>
      <c r="F288" s="252"/>
      <c r="G288" s="290" t="str">
        <f t="shared" ref="G288:G289" si="65">IF(F288="Sudija",1,IF(F288="Stručni saradnik",1,""))</f>
        <v/>
      </c>
      <c r="H288" s="254"/>
      <c r="I288" s="288"/>
      <c r="J288" s="288"/>
      <c r="K288" s="300"/>
      <c r="L288" s="266"/>
      <c r="M288" s="267"/>
      <c r="N288" s="267"/>
      <c r="O288" s="267"/>
      <c r="P288" s="200">
        <f>IF(H288="",0,IF(H288="Ne treba raditi na predm.",1+SUM(M288:O288),(SUM(M288:O288)/H288)))</f>
        <v>0</v>
      </c>
      <c r="Q288" s="238">
        <f t="shared" ref="Q288:Q289" si="66">IF(L288&gt;0,IF(H288="Ne treba raditi na predm.",P288,P288*(K288/(K288-L288))),P288)</f>
        <v>0</v>
      </c>
      <c r="R288" s="382"/>
      <c r="S288" s="383"/>
      <c r="T288" s="383"/>
      <c r="U288" s="383"/>
      <c r="V288" s="239" t="str">
        <f>IF(R288="","",(S288+S289)/(R288+R289-T288-T289))</f>
        <v/>
      </c>
      <c r="W288" s="694">
        <f>IF(Q288="","",IF(C288="Ne","",IF(H288="Ne treba raditi na predm.","",IF(D288="Da",IF((Q288+Q289)&gt;1,30,IF((V288)="",IF((Q288+Q289)&gt;0.9,25,IF((Q288+Q289)&gt;0.8,20,IF((Q288+Q289)&gt;0.7,15,IF((Q288+Q289)&gt;0.6,10,IF((Q288+Q289)&gt;0.5,5,0))))),IF((V288+V289)&gt;0.94,30,IF((V288+V289)&gt;0.9,25,IF((V288+V289)&gt;0.8,20,IF((V288+V289)&gt;0.7,15,IF((V288+V289)&gt;0.6,10,IF((V288+V289)&gt;0.5,5,0)))))))),IF((Q288+Q289)&gt;1,40,IF(V288="",IF((Q288+Q289)&gt;0.95,35,IF((Q288+Q289)&gt;0.9,30,IF((Q288+Q289)&gt;0.8,20,IF((Q288+Q289)&gt;0.7,15,IF((Q288+Q289)&gt;0.6,10,IF((Q288+Q289)&gt;0.5,5,0)))))),IF((V288+V289)&gt;0.94,40,IF((V288+V289)&gt;0.9,35,IF((V288+V289)&gt;0.8,30,IF((V288+V289)&gt;0.7,20,IF((V288+V289)&gt;0.6,15,IF((V288+V289)&gt;0.5,10,0))))))))))))</f>
        <v>0</v>
      </c>
    </row>
    <row r="289" spans="1:25" s="219" customFormat="1" x14ac:dyDescent="0.2">
      <c r="A289" s="724" t="s">
        <v>174</v>
      </c>
      <c r="B289" s="725"/>
      <c r="C289" s="263"/>
      <c r="D289" s="263"/>
      <c r="E289" s="259"/>
      <c r="F289" s="252"/>
      <c r="G289" s="290" t="str">
        <f t="shared" si="65"/>
        <v/>
      </c>
      <c r="H289" s="254"/>
      <c r="I289" s="288"/>
      <c r="J289" s="288"/>
      <c r="K289" s="300"/>
      <c r="L289" s="266"/>
      <c r="M289" s="267"/>
      <c r="N289" s="267"/>
      <c r="O289" s="267"/>
      <c r="P289" s="200">
        <f>IF(H289="",0,IF(H289="Ne treba raditi na predm.",1+SUM(M289:O289),(SUM(M289:O289)/H289)))</f>
        <v>0</v>
      </c>
      <c r="Q289" s="238">
        <f t="shared" si="66"/>
        <v>0</v>
      </c>
      <c r="R289" s="382"/>
      <c r="S289" s="383"/>
      <c r="T289" s="383"/>
      <c r="U289" s="383"/>
      <c r="V289" s="239"/>
      <c r="W289" s="694">
        <f>IF(Q289="","",IF(C289="Ne","",IF(H289="Ne treba raditi na predm.","",IF(D289="Da",IF((Q288+Q289)&gt;1,30,IF((V288)="",IF((Q288+Q289)&gt;0.9,25,IF((Q288+Q289)&gt;0.8,20,IF((Q288+Q289)&gt;0.7,15,IF((Q288+Q289)&gt;0.6,10,IF((Q288+Q289)&gt;0.5,5,0))))),IF((V288+V289)&gt;0.94,30,IF((V288+V289)&gt;0.9,25,IF((V288+V289)&gt;0.8,20,IF((V288+V289)&gt;0.7,15,IF((V288+V289)&gt;0.6,10,IF((V288+V289)&gt;0.5,5,0)))))))),IF((Q288+Q289)&gt;1,40,IF(V289="",IF((Q288+Q289)&gt;0.95,35,IF((Q288+Q289)&gt;0.9,30,IF((Q288+Q289)&gt;0.8,20,IF((Q288+Q289)&gt;0.7,15,IF((Q288+Q289)&gt;0.6,10,IF((Q288+Q289)&gt;0.5,5,0)))))),IF((V288+V289)&gt;0.94,40,IF((V288+V289)&gt;0.9,35,IF((V288+V289)&gt;0.8,30,IF((V288+V289)&gt;0.7,20,IF((V288+V289)&gt;0.6,15,IF((V288+V289)&gt;0.5,10,0))))))))))))</f>
        <v>0</v>
      </c>
    </row>
    <row r="290" spans="1:25" s="219" customFormat="1" ht="30" customHeight="1" x14ac:dyDescent="0.2">
      <c r="A290" s="596" t="s">
        <v>175</v>
      </c>
      <c r="B290" s="291"/>
      <c r="C290" s="292"/>
      <c r="D290" s="292"/>
      <c r="E290" s="293"/>
      <c r="F290" s="292"/>
      <c r="G290" s="292"/>
      <c r="H290" s="294"/>
      <c r="I290" s="298"/>
      <c r="J290" s="298"/>
      <c r="K290" s="299"/>
      <c r="L290" s="292"/>
      <c r="M290" s="292"/>
      <c r="N290" s="292"/>
      <c r="O290" s="292"/>
      <c r="P290" s="525" t="s">
        <v>245</v>
      </c>
      <c r="Q290" s="526">
        <f>Q291+Q292</f>
        <v>0</v>
      </c>
      <c r="R290" s="294"/>
      <c r="S290" s="294"/>
      <c r="T290" s="294"/>
      <c r="U290" s="294"/>
      <c r="V290" s="294"/>
      <c r="W290" s="296"/>
      <c r="X290" s="201"/>
      <c r="Y290" s="201"/>
    </row>
    <row r="291" spans="1:25" s="219" customFormat="1" x14ac:dyDescent="0.2">
      <c r="A291" s="724" t="s">
        <v>173</v>
      </c>
      <c r="B291" s="725"/>
      <c r="C291" s="263"/>
      <c r="D291" s="263"/>
      <c r="E291" s="259"/>
      <c r="F291" s="252"/>
      <c r="G291" s="290" t="str">
        <f t="shared" ref="G291:G292" si="67">IF(F291="Sudija",1,IF(F291="Stručni saradnik",1,""))</f>
        <v/>
      </c>
      <c r="H291" s="254"/>
      <c r="I291" s="288"/>
      <c r="J291" s="288"/>
      <c r="K291" s="297"/>
      <c r="L291" s="266"/>
      <c r="M291" s="267"/>
      <c r="N291" s="267"/>
      <c r="O291" s="267"/>
      <c r="P291" s="200">
        <f>IF(H291="",0,IF(H291="Ne treba raditi na predm.",1+SUM(M291:O291),(SUM(M291:O291)/H291)))</f>
        <v>0</v>
      </c>
      <c r="Q291" s="238">
        <f t="shared" ref="Q291:Q292" si="68">IF(L291&gt;0,IF(H291="Ne treba raditi na predm.",P291,P291*(K291/(K291-L291))),P291)</f>
        <v>0</v>
      </c>
      <c r="R291" s="382"/>
      <c r="S291" s="383"/>
      <c r="T291" s="383"/>
      <c r="U291" s="383"/>
      <c r="V291" s="239" t="str">
        <f>IF(R291="","",(S291+S292)/(R291+R292-T291-T292))</f>
        <v/>
      </c>
      <c r="W291" s="694">
        <f>IF(Q291="","",IF(C291="Ne","",IF(H291="Ne treba raditi na predm.","",IF(D291="Da",IF((Q291+Q292)&gt;1,30,IF((V291)="",IF((Q291+Q292)&gt;0.9,25,IF((Q291+Q292)&gt;0.8,20,IF((Q291+Q292)&gt;0.7,15,IF((Q291+Q292)&gt;0.6,10,IF((Q291+Q292)&gt;0.5,5,0))))),IF((V291+V292)&gt;0.94,30,IF((V291+V292)&gt;0.9,25,IF((V291+V292)&gt;0.8,20,IF((V291+V292)&gt;0.7,15,IF((V291+V292)&gt;0.6,10,IF((V291+V292)&gt;0.5,5,0)))))))),IF((Q291+Q292)&gt;1,40,IF(V291="",IF((Q291+Q292)&gt;0.95,35,IF((Q291+Q292)&gt;0.9,30,IF((Q291+Q292)&gt;0.8,20,IF((Q291+Q292)&gt;0.7,15,IF((Q291+Q292)&gt;0.6,10,IF((Q291+Q292)&gt;0.5,5,0)))))),IF((V291+V292)&gt;0.94,40,IF((V291+V292)&gt;0.9,35,IF((V291+V292)&gt;0.8,30,IF((V291+V292)&gt;0.7,20,IF((V291+V292)&gt;0.6,15,IF((V291+V292)&gt;0.5,10,0))))))))))))</f>
        <v>0</v>
      </c>
    </row>
    <row r="292" spans="1:25" s="219" customFormat="1" x14ac:dyDescent="0.2">
      <c r="A292" s="724" t="s">
        <v>174</v>
      </c>
      <c r="B292" s="725"/>
      <c r="C292" s="263"/>
      <c r="D292" s="263"/>
      <c r="E292" s="259"/>
      <c r="F292" s="252"/>
      <c r="G292" s="290" t="str">
        <f t="shared" si="67"/>
        <v/>
      </c>
      <c r="H292" s="254"/>
      <c r="I292" s="288"/>
      <c r="J292" s="288"/>
      <c r="K292" s="297"/>
      <c r="L292" s="266"/>
      <c r="M292" s="267"/>
      <c r="N292" s="267"/>
      <c r="O292" s="267"/>
      <c r="P292" s="200">
        <f>IF(H292="",0,IF(H292="Ne treba raditi na predm.",1+SUM(M292:O292),(SUM(M292:O292)/H292)))</f>
        <v>0</v>
      </c>
      <c r="Q292" s="238">
        <f t="shared" si="68"/>
        <v>0</v>
      </c>
      <c r="R292" s="382"/>
      <c r="S292" s="383"/>
      <c r="T292" s="383"/>
      <c r="U292" s="383"/>
      <c r="V292" s="239"/>
      <c r="W292" s="694">
        <f>IF(Q292="","",IF(C292="Ne","",IF(H292="Ne treba raditi na predm.","",IF(D292="Da",IF((Q291+Q292)&gt;1,30,IF((V291)="",IF((Q291+Q292)&gt;0.9,25,IF((Q291+Q292)&gt;0.8,20,IF((Q291+Q292)&gt;0.7,15,IF((Q291+Q292)&gt;0.6,10,IF((Q291+Q292)&gt;0.5,5,0))))),IF((V291+V292)&gt;0.94,30,IF((V291+V292)&gt;0.9,25,IF((V291+V292)&gt;0.8,20,IF((V291+V292)&gt;0.7,15,IF((V291+V292)&gt;0.6,10,IF((V291+V292)&gt;0.5,5,0)))))))),IF((Q291+Q292)&gt;1,40,IF(V292="",IF((Q291+Q292)&gt;0.95,35,IF((Q291+Q292)&gt;0.9,30,IF((Q291+Q292)&gt;0.8,20,IF((Q291+Q292)&gt;0.7,15,IF((Q291+Q292)&gt;0.6,10,IF((Q291+Q292)&gt;0.5,5,0)))))),IF((V291+V292)&gt;0.94,40,IF((V291+V292)&gt;0.9,35,IF((V291+V292)&gt;0.8,30,IF((V291+V292)&gt;0.7,20,IF((V291+V292)&gt;0.6,15,IF((V291+V292)&gt;0.5,10,0))))))))))))</f>
        <v>0</v>
      </c>
    </row>
    <row r="293" spans="1:25" s="219" customFormat="1" ht="30" customHeight="1" x14ac:dyDescent="0.2">
      <c r="A293" s="596" t="s">
        <v>175</v>
      </c>
      <c r="B293" s="291"/>
      <c r="C293" s="292"/>
      <c r="D293" s="292"/>
      <c r="E293" s="293"/>
      <c r="F293" s="292"/>
      <c r="G293" s="292"/>
      <c r="H293" s="294"/>
      <c r="I293" s="298"/>
      <c r="J293" s="298"/>
      <c r="K293" s="299"/>
      <c r="L293" s="292"/>
      <c r="M293" s="292"/>
      <c r="N293" s="292"/>
      <c r="O293" s="292"/>
      <c r="P293" s="525" t="s">
        <v>245</v>
      </c>
      <c r="Q293" s="526">
        <f>Q294+Q295</f>
        <v>0</v>
      </c>
      <c r="R293" s="294"/>
      <c r="S293" s="294"/>
      <c r="T293" s="294"/>
      <c r="U293" s="294"/>
      <c r="V293" s="294"/>
      <c r="W293" s="296"/>
      <c r="X293" s="201"/>
      <c r="Y293" s="201"/>
    </row>
    <row r="294" spans="1:25" s="219" customFormat="1" x14ac:dyDescent="0.2">
      <c r="A294" s="724" t="s">
        <v>173</v>
      </c>
      <c r="B294" s="725"/>
      <c r="C294" s="263"/>
      <c r="D294" s="263"/>
      <c r="E294" s="259"/>
      <c r="F294" s="252"/>
      <c r="G294" s="290" t="str">
        <f t="shared" ref="G294:G295" si="69">IF(F294="Sudija",1,IF(F294="Stručni saradnik",1,""))</f>
        <v/>
      </c>
      <c r="H294" s="254"/>
      <c r="I294" s="288"/>
      <c r="J294" s="288"/>
      <c r="K294" s="297"/>
      <c r="L294" s="266"/>
      <c r="M294" s="267"/>
      <c r="N294" s="267"/>
      <c r="O294" s="267"/>
      <c r="P294" s="200">
        <f>IF(H294="",0,IF(H294="Ne treba raditi na predm.",1+SUM(M294:O294),(SUM(M294:O294)/H294)))</f>
        <v>0</v>
      </c>
      <c r="Q294" s="238">
        <f t="shared" ref="Q294:Q295" si="70">IF(L294&gt;0,IF(H294="Ne treba raditi na predm.",P294,P294*(K294/(K294-L294))),P294)</f>
        <v>0</v>
      </c>
      <c r="R294" s="382"/>
      <c r="S294" s="383"/>
      <c r="T294" s="383"/>
      <c r="U294" s="383"/>
      <c r="V294" s="239" t="str">
        <f>IF(R294="","",(S294+S295)/(R294+R295-T294-T295))</f>
        <v/>
      </c>
      <c r="W294" s="694">
        <f>IF(Q294="","",IF(C294="Ne","",IF(H294="Ne treba raditi na predm.","",IF(D294="Da",IF((Q294+Q295)&gt;1,30,IF((V294)="",IF((Q294+Q295)&gt;0.9,25,IF((Q294+Q295)&gt;0.8,20,IF((Q294+Q295)&gt;0.7,15,IF((Q294+Q295)&gt;0.6,10,IF((Q294+Q295)&gt;0.5,5,0))))),IF((V294+V295)&gt;0.94,30,IF((V294+V295)&gt;0.9,25,IF((V294+V295)&gt;0.8,20,IF((V294+V295)&gt;0.7,15,IF((V294+V295)&gt;0.6,10,IF((V294+V295)&gt;0.5,5,0)))))))),IF((Q294+Q295)&gt;1,40,IF(V294="",IF((Q294+Q295)&gt;0.95,35,IF((Q294+Q295)&gt;0.9,30,IF((Q294+Q295)&gt;0.8,20,IF((Q294+Q295)&gt;0.7,15,IF((Q294+Q295)&gt;0.6,10,IF((Q294+Q295)&gt;0.5,5,0)))))),IF((V294+V295)&gt;0.94,40,IF((V294+V295)&gt;0.9,35,IF((V294+V295)&gt;0.8,30,IF((V294+V295)&gt;0.7,20,IF((V294+V295)&gt;0.6,15,IF((V294+V295)&gt;0.5,10,0))))))))))))</f>
        <v>0</v>
      </c>
    </row>
    <row r="295" spans="1:25" s="219" customFormat="1" x14ac:dyDescent="0.2">
      <c r="A295" s="724" t="s">
        <v>174</v>
      </c>
      <c r="B295" s="725"/>
      <c r="C295" s="263"/>
      <c r="D295" s="263"/>
      <c r="E295" s="259"/>
      <c r="F295" s="252"/>
      <c r="G295" s="290" t="str">
        <f t="shared" si="69"/>
        <v/>
      </c>
      <c r="H295" s="254"/>
      <c r="I295" s="288"/>
      <c r="J295" s="288"/>
      <c r="K295" s="297"/>
      <c r="L295" s="266"/>
      <c r="M295" s="267"/>
      <c r="N295" s="267"/>
      <c r="O295" s="267"/>
      <c r="P295" s="200">
        <f>IF(H295="",0,IF(H295="Ne treba raditi na predm.",1+SUM(M295:O295),(SUM(M295:O295)/H295)))</f>
        <v>0</v>
      </c>
      <c r="Q295" s="238">
        <f t="shared" si="70"/>
        <v>0</v>
      </c>
      <c r="R295" s="382"/>
      <c r="S295" s="383"/>
      <c r="T295" s="383"/>
      <c r="U295" s="383"/>
      <c r="V295" s="239"/>
      <c r="W295" s="694">
        <f>IF(Q295="","",IF(C295="Ne","",IF(H295="Ne treba raditi na predm.","",IF(D295="Da",IF((Q294+Q295)&gt;1,30,IF((V294)="",IF((Q294+Q295)&gt;0.9,25,IF((Q294+Q295)&gt;0.8,20,IF((Q294+Q295)&gt;0.7,15,IF((Q294+Q295)&gt;0.6,10,IF((Q294+Q295)&gt;0.5,5,0))))),IF((V294+V295)&gt;0.94,30,IF((V294+V295)&gt;0.9,25,IF((V294+V295)&gt;0.8,20,IF((V294+V295)&gt;0.7,15,IF((V294+V295)&gt;0.6,10,IF((V294+V295)&gt;0.5,5,0)))))))),IF((Q294+Q295)&gt;1,40,IF(V295="",IF((Q294+Q295)&gt;0.95,35,IF((Q294+Q295)&gt;0.9,30,IF((Q294+Q295)&gt;0.8,20,IF((Q294+Q295)&gt;0.7,15,IF((Q294+Q295)&gt;0.6,10,IF((Q294+Q295)&gt;0.5,5,0)))))),IF((V294+V295)&gt;0.94,40,IF((V294+V295)&gt;0.9,35,IF((V294+V295)&gt;0.8,30,IF((V294+V295)&gt;0.7,20,IF((V294+V295)&gt;0.6,15,IF((V294+V295)&gt;0.5,10,0))))))))))))</f>
        <v>0</v>
      </c>
    </row>
    <row r="296" spans="1:25" s="219" customFormat="1" ht="30" customHeight="1" x14ac:dyDescent="0.2">
      <c r="A296" s="596" t="s">
        <v>175</v>
      </c>
      <c r="B296" s="291"/>
      <c r="C296" s="292"/>
      <c r="D296" s="292"/>
      <c r="E296" s="293"/>
      <c r="F296" s="292"/>
      <c r="G296" s="292"/>
      <c r="H296" s="294"/>
      <c r="I296" s="298"/>
      <c r="J296" s="298"/>
      <c r="K296" s="299"/>
      <c r="L296" s="292"/>
      <c r="M296" s="292"/>
      <c r="N296" s="292"/>
      <c r="O296" s="292"/>
      <c r="P296" s="525" t="s">
        <v>245</v>
      </c>
      <c r="Q296" s="526">
        <f>Q297+Q298</f>
        <v>0</v>
      </c>
      <c r="R296" s="294"/>
      <c r="S296" s="294"/>
      <c r="T296" s="294"/>
      <c r="U296" s="294"/>
      <c r="V296" s="294"/>
      <c r="W296" s="296"/>
      <c r="X296" s="201"/>
      <c r="Y296" s="201"/>
    </row>
    <row r="297" spans="1:25" s="219" customFormat="1" x14ac:dyDescent="0.2">
      <c r="A297" s="724" t="s">
        <v>173</v>
      </c>
      <c r="B297" s="725"/>
      <c r="C297" s="263"/>
      <c r="D297" s="263"/>
      <c r="E297" s="259"/>
      <c r="F297" s="252"/>
      <c r="G297" s="290" t="str">
        <f t="shared" ref="G297:G298" si="71">IF(F297="Sudija",1,IF(F297="Stručni saradnik",1,""))</f>
        <v/>
      </c>
      <c r="H297" s="254"/>
      <c r="I297" s="288"/>
      <c r="J297" s="288"/>
      <c r="K297" s="297"/>
      <c r="L297" s="266"/>
      <c r="M297" s="267"/>
      <c r="N297" s="267"/>
      <c r="O297" s="267"/>
      <c r="P297" s="200">
        <f>IF(H297="",0,IF(H297="Ne treba raditi na predm.",1+SUM(M297:O297),(SUM(M297:O297)/H297)))</f>
        <v>0</v>
      </c>
      <c r="Q297" s="238">
        <f t="shared" ref="Q297:Q298" si="72">IF(L297&gt;0,IF(H297="Ne treba raditi na predm.",P297,P297*(K297/(K297-L297))),P297)</f>
        <v>0</v>
      </c>
      <c r="R297" s="382"/>
      <c r="S297" s="383"/>
      <c r="T297" s="383"/>
      <c r="U297" s="383"/>
      <c r="V297" s="239" t="str">
        <f>IF(R297="","",(S297+S298)/(R297+R298-T297-T298))</f>
        <v/>
      </c>
      <c r="W297" s="694">
        <f>IF(Q297="","",IF(C297="Ne","",IF(H297="Ne treba raditi na predm.","",IF(D297="Da",IF((Q297+Q298)&gt;1,30,IF((V297)="",IF((Q297+Q298)&gt;0.9,25,IF((Q297+Q298)&gt;0.8,20,IF((Q297+Q298)&gt;0.7,15,IF((Q297+Q298)&gt;0.6,10,IF((Q297+Q298)&gt;0.5,5,0))))),IF((V297+V298)&gt;0.94,30,IF((V297+V298)&gt;0.9,25,IF((V297+V298)&gt;0.8,20,IF((V297+V298)&gt;0.7,15,IF((V297+V298)&gt;0.6,10,IF((V297+V298)&gt;0.5,5,0)))))))),IF((Q297+Q298)&gt;1,40,IF(V297="",IF((Q297+Q298)&gt;0.95,35,IF((Q297+Q298)&gt;0.9,30,IF((Q297+Q298)&gt;0.8,20,IF((Q297+Q298)&gt;0.7,15,IF((Q297+Q298)&gt;0.6,10,IF((Q297+Q298)&gt;0.5,5,0)))))),IF((V297+V298)&gt;0.94,40,IF((V297+V298)&gt;0.9,35,IF((V297+V298)&gt;0.8,30,IF((V297+V298)&gt;0.7,20,IF((V297+V298)&gt;0.6,15,IF((V297+V298)&gt;0.5,10,0))))))))))))</f>
        <v>0</v>
      </c>
    </row>
    <row r="298" spans="1:25" s="219" customFormat="1" x14ac:dyDescent="0.2">
      <c r="A298" s="724" t="s">
        <v>174</v>
      </c>
      <c r="B298" s="725"/>
      <c r="C298" s="263"/>
      <c r="D298" s="263"/>
      <c r="E298" s="259"/>
      <c r="F298" s="252"/>
      <c r="G298" s="290" t="str">
        <f t="shared" si="71"/>
        <v/>
      </c>
      <c r="H298" s="254"/>
      <c r="I298" s="288"/>
      <c r="J298" s="288"/>
      <c r="K298" s="297"/>
      <c r="L298" s="266"/>
      <c r="M298" s="267"/>
      <c r="N298" s="267"/>
      <c r="O298" s="267"/>
      <c r="P298" s="200">
        <f>IF(H298="",0,IF(H298="Ne treba raditi na predm.",1+SUM(M298:O298),(SUM(M298:O298)/H298)))</f>
        <v>0</v>
      </c>
      <c r="Q298" s="238">
        <f t="shared" si="72"/>
        <v>0</v>
      </c>
      <c r="R298" s="382"/>
      <c r="S298" s="383"/>
      <c r="T298" s="383"/>
      <c r="U298" s="383"/>
      <c r="V298" s="239"/>
      <c r="W298" s="694">
        <f>IF(Q298="","",IF(C298="Ne","",IF(H298="Ne treba raditi na predm.","",IF(D298="Da",IF((Q297+Q298)&gt;1,30,IF((V297)="",IF((Q297+Q298)&gt;0.9,25,IF((Q297+Q298)&gt;0.8,20,IF((Q297+Q298)&gt;0.7,15,IF((Q297+Q298)&gt;0.6,10,IF((Q297+Q298)&gt;0.5,5,0))))),IF((V297+V298)&gt;0.94,30,IF((V297+V298)&gt;0.9,25,IF((V297+V298)&gt;0.8,20,IF((V297+V298)&gt;0.7,15,IF((V297+V298)&gt;0.6,10,IF((V297+V298)&gt;0.5,5,0)))))))),IF((Q297+Q298)&gt;1,40,IF(V298="",IF((Q297+Q298)&gt;0.95,35,IF((Q297+Q298)&gt;0.9,30,IF((Q297+Q298)&gt;0.8,20,IF((Q297+Q298)&gt;0.7,15,IF((Q297+Q298)&gt;0.6,10,IF((Q297+Q298)&gt;0.5,5,0)))))),IF((V297+V298)&gt;0.94,40,IF((V297+V298)&gt;0.9,35,IF((V297+V298)&gt;0.8,30,IF((V297+V298)&gt;0.7,20,IF((V297+V298)&gt;0.6,15,IF((V297+V298)&gt;0.5,10,0))))))))))))</f>
        <v>0</v>
      </c>
    </row>
    <row r="299" spans="1:25" s="219" customFormat="1" ht="30" customHeight="1" x14ac:dyDescent="0.2">
      <c r="A299" s="596" t="s">
        <v>175</v>
      </c>
      <c r="B299" s="291"/>
      <c r="C299" s="292"/>
      <c r="D299" s="292"/>
      <c r="E299" s="293"/>
      <c r="F299" s="292"/>
      <c r="G299" s="292"/>
      <c r="H299" s="294"/>
      <c r="I299" s="298"/>
      <c r="J299" s="298"/>
      <c r="K299" s="299"/>
      <c r="L299" s="292"/>
      <c r="M299" s="292"/>
      <c r="N299" s="292"/>
      <c r="O299" s="292"/>
      <c r="P299" s="525" t="s">
        <v>245</v>
      </c>
      <c r="Q299" s="526">
        <f>Q300+Q301</f>
        <v>0</v>
      </c>
      <c r="R299" s="294"/>
      <c r="S299" s="294"/>
      <c r="T299" s="294"/>
      <c r="U299" s="294"/>
      <c r="V299" s="294"/>
      <c r="W299" s="296"/>
      <c r="X299" s="201"/>
      <c r="Y299" s="201"/>
    </row>
    <row r="300" spans="1:25" s="219" customFormat="1" x14ac:dyDescent="0.2">
      <c r="A300" s="724" t="s">
        <v>173</v>
      </c>
      <c r="B300" s="725"/>
      <c r="C300" s="263"/>
      <c r="D300" s="263"/>
      <c r="E300" s="259"/>
      <c r="F300" s="252"/>
      <c r="G300" s="290" t="str">
        <f t="shared" ref="G300:G301" si="73">IF(F300="Sudija",1,IF(F300="Stručni saradnik",1,""))</f>
        <v/>
      </c>
      <c r="H300" s="254"/>
      <c r="I300" s="288"/>
      <c r="J300" s="288"/>
      <c r="K300" s="297"/>
      <c r="L300" s="266"/>
      <c r="M300" s="267"/>
      <c r="N300" s="267"/>
      <c r="O300" s="267"/>
      <c r="P300" s="200">
        <f>IF(H300="",0,IF(H300="Ne treba raditi na predm.",1+SUM(M300:O300),(SUM(M300:O300)/H300)))</f>
        <v>0</v>
      </c>
      <c r="Q300" s="238">
        <f t="shared" ref="Q300:Q301" si="74">IF(L300&gt;0,IF(H300="Ne treba raditi na predm.",P300,P300*(K300/(K300-L300))),P300)</f>
        <v>0</v>
      </c>
      <c r="R300" s="382"/>
      <c r="S300" s="383"/>
      <c r="T300" s="383"/>
      <c r="U300" s="383"/>
      <c r="V300" s="239" t="str">
        <f>IF(R300="","",(S300+S301)/(R300+R301-T300-T301))</f>
        <v/>
      </c>
      <c r="W300" s="694">
        <f>IF(Q300="","",IF(C300="Ne","",IF(H300="Ne treba raditi na predm.","",IF(D300="Da",IF((Q300+Q301)&gt;1,30,IF((V300)="",IF((Q300+Q301)&gt;0.9,25,IF((Q300+Q301)&gt;0.8,20,IF((Q300+Q301)&gt;0.7,15,IF((Q300+Q301)&gt;0.6,10,IF((Q300+Q301)&gt;0.5,5,0))))),IF((V300+V301)&gt;0.94,30,IF((V300+V301)&gt;0.9,25,IF((V300+V301)&gt;0.8,20,IF((V300+V301)&gt;0.7,15,IF((V300+V301)&gt;0.6,10,IF((V300+V301)&gt;0.5,5,0)))))))),IF((Q300+Q301)&gt;1,40,IF(V300="",IF((Q300+Q301)&gt;0.95,35,IF((Q300+Q301)&gt;0.9,30,IF((Q300+Q301)&gt;0.8,20,IF((Q300+Q301)&gt;0.7,15,IF((Q300+Q301)&gt;0.6,10,IF((Q300+Q301)&gt;0.5,5,0)))))),IF((V300+V301)&gt;0.94,40,IF((V300+V301)&gt;0.9,35,IF((V300+V301)&gt;0.8,30,IF((V300+V301)&gt;0.7,20,IF((V300+V301)&gt;0.6,15,IF((V300+V301)&gt;0.5,10,0))))))))))))</f>
        <v>0</v>
      </c>
    </row>
    <row r="301" spans="1:25" s="219" customFormat="1" x14ac:dyDescent="0.2">
      <c r="A301" s="724" t="s">
        <v>174</v>
      </c>
      <c r="B301" s="725"/>
      <c r="C301" s="263"/>
      <c r="D301" s="263"/>
      <c r="E301" s="259"/>
      <c r="F301" s="252"/>
      <c r="G301" s="290" t="str">
        <f t="shared" si="73"/>
        <v/>
      </c>
      <c r="H301" s="254"/>
      <c r="I301" s="288"/>
      <c r="J301" s="288"/>
      <c r="K301" s="297"/>
      <c r="L301" s="266"/>
      <c r="M301" s="267"/>
      <c r="N301" s="267"/>
      <c r="O301" s="267"/>
      <c r="P301" s="200">
        <f>IF(H301="",0,IF(H301="Ne treba raditi na predm.",1+SUM(M301:O301),(SUM(M301:O301)/H301)))</f>
        <v>0</v>
      </c>
      <c r="Q301" s="238">
        <f t="shared" si="74"/>
        <v>0</v>
      </c>
      <c r="R301" s="382"/>
      <c r="S301" s="383"/>
      <c r="T301" s="383"/>
      <c r="U301" s="383"/>
      <c r="V301" s="239"/>
      <c r="W301" s="694">
        <f>IF(Q301="","",IF(C301="Ne","",IF(H301="Ne treba raditi na predm.","",IF(D301="Da",IF((Q300+Q301)&gt;1,30,IF((V300)="",IF((Q300+Q301)&gt;0.9,25,IF((Q300+Q301)&gt;0.8,20,IF((Q300+Q301)&gt;0.7,15,IF((Q300+Q301)&gt;0.6,10,IF((Q300+Q301)&gt;0.5,5,0))))),IF((V300+V301)&gt;0.94,30,IF((V300+V301)&gt;0.9,25,IF((V300+V301)&gt;0.8,20,IF((V300+V301)&gt;0.7,15,IF((V300+V301)&gt;0.6,10,IF((V300+V301)&gt;0.5,5,0)))))))),IF((Q300+Q301)&gt;1,40,IF(V301="",IF((Q300+Q301)&gt;0.95,35,IF((Q300+Q301)&gt;0.9,30,IF((Q300+Q301)&gt;0.8,20,IF((Q300+Q301)&gt;0.7,15,IF((Q300+Q301)&gt;0.6,10,IF((Q300+Q301)&gt;0.5,5,0)))))),IF((V300+V301)&gt;0.94,40,IF((V300+V301)&gt;0.9,35,IF((V300+V301)&gt;0.8,30,IF((V300+V301)&gt;0.7,20,IF((V300+V301)&gt;0.6,15,IF((V300+V301)&gt;0.5,10,0))))))))))))</f>
        <v>0</v>
      </c>
    </row>
    <row r="302" spans="1:25" s="219" customFormat="1" ht="30" customHeight="1" x14ac:dyDescent="0.2">
      <c r="A302" s="596" t="s">
        <v>175</v>
      </c>
      <c r="B302" s="291"/>
      <c r="C302" s="292"/>
      <c r="D302" s="292"/>
      <c r="E302" s="293"/>
      <c r="F302" s="292"/>
      <c r="G302" s="292"/>
      <c r="H302" s="294"/>
      <c r="I302" s="298"/>
      <c r="J302" s="298"/>
      <c r="K302" s="299"/>
      <c r="L302" s="292"/>
      <c r="M302" s="292"/>
      <c r="N302" s="292"/>
      <c r="O302" s="292"/>
      <c r="P302" s="525" t="s">
        <v>245</v>
      </c>
      <c r="Q302" s="526">
        <f>Q303+Q304</f>
        <v>0</v>
      </c>
      <c r="R302" s="294"/>
      <c r="S302" s="294"/>
      <c r="T302" s="294"/>
      <c r="U302" s="294"/>
      <c r="V302" s="294"/>
      <c r="W302" s="296"/>
      <c r="X302" s="201"/>
      <c r="Y302" s="201"/>
    </row>
    <row r="303" spans="1:25" s="219" customFormat="1" x14ac:dyDescent="0.2">
      <c r="A303" s="724" t="s">
        <v>173</v>
      </c>
      <c r="B303" s="725"/>
      <c r="C303" s="263"/>
      <c r="D303" s="263"/>
      <c r="E303" s="259"/>
      <c r="F303" s="252"/>
      <c r="G303" s="290" t="str">
        <f t="shared" ref="G303:G304" si="75">IF(F303="Sudija",1,IF(F303="Stručni saradnik",1,""))</f>
        <v/>
      </c>
      <c r="H303" s="254"/>
      <c r="I303" s="288"/>
      <c r="J303" s="288"/>
      <c r="K303" s="300"/>
      <c r="L303" s="266"/>
      <c r="M303" s="267"/>
      <c r="N303" s="267"/>
      <c r="O303" s="267"/>
      <c r="P303" s="200">
        <f>IF(H303="",0,IF(H303="Ne treba raditi na predm.",1+SUM(M303:O303),(SUM(M303:O303)/H303)))</f>
        <v>0</v>
      </c>
      <c r="Q303" s="238">
        <f t="shared" ref="Q303:Q304" si="76">IF(L303&gt;0,IF(H303="Ne treba raditi na predm.",P303,P303*(K303/(K303-L303))),P303)</f>
        <v>0</v>
      </c>
      <c r="R303" s="382"/>
      <c r="S303" s="383"/>
      <c r="T303" s="383"/>
      <c r="U303" s="383"/>
      <c r="V303" s="239" t="str">
        <f>IF(R303="","",(S303+S304)/(R303+R304-T303-T304))</f>
        <v/>
      </c>
      <c r="W303" s="694">
        <f>IF(Q303="","",IF(C303="Ne","",IF(H303="Ne treba raditi na predm.","",IF(D303="Da",IF((Q303+Q304)&gt;1,30,IF((V303)="",IF((Q303+Q304)&gt;0.9,25,IF((Q303+Q304)&gt;0.8,20,IF((Q303+Q304)&gt;0.7,15,IF((Q303+Q304)&gt;0.6,10,IF((Q303+Q304)&gt;0.5,5,0))))),IF((V303+V304)&gt;0.94,30,IF((V303+V304)&gt;0.9,25,IF((V303+V304)&gt;0.8,20,IF((V303+V304)&gt;0.7,15,IF((V303+V304)&gt;0.6,10,IF((V303+V304)&gt;0.5,5,0)))))))),IF((Q303+Q304)&gt;1,40,IF(V303="",IF((Q303+Q304)&gt;0.95,35,IF((Q303+Q304)&gt;0.9,30,IF((Q303+Q304)&gt;0.8,20,IF((Q303+Q304)&gt;0.7,15,IF((Q303+Q304)&gt;0.6,10,IF((Q303+Q304)&gt;0.5,5,0)))))),IF((V303+V304)&gt;0.94,40,IF((V303+V304)&gt;0.9,35,IF((V303+V304)&gt;0.8,30,IF((V303+V304)&gt;0.7,20,IF((V303+V304)&gt;0.6,15,IF((V303+V304)&gt;0.5,10,0))))))))))))</f>
        <v>0</v>
      </c>
    </row>
    <row r="304" spans="1:25" s="219" customFormat="1" x14ac:dyDescent="0.2">
      <c r="A304" s="724" t="s">
        <v>174</v>
      </c>
      <c r="B304" s="725"/>
      <c r="C304" s="263"/>
      <c r="D304" s="263"/>
      <c r="E304" s="259"/>
      <c r="F304" s="252"/>
      <c r="G304" s="290" t="str">
        <f t="shared" si="75"/>
        <v/>
      </c>
      <c r="H304" s="254"/>
      <c r="I304" s="288"/>
      <c r="J304" s="288"/>
      <c r="K304" s="300"/>
      <c r="L304" s="266"/>
      <c r="M304" s="267"/>
      <c r="N304" s="267"/>
      <c r="O304" s="267"/>
      <c r="P304" s="200">
        <f>IF(H304="",0,IF(H304="Ne treba raditi na predm.",1+SUM(M304:O304),(SUM(M304:O304)/H304)))</f>
        <v>0</v>
      </c>
      <c r="Q304" s="238">
        <f t="shared" si="76"/>
        <v>0</v>
      </c>
      <c r="R304" s="382"/>
      <c r="S304" s="383"/>
      <c r="T304" s="383"/>
      <c r="U304" s="383"/>
      <c r="V304" s="239"/>
      <c r="W304" s="694">
        <f>IF(Q304="","",IF(C304="Ne","",IF(H304="Ne treba raditi na predm.","",IF(D304="Da",IF((Q303+Q304)&gt;1,30,IF((V303)="",IF((Q303+Q304)&gt;0.9,25,IF((Q303+Q304)&gt;0.8,20,IF((Q303+Q304)&gt;0.7,15,IF((Q303+Q304)&gt;0.6,10,IF((Q303+Q304)&gt;0.5,5,0))))),IF((V303+V304)&gt;0.94,30,IF((V303+V304)&gt;0.9,25,IF((V303+V304)&gt;0.8,20,IF((V303+V304)&gt;0.7,15,IF((V303+V304)&gt;0.6,10,IF((V303+V304)&gt;0.5,5,0)))))))),IF((Q303+Q304)&gt;1,40,IF(V304="",IF((Q303+Q304)&gt;0.95,35,IF((Q303+Q304)&gt;0.9,30,IF((Q303+Q304)&gt;0.8,20,IF((Q303+Q304)&gt;0.7,15,IF((Q303+Q304)&gt;0.6,10,IF((Q303+Q304)&gt;0.5,5,0)))))),IF((V303+V304)&gt;0.94,40,IF((V303+V304)&gt;0.9,35,IF((V303+V304)&gt;0.8,30,IF((V303+V304)&gt;0.7,20,IF((V303+V304)&gt;0.6,15,IF((V303+V304)&gt;0.5,10,0))))))))))))</f>
        <v>0</v>
      </c>
    </row>
    <row r="305" spans="1:25" s="219" customFormat="1" ht="30" customHeight="1" x14ac:dyDescent="0.2">
      <c r="A305" s="596" t="s">
        <v>175</v>
      </c>
      <c r="B305" s="291"/>
      <c r="C305" s="292"/>
      <c r="D305" s="292"/>
      <c r="E305" s="293"/>
      <c r="F305" s="292"/>
      <c r="G305" s="292"/>
      <c r="H305" s="294"/>
      <c r="I305" s="298"/>
      <c r="J305" s="298"/>
      <c r="K305" s="299"/>
      <c r="L305" s="292"/>
      <c r="M305" s="292"/>
      <c r="N305" s="292"/>
      <c r="O305" s="292"/>
      <c r="P305" s="525" t="s">
        <v>245</v>
      </c>
      <c r="Q305" s="526">
        <f>Q306+Q307</f>
        <v>0</v>
      </c>
      <c r="R305" s="294"/>
      <c r="S305" s="294"/>
      <c r="T305" s="294"/>
      <c r="U305" s="294"/>
      <c r="V305" s="294"/>
      <c r="W305" s="296"/>
      <c r="X305" s="201"/>
      <c r="Y305" s="201"/>
    </row>
    <row r="306" spans="1:25" s="219" customFormat="1" x14ac:dyDescent="0.2">
      <c r="A306" s="724" t="s">
        <v>173</v>
      </c>
      <c r="B306" s="725"/>
      <c r="C306" s="263"/>
      <c r="D306" s="263"/>
      <c r="E306" s="259"/>
      <c r="F306" s="252"/>
      <c r="G306" s="290" t="str">
        <f t="shared" ref="G306:G307" si="77">IF(F306="Sudija",1,IF(F306="Stručni saradnik",1,""))</f>
        <v/>
      </c>
      <c r="H306" s="254"/>
      <c r="I306" s="288"/>
      <c r="J306" s="288"/>
      <c r="K306" s="300"/>
      <c r="L306" s="266"/>
      <c r="M306" s="267"/>
      <c r="N306" s="267"/>
      <c r="O306" s="267"/>
      <c r="P306" s="200">
        <f>IF(H306="",0,IF(H306="Ne treba raditi na predm.",1+SUM(M306:O306),(SUM(M306:O306)/H306)))</f>
        <v>0</v>
      </c>
      <c r="Q306" s="238">
        <f t="shared" ref="Q306:Q307" si="78">IF(L306&gt;0,IF(H306="Ne treba raditi na predm.",P306,P306*(K306/(K306-L306))),P306)</f>
        <v>0</v>
      </c>
      <c r="R306" s="382"/>
      <c r="S306" s="383"/>
      <c r="T306" s="383"/>
      <c r="U306" s="383"/>
      <c r="V306" s="239" t="str">
        <f>IF(R306="","",(S306+S307)/(R306+R307-T306-T307))</f>
        <v/>
      </c>
      <c r="W306" s="694">
        <f>IF(Q306="","",IF(C306="Ne","",IF(H306="Ne treba raditi na predm.","",IF(D306="Da",IF((Q306+Q307)&gt;1,30,IF((V306)="",IF((Q306+Q307)&gt;0.9,25,IF((Q306+Q307)&gt;0.8,20,IF((Q306+Q307)&gt;0.7,15,IF((Q306+Q307)&gt;0.6,10,IF((Q306+Q307)&gt;0.5,5,0))))),IF((V306+V307)&gt;0.94,30,IF((V306+V307)&gt;0.9,25,IF((V306+V307)&gt;0.8,20,IF((V306+V307)&gt;0.7,15,IF((V306+V307)&gt;0.6,10,IF((V306+V307)&gt;0.5,5,0)))))))),IF((Q306+Q307)&gt;1,40,IF(V306="",IF((Q306+Q307)&gt;0.95,35,IF((Q306+Q307)&gt;0.9,30,IF((Q306+Q307)&gt;0.8,20,IF((Q306+Q307)&gt;0.7,15,IF((Q306+Q307)&gt;0.6,10,IF((Q306+Q307)&gt;0.5,5,0)))))),IF((V306+V307)&gt;0.94,40,IF((V306+V307)&gt;0.9,35,IF((V306+V307)&gt;0.8,30,IF((V306+V307)&gt;0.7,20,IF((V306+V307)&gt;0.6,15,IF((V306+V307)&gt;0.5,10,0))))))))))))</f>
        <v>0</v>
      </c>
    </row>
    <row r="307" spans="1:25" s="219" customFormat="1" x14ac:dyDescent="0.2">
      <c r="A307" s="724" t="s">
        <v>174</v>
      </c>
      <c r="B307" s="725"/>
      <c r="C307" s="263"/>
      <c r="D307" s="263"/>
      <c r="E307" s="259"/>
      <c r="F307" s="252"/>
      <c r="G307" s="290" t="str">
        <f t="shared" si="77"/>
        <v/>
      </c>
      <c r="H307" s="254"/>
      <c r="I307" s="288"/>
      <c r="J307" s="288"/>
      <c r="K307" s="300"/>
      <c r="L307" s="266"/>
      <c r="M307" s="267"/>
      <c r="N307" s="267"/>
      <c r="O307" s="267"/>
      <c r="P307" s="200">
        <f>IF(H307="",0,IF(H307="Ne treba raditi na predm.",1+SUM(M307:O307),(SUM(M307:O307)/H307)))</f>
        <v>0</v>
      </c>
      <c r="Q307" s="238">
        <f t="shared" si="78"/>
        <v>0</v>
      </c>
      <c r="R307" s="382"/>
      <c r="S307" s="383"/>
      <c r="T307" s="383"/>
      <c r="U307" s="383"/>
      <c r="V307" s="239"/>
      <c r="W307" s="694">
        <f>IF(Q307="","",IF(C307="Ne","",IF(H307="Ne treba raditi na predm.","",IF(D307="Da",IF((Q306+Q307)&gt;1,30,IF((V306)="",IF((Q306+Q307)&gt;0.9,25,IF((Q306+Q307)&gt;0.8,20,IF((Q306+Q307)&gt;0.7,15,IF((Q306+Q307)&gt;0.6,10,IF((Q306+Q307)&gt;0.5,5,0))))),IF((V306+V307)&gt;0.94,30,IF((V306+V307)&gt;0.9,25,IF((V306+V307)&gt;0.8,20,IF((V306+V307)&gt;0.7,15,IF((V306+V307)&gt;0.6,10,IF((V306+V307)&gt;0.5,5,0)))))))),IF((Q306+Q307)&gt;1,40,IF(V307="",IF((Q306+Q307)&gt;0.95,35,IF((Q306+Q307)&gt;0.9,30,IF((Q306+Q307)&gt;0.8,20,IF((Q306+Q307)&gt;0.7,15,IF((Q306+Q307)&gt;0.6,10,IF((Q306+Q307)&gt;0.5,5,0)))))),IF((V306+V307)&gt;0.94,40,IF((V306+V307)&gt;0.9,35,IF((V306+V307)&gt;0.8,30,IF((V306+V307)&gt;0.7,20,IF((V306+V307)&gt;0.6,15,IF((V306+V307)&gt;0.5,10,0))))))))))))</f>
        <v>0</v>
      </c>
    </row>
    <row r="308" spans="1:25" s="219" customFormat="1" ht="30" customHeight="1" x14ac:dyDescent="0.2">
      <c r="A308" s="596" t="s">
        <v>175</v>
      </c>
      <c r="B308" s="291"/>
      <c r="C308" s="292"/>
      <c r="D308" s="292"/>
      <c r="E308" s="293"/>
      <c r="F308" s="292"/>
      <c r="G308" s="292"/>
      <c r="H308" s="294"/>
      <c r="I308" s="298"/>
      <c r="J308" s="298"/>
      <c r="K308" s="299"/>
      <c r="L308" s="292"/>
      <c r="M308" s="292"/>
      <c r="N308" s="292"/>
      <c r="O308" s="292"/>
      <c r="P308" s="525" t="s">
        <v>245</v>
      </c>
      <c r="Q308" s="526">
        <f>Q309+Q310</f>
        <v>0</v>
      </c>
      <c r="R308" s="294"/>
      <c r="S308" s="294"/>
      <c r="T308" s="294"/>
      <c r="U308" s="294"/>
      <c r="V308" s="294"/>
      <c r="W308" s="296"/>
      <c r="X308" s="201"/>
      <c r="Y308" s="201"/>
    </row>
    <row r="309" spans="1:25" s="219" customFormat="1" x14ac:dyDescent="0.2">
      <c r="A309" s="724" t="s">
        <v>173</v>
      </c>
      <c r="B309" s="725"/>
      <c r="C309" s="263"/>
      <c r="D309" s="263"/>
      <c r="E309" s="259"/>
      <c r="F309" s="252"/>
      <c r="G309" s="290" t="str">
        <f t="shared" ref="G309:G310" si="79">IF(F309="Sudija",1,IF(F309="Stručni saradnik",1,""))</f>
        <v/>
      </c>
      <c r="H309" s="254"/>
      <c r="I309" s="288"/>
      <c r="J309" s="288"/>
      <c r="K309" s="300"/>
      <c r="L309" s="266"/>
      <c r="M309" s="267"/>
      <c r="N309" s="267"/>
      <c r="O309" s="267"/>
      <c r="P309" s="200">
        <f>IF(H309="",0,IF(H309="Ne treba raditi na predm.",1+SUM(M309:O309),(SUM(M309:O309)/H309)))</f>
        <v>0</v>
      </c>
      <c r="Q309" s="238">
        <f t="shared" ref="Q309:Q310" si="80">IF(L309&gt;0,IF(H309="Ne treba raditi na predm.",P309,P309*(K309/(K309-L309))),P309)</f>
        <v>0</v>
      </c>
      <c r="R309" s="382"/>
      <c r="S309" s="383"/>
      <c r="T309" s="383"/>
      <c r="U309" s="383"/>
      <c r="V309" s="239" t="str">
        <f>IF(R309="","",(S309+S310)/(R309+R310-T309-T310))</f>
        <v/>
      </c>
      <c r="W309" s="694">
        <f>IF(Q309="","",IF(C309="Ne","",IF(H309="Ne treba raditi na predm.","",IF(D309="Da",IF((Q309+Q310)&gt;1,30,IF((V309)="",IF((Q309+Q310)&gt;0.9,25,IF((Q309+Q310)&gt;0.8,20,IF((Q309+Q310)&gt;0.7,15,IF((Q309+Q310)&gt;0.6,10,IF((Q309+Q310)&gt;0.5,5,0))))),IF((V309+V310)&gt;0.94,30,IF((V309+V310)&gt;0.9,25,IF((V309+V310)&gt;0.8,20,IF((V309+V310)&gt;0.7,15,IF((V309+V310)&gt;0.6,10,IF((V309+V310)&gt;0.5,5,0)))))))),IF((Q309+Q310)&gt;1,40,IF(V309="",IF((Q309+Q310)&gt;0.95,35,IF((Q309+Q310)&gt;0.9,30,IF((Q309+Q310)&gt;0.8,20,IF((Q309+Q310)&gt;0.7,15,IF((Q309+Q310)&gt;0.6,10,IF((Q309+Q310)&gt;0.5,5,0)))))),IF((V309+V310)&gt;0.94,40,IF((V309+V310)&gt;0.9,35,IF((V309+V310)&gt;0.8,30,IF((V309+V310)&gt;0.7,20,IF((V309+V310)&gt;0.6,15,IF((V309+V310)&gt;0.5,10,0))))))))))))</f>
        <v>0</v>
      </c>
    </row>
    <row r="310" spans="1:25" s="219" customFormat="1" x14ac:dyDescent="0.2">
      <c r="A310" s="724" t="s">
        <v>174</v>
      </c>
      <c r="B310" s="725"/>
      <c r="C310" s="263"/>
      <c r="D310" s="263"/>
      <c r="E310" s="259"/>
      <c r="F310" s="252"/>
      <c r="G310" s="290" t="str">
        <f t="shared" si="79"/>
        <v/>
      </c>
      <c r="H310" s="254"/>
      <c r="I310" s="288"/>
      <c r="J310" s="288"/>
      <c r="K310" s="300"/>
      <c r="L310" s="266"/>
      <c r="M310" s="267"/>
      <c r="N310" s="267"/>
      <c r="O310" s="267"/>
      <c r="P310" s="200">
        <f>IF(H310="",0,IF(H310="Ne treba raditi na predm.",1+SUM(M310:O310),(SUM(M310:O310)/H310)))</f>
        <v>0</v>
      </c>
      <c r="Q310" s="238">
        <f t="shared" si="80"/>
        <v>0</v>
      </c>
      <c r="R310" s="382"/>
      <c r="S310" s="383"/>
      <c r="T310" s="383"/>
      <c r="U310" s="383"/>
      <c r="V310" s="239"/>
      <c r="W310" s="694">
        <f>IF(Q310="","",IF(C310="Ne","",IF(H310="Ne treba raditi na predm.","",IF(D310="Da",IF((Q309+Q310)&gt;1,30,IF((V309)="",IF((Q309+Q310)&gt;0.9,25,IF((Q309+Q310)&gt;0.8,20,IF((Q309+Q310)&gt;0.7,15,IF((Q309+Q310)&gt;0.6,10,IF((Q309+Q310)&gt;0.5,5,0))))),IF((V309+V310)&gt;0.94,30,IF((V309+V310)&gt;0.9,25,IF((V309+V310)&gt;0.8,20,IF((V309+V310)&gt;0.7,15,IF((V309+V310)&gt;0.6,10,IF((V309+V310)&gt;0.5,5,0)))))))),IF((Q309+Q310)&gt;1,40,IF(V310="",IF((Q309+Q310)&gt;0.95,35,IF((Q309+Q310)&gt;0.9,30,IF((Q309+Q310)&gt;0.8,20,IF((Q309+Q310)&gt;0.7,15,IF((Q309+Q310)&gt;0.6,10,IF((Q309+Q310)&gt;0.5,5,0)))))),IF((V309+V310)&gt;0.94,40,IF((V309+V310)&gt;0.9,35,IF((V309+V310)&gt;0.8,30,IF((V309+V310)&gt;0.7,20,IF((V309+V310)&gt;0.6,15,IF((V309+V310)&gt;0.5,10,0))))))))))))</f>
        <v>0</v>
      </c>
    </row>
    <row r="311" spans="1:25" s="219" customFormat="1" ht="30" customHeight="1" x14ac:dyDescent="0.2">
      <c r="A311" s="596" t="s">
        <v>175</v>
      </c>
      <c r="B311" s="291"/>
      <c r="C311" s="292"/>
      <c r="D311" s="292"/>
      <c r="E311" s="293"/>
      <c r="F311" s="292"/>
      <c r="G311" s="292"/>
      <c r="H311" s="294"/>
      <c r="I311" s="298"/>
      <c r="J311" s="298"/>
      <c r="K311" s="299"/>
      <c r="L311" s="292"/>
      <c r="M311" s="292"/>
      <c r="N311" s="292"/>
      <c r="O311" s="292"/>
      <c r="P311" s="525" t="s">
        <v>245</v>
      </c>
      <c r="Q311" s="526">
        <f>Q312+Q313</f>
        <v>0</v>
      </c>
      <c r="R311" s="294"/>
      <c r="S311" s="294"/>
      <c r="T311" s="294"/>
      <c r="U311" s="294"/>
      <c r="V311" s="294"/>
      <c r="W311" s="296"/>
      <c r="X311" s="201"/>
      <c r="Y311" s="201"/>
    </row>
    <row r="312" spans="1:25" s="219" customFormat="1" x14ac:dyDescent="0.2">
      <c r="A312" s="724" t="s">
        <v>173</v>
      </c>
      <c r="B312" s="725"/>
      <c r="C312" s="263"/>
      <c r="D312" s="263"/>
      <c r="E312" s="259"/>
      <c r="F312" s="252"/>
      <c r="G312" s="290" t="str">
        <f t="shared" ref="G312:G313" si="81">IF(F312="Sudija",1,IF(F312="Stručni saradnik",1,""))</f>
        <v/>
      </c>
      <c r="H312" s="254"/>
      <c r="I312" s="288"/>
      <c r="J312" s="288"/>
      <c r="K312" s="300"/>
      <c r="L312" s="266"/>
      <c r="M312" s="267"/>
      <c r="N312" s="267"/>
      <c r="O312" s="267"/>
      <c r="P312" s="200">
        <f>IF(H312="",0,IF(H312="Ne treba raditi na predm.",1+SUM(M312:O312),(SUM(M312:O312)/H312)))</f>
        <v>0</v>
      </c>
      <c r="Q312" s="238">
        <f t="shared" ref="Q312:Q313" si="82">IF(L312&gt;0,IF(H312="Ne treba raditi na predm.",P312,P312*(K312/(K312-L312))),P312)</f>
        <v>0</v>
      </c>
      <c r="R312" s="382"/>
      <c r="S312" s="383"/>
      <c r="T312" s="383"/>
      <c r="U312" s="383"/>
      <c r="V312" s="239" t="str">
        <f>IF(R312="","",(S312+S313)/(R312+R313-T312-T313))</f>
        <v/>
      </c>
      <c r="W312" s="694">
        <f>IF(Q312="","",IF(C312="Ne","",IF(H312="Ne treba raditi na predm.","",IF(D312="Da",IF((Q312+Q313)&gt;1,30,IF((V312)="",IF((Q312+Q313)&gt;0.9,25,IF((Q312+Q313)&gt;0.8,20,IF((Q312+Q313)&gt;0.7,15,IF((Q312+Q313)&gt;0.6,10,IF((Q312+Q313)&gt;0.5,5,0))))),IF((V312+V313)&gt;0.94,30,IF((V312+V313)&gt;0.9,25,IF((V312+V313)&gt;0.8,20,IF((V312+V313)&gt;0.7,15,IF((V312+V313)&gt;0.6,10,IF((V312+V313)&gt;0.5,5,0)))))))),IF((Q312+Q313)&gt;1,40,IF(V312="",IF((Q312+Q313)&gt;0.95,35,IF((Q312+Q313)&gt;0.9,30,IF((Q312+Q313)&gt;0.8,20,IF((Q312+Q313)&gt;0.7,15,IF((Q312+Q313)&gt;0.6,10,IF((Q312+Q313)&gt;0.5,5,0)))))),IF((V312+V313)&gt;0.94,40,IF((V312+V313)&gt;0.9,35,IF((V312+V313)&gt;0.8,30,IF((V312+V313)&gt;0.7,20,IF((V312+V313)&gt;0.6,15,IF((V312+V313)&gt;0.5,10,0))))))))))))</f>
        <v>0</v>
      </c>
    </row>
    <row r="313" spans="1:25" s="219" customFormat="1" x14ac:dyDescent="0.2">
      <c r="A313" s="724" t="s">
        <v>174</v>
      </c>
      <c r="B313" s="725"/>
      <c r="C313" s="263"/>
      <c r="D313" s="263"/>
      <c r="E313" s="259"/>
      <c r="F313" s="252"/>
      <c r="G313" s="290" t="str">
        <f t="shared" si="81"/>
        <v/>
      </c>
      <c r="H313" s="254"/>
      <c r="I313" s="288"/>
      <c r="J313" s="288"/>
      <c r="K313" s="300"/>
      <c r="L313" s="266"/>
      <c r="M313" s="267"/>
      <c r="N313" s="267"/>
      <c r="O313" s="267"/>
      <c r="P313" s="200">
        <f>IF(H313="",0,IF(H313="Ne treba raditi na predm.",1+SUM(M313:O313),(SUM(M313:O313)/H313)))</f>
        <v>0</v>
      </c>
      <c r="Q313" s="238">
        <f t="shared" si="82"/>
        <v>0</v>
      </c>
      <c r="R313" s="382"/>
      <c r="S313" s="383"/>
      <c r="T313" s="383"/>
      <c r="U313" s="383"/>
      <c r="V313" s="239"/>
      <c r="W313" s="694">
        <f>IF(Q313="","",IF(C313="Ne","",IF(H313="Ne treba raditi na predm.","",IF(D313="Da",IF((Q312+Q313)&gt;1,30,IF((V312)="",IF((Q312+Q313)&gt;0.9,25,IF((Q312+Q313)&gt;0.8,20,IF((Q312+Q313)&gt;0.7,15,IF((Q312+Q313)&gt;0.6,10,IF((Q312+Q313)&gt;0.5,5,0))))),IF((V312+V313)&gt;0.94,30,IF((V312+V313)&gt;0.9,25,IF((V312+V313)&gt;0.8,20,IF((V312+V313)&gt;0.7,15,IF((V312+V313)&gt;0.6,10,IF((V312+V313)&gt;0.5,5,0)))))))),IF((Q312+Q313)&gt;1,40,IF(V313="",IF((Q312+Q313)&gt;0.95,35,IF((Q312+Q313)&gt;0.9,30,IF((Q312+Q313)&gt;0.8,20,IF((Q312+Q313)&gt;0.7,15,IF((Q312+Q313)&gt;0.6,10,IF((Q312+Q313)&gt;0.5,5,0)))))),IF((V312+V313)&gt;0.94,40,IF((V312+V313)&gt;0.9,35,IF((V312+V313)&gt;0.8,30,IF((V312+V313)&gt;0.7,20,IF((V312+V313)&gt;0.6,15,IF((V312+V313)&gt;0.5,10,0))))))))))))</f>
        <v>0</v>
      </c>
    </row>
    <row r="314" spans="1:25" s="219" customFormat="1" ht="30" customHeight="1" x14ac:dyDescent="0.2">
      <c r="A314" s="596" t="s">
        <v>175</v>
      </c>
      <c r="B314" s="291"/>
      <c r="C314" s="292"/>
      <c r="D314" s="292"/>
      <c r="E314" s="293"/>
      <c r="F314" s="292"/>
      <c r="G314" s="292"/>
      <c r="H314" s="294"/>
      <c r="I314" s="298"/>
      <c r="J314" s="298"/>
      <c r="K314" s="299"/>
      <c r="L314" s="292"/>
      <c r="M314" s="292"/>
      <c r="N314" s="292"/>
      <c r="O314" s="292"/>
      <c r="P314" s="525" t="s">
        <v>245</v>
      </c>
      <c r="Q314" s="526">
        <f>Q315+Q316</f>
        <v>0</v>
      </c>
      <c r="R314" s="294"/>
      <c r="S314" s="294"/>
      <c r="T314" s="294"/>
      <c r="U314" s="294"/>
      <c r="V314" s="294"/>
      <c r="W314" s="296"/>
      <c r="X314" s="201"/>
      <c r="Y314" s="201"/>
    </row>
    <row r="315" spans="1:25" s="219" customFormat="1" x14ac:dyDescent="0.2">
      <c r="A315" s="724" t="s">
        <v>173</v>
      </c>
      <c r="B315" s="725"/>
      <c r="C315" s="263"/>
      <c r="D315" s="263"/>
      <c r="E315" s="259"/>
      <c r="F315" s="252"/>
      <c r="G315" s="290" t="str">
        <f t="shared" ref="G315:G316" si="83">IF(F315="Sudija",1,IF(F315="Stručni saradnik",1,""))</f>
        <v/>
      </c>
      <c r="H315" s="254"/>
      <c r="I315" s="288"/>
      <c r="J315" s="288"/>
      <c r="K315" s="300"/>
      <c r="L315" s="266"/>
      <c r="M315" s="267"/>
      <c r="N315" s="267"/>
      <c r="O315" s="267"/>
      <c r="P315" s="200">
        <f>IF(H315="",0,IF(H315="Ne treba raditi na predm.",1+SUM(M315:O315),(SUM(M315:O315)/H315)))</f>
        <v>0</v>
      </c>
      <c r="Q315" s="238">
        <f t="shared" ref="Q315:Q316" si="84">IF(L315&gt;0,IF(H315="Ne treba raditi na predm.",P315,P315*(K315/(K315-L315))),P315)</f>
        <v>0</v>
      </c>
      <c r="R315" s="382"/>
      <c r="S315" s="383"/>
      <c r="T315" s="383"/>
      <c r="U315" s="383"/>
      <c r="V315" s="239" t="str">
        <f>IF(R315="","",(S315+S316)/(R315+R316-T315-T316))</f>
        <v/>
      </c>
      <c r="W315" s="694">
        <f>IF(Q315="","",IF(C315="Ne","",IF(H315="Ne treba raditi na predm.","",IF(D315="Da",IF((Q315+Q316)&gt;1,30,IF((V315)="",IF((Q315+Q316)&gt;0.9,25,IF((Q315+Q316)&gt;0.8,20,IF((Q315+Q316)&gt;0.7,15,IF((Q315+Q316)&gt;0.6,10,IF((Q315+Q316)&gt;0.5,5,0))))),IF((V315+V316)&gt;0.94,30,IF((V315+V316)&gt;0.9,25,IF((V315+V316)&gt;0.8,20,IF((V315+V316)&gt;0.7,15,IF((V315+V316)&gt;0.6,10,IF((V315+V316)&gt;0.5,5,0)))))))),IF((Q315+Q316)&gt;1,40,IF(V315="",IF((Q315+Q316)&gt;0.95,35,IF((Q315+Q316)&gt;0.9,30,IF((Q315+Q316)&gt;0.8,20,IF((Q315+Q316)&gt;0.7,15,IF((Q315+Q316)&gt;0.6,10,IF((Q315+Q316)&gt;0.5,5,0)))))),IF((V315+V316)&gt;0.94,40,IF((V315+V316)&gt;0.9,35,IF((V315+V316)&gt;0.8,30,IF((V315+V316)&gt;0.7,20,IF((V315+V316)&gt;0.6,15,IF((V315+V316)&gt;0.5,10,0))))))))))))</f>
        <v>0</v>
      </c>
    </row>
    <row r="316" spans="1:25" s="219" customFormat="1" x14ac:dyDescent="0.2">
      <c r="A316" s="724" t="s">
        <v>174</v>
      </c>
      <c r="B316" s="725"/>
      <c r="C316" s="263"/>
      <c r="D316" s="263"/>
      <c r="E316" s="259"/>
      <c r="F316" s="252"/>
      <c r="G316" s="290" t="str">
        <f t="shared" si="83"/>
        <v/>
      </c>
      <c r="H316" s="254"/>
      <c r="I316" s="288"/>
      <c r="J316" s="288"/>
      <c r="K316" s="300"/>
      <c r="L316" s="266"/>
      <c r="M316" s="267"/>
      <c r="N316" s="267"/>
      <c r="O316" s="267"/>
      <c r="P316" s="200">
        <f>IF(H316="",0,IF(H316="Ne treba raditi na predm.",1+SUM(M316:O316),(SUM(M316:O316)/H316)))</f>
        <v>0</v>
      </c>
      <c r="Q316" s="238">
        <f t="shared" si="84"/>
        <v>0</v>
      </c>
      <c r="R316" s="382"/>
      <c r="S316" s="383"/>
      <c r="T316" s="383"/>
      <c r="U316" s="383"/>
      <c r="V316" s="239"/>
      <c r="W316" s="694">
        <f>IF(Q316="","",IF(C316="Ne","",IF(H316="Ne treba raditi na predm.","",IF(D316="Da",IF((Q315+Q316)&gt;1,30,IF((V315)="",IF((Q315+Q316)&gt;0.9,25,IF((Q315+Q316)&gt;0.8,20,IF((Q315+Q316)&gt;0.7,15,IF((Q315+Q316)&gt;0.6,10,IF((Q315+Q316)&gt;0.5,5,0))))),IF((V315+V316)&gt;0.94,30,IF((V315+V316)&gt;0.9,25,IF((V315+V316)&gt;0.8,20,IF((V315+V316)&gt;0.7,15,IF((V315+V316)&gt;0.6,10,IF((V315+V316)&gt;0.5,5,0)))))))),IF((Q315+Q316)&gt;1,40,IF(V316="",IF((Q315+Q316)&gt;0.95,35,IF((Q315+Q316)&gt;0.9,30,IF((Q315+Q316)&gt;0.8,20,IF((Q315+Q316)&gt;0.7,15,IF((Q315+Q316)&gt;0.6,10,IF((Q315+Q316)&gt;0.5,5,0)))))),IF((V315+V316)&gt;0.94,40,IF((V315+V316)&gt;0.9,35,IF((V315+V316)&gt;0.8,30,IF((V315+V316)&gt;0.7,20,IF((V315+V316)&gt;0.6,15,IF((V315+V316)&gt;0.5,10,0))))))))))))</f>
        <v>0</v>
      </c>
    </row>
    <row r="317" spans="1:25" s="219" customFormat="1" ht="30" customHeight="1" x14ac:dyDescent="0.2">
      <c r="A317" s="596" t="s">
        <v>175</v>
      </c>
      <c r="B317" s="291"/>
      <c r="C317" s="292"/>
      <c r="D317" s="292"/>
      <c r="E317" s="293"/>
      <c r="F317" s="292"/>
      <c r="G317" s="292"/>
      <c r="H317" s="294"/>
      <c r="I317" s="298"/>
      <c r="J317" s="298"/>
      <c r="K317" s="299"/>
      <c r="L317" s="292"/>
      <c r="M317" s="292"/>
      <c r="N317" s="292"/>
      <c r="O317" s="292"/>
      <c r="P317" s="525" t="s">
        <v>245</v>
      </c>
      <c r="Q317" s="526">
        <f>Q318+Q319</f>
        <v>0</v>
      </c>
      <c r="R317" s="294"/>
      <c r="S317" s="294"/>
      <c r="T317" s="294"/>
      <c r="U317" s="294"/>
      <c r="V317" s="294"/>
      <c r="W317" s="296"/>
      <c r="X317" s="201"/>
      <c r="Y317" s="201"/>
    </row>
    <row r="318" spans="1:25" s="219" customFormat="1" x14ac:dyDescent="0.2">
      <c r="A318" s="724" t="s">
        <v>173</v>
      </c>
      <c r="B318" s="725"/>
      <c r="C318" s="263"/>
      <c r="D318" s="263"/>
      <c r="E318" s="259"/>
      <c r="F318" s="252"/>
      <c r="G318" s="290" t="str">
        <f t="shared" ref="G318:G319" si="85">IF(F318="Sudija",1,IF(F318="Stručni saradnik",1,""))</f>
        <v/>
      </c>
      <c r="H318" s="262"/>
      <c r="I318" s="288"/>
      <c r="J318" s="288"/>
      <c r="K318" s="300"/>
      <c r="L318" s="266"/>
      <c r="M318" s="267"/>
      <c r="N318" s="267"/>
      <c r="O318" s="267"/>
      <c r="P318" s="200">
        <f>IF(H318="",0,IF(H318="Ne treba raditi na predm.",1+SUM(M318:O318),(SUM(M318:O318)/H318)))</f>
        <v>0</v>
      </c>
      <c r="Q318" s="238">
        <f t="shared" ref="Q318:Q319" si="86">IF(L318&gt;0,IF(H318="Ne treba raditi na predm.",P318,P318*(K318/(K318-L318))),P318)</f>
        <v>0</v>
      </c>
      <c r="R318" s="382"/>
      <c r="S318" s="383"/>
      <c r="T318" s="383"/>
      <c r="U318" s="383"/>
      <c r="V318" s="239" t="str">
        <f>IF(R318="","",(S318+S319)/(R318+R319-T318-T319))</f>
        <v/>
      </c>
      <c r="W318" s="694">
        <f>IF(Q318="","",IF(C318="Ne","",IF(H318="Ne treba raditi na predm.","",IF(D318="Da",IF((Q318+Q319)&gt;1,30,IF((V318)="",IF((Q318+Q319)&gt;0.9,25,IF((Q318+Q319)&gt;0.8,20,IF((Q318+Q319)&gt;0.7,15,IF((Q318+Q319)&gt;0.6,10,IF((Q318+Q319)&gt;0.5,5,0))))),IF((V318+V319)&gt;0.94,30,IF((V318+V319)&gt;0.9,25,IF((V318+V319)&gt;0.8,20,IF((V318+V319)&gt;0.7,15,IF((V318+V319)&gt;0.6,10,IF((V318+V319)&gt;0.5,5,0)))))))),IF((Q318+Q319)&gt;1,40,IF(V318="",IF((Q318+Q319)&gt;0.95,35,IF((Q318+Q319)&gt;0.9,30,IF((Q318+Q319)&gt;0.8,20,IF((Q318+Q319)&gt;0.7,15,IF((Q318+Q319)&gt;0.6,10,IF((Q318+Q319)&gt;0.5,5,0)))))),IF((V318+V319)&gt;0.94,40,IF((V318+V319)&gt;0.9,35,IF((V318+V319)&gt;0.8,30,IF((V318+V319)&gt;0.7,20,IF((V318+V319)&gt;0.6,15,IF((V318+V319)&gt;0.5,10,0))))))))))))</f>
        <v>0</v>
      </c>
    </row>
    <row r="319" spans="1:25" s="219" customFormat="1" x14ac:dyDescent="0.2">
      <c r="A319" s="724" t="s">
        <v>174</v>
      </c>
      <c r="B319" s="725"/>
      <c r="C319" s="263"/>
      <c r="D319" s="263"/>
      <c r="E319" s="259"/>
      <c r="F319" s="252"/>
      <c r="G319" s="290" t="str">
        <f t="shared" si="85"/>
        <v/>
      </c>
      <c r="H319" s="262"/>
      <c r="I319" s="288"/>
      <c r="J319" s="288"/>
      <c r="K319" s="300"/>
      <c r="L319" s="266"/>
      <c r="M319" s="267"/>
      <c r="N319" s="267"/>
      <c r="O319" s="267"/>
      <c r="P319" s="200">
        <f>IF(H319="",0,IF(H319="Ne treba raditi na predm.",1+SUM(M319:O319),(SUM(M319:O319)/H319)))</f>
        <v>0</v>
      </c>
      <c r="Q319" s="238">
        <f t="shared" si="86"/>
        <v>0</v>
      </c>
      <c r="R319" s="382"/>
      <c r="S319" s="383"/>
      <c r="T319" s="383"/>
      <c r="U319" s="383"/>
      <c r="V319" s="239"/>
      <c r="W319" s="694">
        <f>IF(Q319="","",IF(C319="Ne","",IF(H319="Ne treba raditi na predm.","",IF(D319="Da",IF((Q318+Q319)&gt;1,30,IF((V318)="",IF((Q318+Q319)&gt;0.9,25,IF((Q318+Q319)&gt;0.8,20,IF((Q318+Q319)&gt;0.7,15,IF((Q318+Q319)&gt;0.6,10,IF((Q318+Q319)&gt;0.5,5,0))))),IF((V318+V319)&gt;0.94,30,IF((V318+V319)&gt;0.9,25,IF((V318+V319)&gt;0.8,20,IF((V318+V319)&gt;0.7,15,IF((V318+V319)&gt;0.6,10,IF((V318+V319)&gt;0.5,5,0)))))))),IF((Q318+Q319)&gt;1,40,IF(V319="",IF((Q318+Q319)&gt;0.95,35,IF((Q318+Q319)&gt;0.9,30,IF((Q318+Q319)&gt;0.8,20,IF((Q318+Q319)&gt;0.7,15,IF((Q318+Q319)&gt;0.6,10,IF((Q318+Q319)&gt;0.5,5,0)))))),IF((V318+V319)&gt;0.94,40,IF((V318+V319)&gt;0.9,35,IF((V318+V319)&gt;0.8,30,IF((V318+V319)&gt;0.7,20,IF((V318+V319)&gt;0.6,15,IF((V318+V319)&gt;0.5,10,0))))))))))))</f>
        <v>0</v>
      </c>
    </row>
    <row r="320" spans="1:25" s="219" customFormat="1" ht="30" customHeight="1" x14ac:dyDescent="0.2">
      <c r="A320" s="596" t="s">
        <v>175</v>
      </c>
      <c r="B320" s="291"/>
      <c r="C320" s="292"/>
      <c r="D320" s="292"/>
      <c r="E320" s="293"/>
      <c r="F320" s="292"/>
      <c r="G320" s="292"/>
      <c r="H320" s="294"/>
      <c r="I320" s="298"/>
      <c r="J320" s="298"/>
      <c r="K320" s="299"/>
      <c r="L320" s="292"/>
      <c r="M320" s="292"/>
      <c r="N320" s="292"/>
      <c r="O320" s="292"/>
      <c r="P320" s="525" t="s">
        <v>245</v>
      </c>
      <c r="Q320" s="526">
        <f>Q321+Q322</f>
        <v>0</v>
      </c>
      <c r="R320" s="294"/>
      <c r="S320" s="294"/>
      <c r="T320" s="294"/>
      <c r="U320" s="294"/>
      <c r="V320" s="294"/>
      <c r="W320" s="296"/>
      <c r="X320" s="201"/>
      <c r="Y320" s="201"/>
    </row>
    <row r="321" spans="1:25" s="219" customFormat="1" x14ac:dyDescent="0.2">
      <c r="A321" s="724" t="s">
        <v>173</v>
      </c>
      <c r="B321" s="725"/>
      <c r="C321" s="263"/>
      <c r="D321" s="263"/>
      <c r="E321" s="259"/>
      <c r="F321" s="252"/>
      <c r="G321" s="290" t="str">
        <f t="shared" ref="G321:G322" si="87">IF(F321="Sudija",1,IF(F321="Stručni saradnik",1,""))</f>
        <v/>
      </c>
      <c r="H321" s="262"/>
      <c r="I321" s="288"/>
      <c r="J321" s="288"/>
      <c r="K321" s="300"/>
      <c r="L321" s="266"/>
      <c r="M321" s="267"/>
      <c r="N321" s="267"/>
      <c r="O321" s="267"/>
      <c r="P321" s="200">
        <f>IF(H321="",0,IF(H321="Ne treba raditi na predm.",1+SUM(M321:O321),(SUM(M321:O321)/H321)))</f>
        <v>0</v>
      </c>
      <c r="Q321" s="238">
        <f t="shared" ref="Q321:Q322" si="88">IF(L321&gt;0,IF(H321="Ne treba raditi na predm.",P321,P321*(K321/(K321-L321))),P321)</f>
        <v>0</v>
      </c>
      <c r="R321" s="382"/>
      <c r="S321" s="383"/>
      <c r="T321" s="383"/>
      <c r="U321" s="383"/>
      <c r="V321" s="239" t="str">
        <f>IF(R321="","",(S321+S322)/(R321+R322-T321-T322))</f>
        <v/>
      </c>
      <c r="W321" s="694">
        <f>IF(Q321="","",IF(C321="Ne","",IF(H321="Ne treba raditi na predm.","",IF(D321="Da",IF((Q321+Q322)&gt;1,30,IF((V321)="",IF((Q321+Q322)&gt;0.9,25,IF((Q321+Q322)&gt;0.8,20,IF((Q321+Q322)&gt;0.7,15,IF((Q321+Q322)&gt;0.6,10,IF((Q321+Q322)&gt;0.5,5,0))))),IF((V321+V322)&gt;0.94,30,IF((V321+V322)&gt;0.9,25,IF((V321+V322)&gt;0.8,20,IF((V321+V322)&gt;0.7,15,IF((V321+V322)&gt;0.6,10,IF((V321+V322)&gt;0.5,5,0)))))))),IF((Q321+Q322)&gt;1,40,IF(V321="",IF((Q321+Q322)&gt;0.95,35,IF((Q321+Q322)&gt;0.9,30,IF((Q321+Q322)&gt;0.8,20,IF((Q321+Q322)&gt;0.7,15,IF((Q321+Q322)&gt;0.6,10,IF((Q321+Q322)&gt;0.5,5,0)))))),IF((V321+V322)&gt;0.94,40,IF((V321+V322)&gt;0.9,35,IF((V321+V322)&gt;0.8,30,IF((V321+V322)&gt;0.7,20,IF((V321+V322)&gt;0.6,15,IF((V321+V322)&gt;0.5,10,0))))))))))))</f>
        <v>0</v>
      </c>
    </row>
    <row r="322" spans="1:25" s="219" customFormat="1" x14ac:dyDescent="0.2">
      <c r="A322" s="724" t="s">
        <v>174</v>
      </c>
      <c r="B322" s="725"/>
      <c r="C322" s="263"/>
      <c r="D322" s="263"/>
      <c r="E322" s="259"/>
      <c r="F322" s="252"/>
      <c r="G322" s="290" t="str">
        <f t="shared" si="87"/>
        <v/>
      </c>
      <c r="H322" s="262"/>
      <c r="I322" s="288"/>
      <c r="J322" s="288"/>
      <c r="K322" s="300"/>
      <c r="L322" s="266"/>
      <c r="M322" s="267"/>
      <c r="N322" s="267"/>
      <c r="O322" s="267"/>
      <c r="P322" s="200">
        <f>IF(H322="",0,IF(H322="Ne treba raditi na predm.",1+SUM(M322:O322),(SUM(M322:O322)/H322)))</f>
        <v>0</v>
      </c>
      <c r="Q322" s="238">
        <f t="shared" si="88"/>
        <v>0</v>
      </c>
      <c r="R322" s="382"/>
      <c r="S322" s="383"/>
      <c r="T322" s="383"/>
      <c r="U322" s="383"/>
      <c r="V322" s="239"/>
      <c r="W322" s="694">
        <f>IF(Q322="","",IF(C322="Ne","",IF(H322="Ne treba raditi na predm.","",IF(D322="Da",IF((Q321+Q322)&gt;1,30,IF((V321)="",IF((Q321+Q322)&gt;0.9,25,IF((Q321+Q322)&gt;0.8,20,IF((Q321+Q322)&gt;0.7,15,IF((Q321+Q322)&gt;0.6,10,IF((Q321+Q322)&gt;0.5,5,0))))),IF((V321+V322)&gt;0.94,30,IF((V321+V322)&gt;0.9,25,IF((V321+V322)&gt;0.8,20,IF((V321+V322)&gt;0.7,15,IF((V321+V322)&gt;0.6,10,IF((V321+V322)&gt;0.5,5,0)))))))),IF((Q321+Q322)&gt;1,40,IF(V322="",IF((Q321+Q322)&gt;0.95,35,IF((Q321+Q322)&gt;0.9,30,IF((Q321+Q322)&gt;0.8,20,IF((Q321+Q322)&gt;0.7,15,IF((Q321+Q322)&gt;0.6,10,IF((Q321+Q322)&gt;0.5,5,0)))))),IF((V321+V322)&gt;0.94,40,IF((V321+V322)&gt;0.9,35,IF((V321+V322)&gt;0.8,30,IF((V321+V322)&gt;0.7,20,IF((V321+V322)&gt;0.6,15,IF((V321+V322)&gt;0.5,10,0))))))))))))</f>
        <v>0</v>
      </c>
    </row>
    <row r="323" spans="1:25" s="219" customFormat="1" ht="30" customHeight="1" x14ac:dyDescent="0.2">
      <c r="A323" s="596" t="s">
        <v>175</v>
      </c>
      <c r="B323" s="291"/>
      <c r="C323" s="292"/>
      <c r="D323" s="292"/>
      <c r="E323" s="293"/>
      <c r="F323" s="292"/>
      <c r="G323" s="292"/>
      <c r="H323" s="294"/>
      <c r="I323" s="298"/>
      <c r="J323" s="298"/>
      <c r="K323" s="299"/>
      <c r="L323" s="292"/>
      <c r="M323" s="292"/>
      <c r="N323" s="292"/>
      <c r="O323" s="292"/>
      <c r="P323" s="525" t="s">
        <v>245</v>
      </c>
      <c r="Q323" s="526">
        <f>Q324+Q325</f>
        <v>0</v>
      </c>
      <c r="R323" s="294"/>
      <c r="S323" s="294"/>
      <c r="T323" s="294"/>
      <c r="U323" s="294"/>
      <c r="V323" s="294"/>
      <c r="W323" s="296"/>
      <c r="X323" s="201"/>
      <c r="Y323" s="201"/>
    </row>
    <row r="324" spans="1:25" s="219" customFormat="1" x14ac:dyDescent="0.2">
      <c r="A324" s="724" t="s">
        <v>173</v>
      </c>
      <c r="B324" s="725"/>
      <c r="C324" s="263"/>
      <c r="D324" s="263"/>
      <c r="E324" s="259"/>
      <c r="F324" s="252"/>
      <c r="G324" s="290" t="str">
        <f t="shared" ref="G324:G325" si="89">IF(F324="Sudija",1,IF(F324="Stručni saradnik",1,""))</f>
        <v/>
      </c>
      <c r="H324" s="262"/>
      <c r="I324" s="288"/>
      <c r="J324" s="288"/>
      <c r="K324" s="300"/>
      <c r="L324" s="266"/>
      <c r="M324" s="267"/>
      <c r="N324" s="267"/>
      <c r="O324" s="267"/>
      <c r="P324" s="200">
        <f>IF(H324="",0,IF(H324="Ne treba raditi na predm.",1+SUM(M324:O324),(SUM(M324:O324)/H324)))</f>
        <v>0</v>
      </c>
      <c r="Q324" s="238">
        <f t="shared" ref="Q324:Q325" si="90">IF(L324&gt;0,IF(H324="Ne treba raditi na predm.",P324,P324*(K324/(K324-L324))),P324)</f>
        <v>0</v>
      </c>
      <c r="R324" s="382"/>
      <c r="S324" s="383"/>
      <c r="T324" s="383"/>
      <c r="U324" s="383"/>
      <c r="V324" s="239" t="str">
        <f>IF(R324="","",(S324+S325)/(R324+R325-T324-T325))</f>
        <v/>
      </c>
      <c r="W324" s="694">
        <f>IF(Q324="","",IF(C324="Ne","",IF(H324="Ne treba raditi na predm.","",IF(D324="Da",IF((Q324+Q325)&gt;1,30,IF((V324)="",IF((Q324+Q325)&gt;0.9,25,IF((Q324+Q325)&gt;0.8,20,IF((Q324+Q325)&gt;0.7,15,IF((Q324+Q325)&gt;0.6,10,IF((Q324+Q325)&gt;0.5,5,0))))),IF((V324+V325)&gt;0.94,30,IF((V324+V325)&gt;0.9,25,IF((V324+V325)&gt;0.8,20,IF((V324+V325)&gt;0.7,15,IF((V324+V325)&gt;0.6,10,IF((V324+V325)&gt;0.5,5,0)))))))),IF((Q324+Q325)&gt;1,40,IF(V324="",IF((Q324+Q325)&gt;0.95,35,IF((Q324+Q325)&gt;0.9,30,IF((Q324+Q325)&gt;0.8,20,IF((Q324+Q325)&gt;0.7,15,IF((Q324+Q325)&gt;0.6,10,IF((Q324+Q325)&gt;0.5,5,0)))))),IF((V324+V325)&gt;0.94,40,IF((V324+V325)&gt;0.9,35,IF((V324+V325)&gt;0.8,30,IF((V324+V325)&gt;0.7,20,IF((V324+V325)&gt;0.6,15,IF((V324+V325)&gt;0.5,10,0))))))))))))</f>
        <v>0</v>
      </c>
    </row>
    <row r="325" spans="1:25" s="219" customFormat="1" x14ac:dyDescent="0.2">
      <c r="A325" s="724" t="s">
        <v>174</v>
      </c>
      <c r="B325" s="725"/>
      <c r="C325" s="263"/>
      <c r="D325" s="263"/>
      <c r="E325" s="259"/>
      <c r="F325" s="252"/>
      <c r="G325" s="290" t="str">
        <f t="shared" si="89"/>
        <v/>
      </c>
      <c r="H325" s="262"/>
      <c r="I325" s="288"/>
      <c r="J325" s="288"/>
      <c r="K325" s="300"/>
      <c r="L325" s="266"/>
      <c r="M325" s="267"/>
      <c r="N325" s="267"/>
      <c r="O325" s="267"/>
      <c r="P325" s="200">
        <f>IF(H325="",0,IF(H325="Ne treba raditi na predm.",1+SUM(M325:O325),(SUM(M325:O325)/H325)))</f>
        <v>0</v>
      </c>
      <c r="Q325" s="238">
        <f t="shared" si="90"/>
        <v>0</v>
      </c>
      <c r="R325" s="382"/>
      <c r="S325" s="383"/>
      <c r="T325" s="383"/>
      <c r="U325" s="383"/>
      <c r="V325" s="239"/>
      <c r="W325" s="694">
        <f>IF(Q325="","",IF(C325="Ne","",IF(H325="Ne treba raditi na predm.","",IF(D325="Da",IF((Q324+Q325)&gt;1,30,IF((V324)="",IF((Q324+Q325)&gt;0.9,25,IF((Q324+Q325)&gt;0.8,20,IF((Q324+Q325)&gt;0.7,15,IF((Q324+Q325)&gt;0.6,10,IF((Q324+Q325)&gt;0.5,5,0))))),IF((V324+V325)&gt;0.94,30,IF((V324+V325)&gt;0.9,25,IF((V324+V325)&gt;0.8,20,IF((V324+V325)&gt;0.7,15,IF((V324+V325)&gt;0.6,10,IF((V324+V325)&gt;0.5,5,0)))))))),IF((Q324+Q325)&gt;1,40,IF(V325="",IF((Q324+Q325)&gt;0.95,35,IF((Q324+Q325)&gt;0.9,30,IF((Q324+Q325)&gt;0.8,20,IF((Q324+Q325)&gt;0.7,15,IF((Q324+Q325)&gt;0.6,10,IF((Q324+Q325)&gt;0.5,5,0)))))),IF((V324+V325)&gt;0.94,40,IF((V324+V325)&gt;0.9,35,IF((V324+V325)&gt;0.8,30,IF((V324+V325)&gt;0.7,20,IF((V324+V325)&gt;0.6,15,IF((V324+V325)&gt;0.5,10,0))))))))))))</f>
        <v>0</v>
      </c>
    </row>
    <row r="326" spans="1:25" s="219" customFormat="1" ht="30" customHeight="1" x14ac:dyDescent="0.2">
      <c r="A326" s="596" t="s">
        <v>175</v>
      </c>
      <c r="B326" s="291"/>
      <c r="C326" s="292"/>
      <c r="D326" s="292"/>
      <c r="E326" s="293"/>
      <c r="F326" s="292"/>
      <c r="G326" s="292"/>
      <c r="H326" s="294"/>
      <c r="I326" s="298"/>
      <c r="J326" s="298"/>
      <c r="K326" s="299"/>
      <c r="L326" s="292"/>
      <c r="M326" s="292"/>
      <c r="N326" s="292"/>
      <c r="O326" s="292"/>
      <c r="P326" s="525" t="s">
        <v>245</v>
      </c>
      <c r="Q326" s="526">
        <f>Q327+Q328</f>
        <v>0</v>
      </c>
      <c r="R326" s="294"/>
      <c r="S326" s="294"/>
      <c r="T326" s="294"/>
      <c r="U326" s="294"/>
      <c r="V326" s="294"/>
      <c r="W326" s="296"/>
      <c r="X326" s="201"/>
      <c r="Y326" s="201"/>
    </row>
    <row r="327" spans="1:25" s="219" customFormat="1" x14ac:dyDescent="0.2">
      <c r="A327" s="724" t="s">
        <v>173</v>
      </c>
      <c r="B327" s="725"/>
      <c r="C327" s="263"/>
      <c r="D327" s="263"/>
      <c r="E327" s="259"/>
      <c r="F327" s="252"/>
      <c r="G327" s="290" t="str">
        <f t="shared" ref="G327:G328" si="91">IF(F327="Sudija",1,IF(F327="Stručni saradnik",1,""))</f>
        <v/>
      </c>
      <c r="H327" s="262"/>
      <c r="I327" s="288"/>
      <c r="J327" s="288"/>
      <c r="K327" s="300"/>
      <c r="L327" s="266"/>
      <c r="M327" s="267"/>
      <c r="N327" s="267"/>
      <c r="O327" s="267"/>
      <c r="P327" s="200">
        <f>IF(H327="",0,IF(H327="Ne treba raditi na predm.",1+SUM(M327:O327),(SUM(M327:O327)/H327)))</f>
        <v>0</v>
      </c>
      <c r="Q327" s="238">
        <f t="shared" ref="Q327:Q328" si="92">IF(L327&gt;0,IF(H327="Ne treba raditi na predm.",P327,P327*(K327/(K327-L327))),P327)</f>
        <v>0</v>
      </c>
      <c r="R327" s="382"/>
      <c r="S327" s="383"/>
      <c r="T327" s="383"/>
      <c r="U327" s="383"/>
      <c r="V327" s="239" t="str">
        <f>IF(R327="","",(S327+S328)/(R327+R328-T327-T328))</f>
        <v/>
      </c>
      <c r="W327" s="694">
        <f>IF(Q327="","",IF(C327="Ne","",IF(H327="Ne treba raditi na predm.","",IF(D327="Da",IF((Q327+Q328)&gt;1,30,IF((V327)="",IF((Q327+Q328)&gt;0.9,25,IF((Q327+Q328)&gt;0.8,20,IF((Q327+Q328)&gt;0.7,15,IF((Q327+Q328)&gt;0.6,10,IF((Q327+Q328)&gt;0.5,5,0))))),IF((V327+V328)&gt;0.94,30,IF((V327+V328)&gt;0.9,25,IF((V327+V328)&gt;0.8,20,IF((V327+V328)&gt;0.7,15,IF((V327+V328)&gt;0.6,10,IF((V327+V328)&gt;0.5,5,0)))))))),IF((Q327+Q328)&gt;1,40,IF(V327="",IF((Q327+Q328)&gt;0.95,35,IF((Q327+Q328)&gt;0.9,30,IF((Q327+Q328)&gt;0.8,20,IF((Q327+Q328)&gt;0.7,15,IF((Q327+Q328)&gt;0.6,10,IF((Q327+Q328)&gt;0.5,5,0)))))),IF((V327+V328)&gt;0.94,40,IF((V327+V328)&gt;0.9,35,IF((V327+V328)&gt;0.8,30,IF((V327+V328)&gt;0.7,20,IF((V327+V328)&gt;0.6,15,IF((V327+V328)&gt;0.5,10,0))))))))))))</f>
        <v>0</v>
      </c>
    </row>
    <row r="328" spans="1:25" s="219" customFormat="1" x14ac:dyDescent="0.2">
      <c r="A328" s="724" t="s">
        <v>174</v>
      </c>
      <c r="B328" s="725"/>
      <c r="C328" s="263"/>
      <c r="D328" s="263"/>
      <c r="E328" s="259"/>
      <c r="F328" s="252"/>
      <c r="G328" s="290" t="str">
        <f t="shared" si="91"/>
        <v/>
      </c>
      <c r="H328" s="262"/>
      <c r="I328" s="288"/>
      <c r="J328" s="288"/>
      <c r="K328" s="300"/>
      <c r="L328" s="266"/>
      <c r="M328" s="267"/>
      <c r="N328" s="267"/>
      <c r="O328" s="267"/>
      <c r="P328" s="200">
        <f>IF(H328="",0,IF(H328="Ne treba raditi na predm.",1+SUM(M328:O328),(SUM(M328:O328)/H328)))</f>
        <v>0</v>
      </c>
      <c r="Q328" s="238">
        <f t="shared" si="92"/>
        <v>0</v>
      </c>
      <c r="R328" s="382"/>
      <c r="S328" s="383"/>
      <c r="T328" s="383"/>
      <c r="U328" s="383"/>
      <c r="V328" s="239"/>
      <c r="W328" s="694">
        <f>IF(Q328="","",IF(C328="Ne","",IF(H328="Ne treba raditi na predm.","",IF(D328="Da",IF((Q327+Q328)&gt;1,30,IF((V327)="",IF((Q327+Q328)&gt;0.9,25,IF((Q327+Q328)&gt;0.8,20,IF((Q327+Q328)&gt;0.7,15,IF((Q327+Q328)&gt;0.6,10,IF((Q327+Q328)&gt;0.5,5,0))))),IF((V327+V328)&gt;0.94,30,IF((V327+V328)&gt;0.9,25,IF((V327+V328)&gt;0.8,20,IF((V327+V328)&gt;0.7,15,IF((V327+V328)&gt;0.6,10,IF((V327+V328)&gt;0.5,5,0)))))))),IF((Q327+Q328)&gt;1,40,IF(V328="",IF((Q327+Q328)&gt;0.95,35,IF((Q327+Q328)&gt;0.9,30,IF((Q327+Q328)&gt;0.8,20,IF((Q327+Q328)&gt;0.7,15,IF((Q327+Q328)&gt;0.6,10,IF((Q327+Q328)&gt;0.5,5,0)))))),IF((V327+V328)&gt;0.94,40,IF((V327+V328)&gt;0.9,35,IF((V327+V328)&gt;0.8,30,IF((V327+V328)&gt;0.7,20,IF((V327+V328)&gt;0.6,15,IF((V327+V328)&gt;0.5,10,0))))))))))))</f>
        <v>0</v>
      </c>
    </row>
    <row r="329" spans="1:25" s="219" customFormat="1" ht="30" customHeight="1" x14ac:dyDescent="0.2">
      <c r="A329" s="596" t="s">
        <v>175</v>
      </c>
      <c r="B329" s="291"/>
      <c r="C329" s="292"/>
      <c r="D329" s="292"/>
      <c r="E329" s="293"/>
      <c r="F329" s="292"/>
      <c r="G329" s="292"/>
      <c r="H329" s="294"/>
      <c r="I329" s="298"/>
      <c r="J329" s="298"/>
      <c r="K329" s="299"/>
      <c r="L329" s="292"/>
      <c r="M329" s="292"/>
      <c r="N329" s="292"/>
      <c r="O329" s="292"/>
      <c r="P329" s="525" t="s">
        <v>245</v>
      </c>
      <c r="Q329" s="526">
        <f>Q330+Q331</f>
        <v>0</v>
      </c>
      <c r="R329" s="294"/>
      <c r="S329" s="294"/>
      <c r="T329" s="294"/>
      <c r="U329" s="294"/>
      <c r="V329" s="294"/>
      <c r="W329" s="296"/>
      <c r="X329" s="201"/>
      <c r="Y329" s="201"/>
    </row>
    <row r="330" spans="1:25" s="219" customFormat="1" x14ac:dyDescent="0.2">
      <c r="A330" s="724" t="s">
        <v>173</v>
      </c>
      <c r="B330" s="725"/>
      <c r="C330" s="263"/>
      <c r="D330" s="263"/>
      <c r="E330" s="259"/>
      <c r="F330" s="268"/>
      <c r="G330" s="290" t="str">
        <f t="shared" ref="G330:G331" si="93">IF(F330="Sudija",1,IF(F330="Stručni saradnik",1,""))</f>
        <v/>
      </c>
      <c r="H330" s="262"/>
      <c r="I330" s="288"/>
      <c r="J330" s="288"/>
      <c r="K330" s="300"/>
      <c r="L330" s="266"/>
      <c r="M330" s="267"/>
      <c r="N330" s="267"/>
      <c r="O330" s="267"/>
      <c r="P330" s="200">
        <f>IF(H330="",0,IF(H330="Ne treba raditi na predm.",1+SUM(M330:O330),(SUM(M330:O330)/H330)))</f>
        <v>0</v>
      </c>
      <c r="Q330" s="239">
        <f t="shared" ref="Q330:Q331" si="94">IF(L330&gt;0,IF(H330="Ne treba raditi na predm.",P330,P330*(K330/(K330-L330))),P330)</f>
        <v>0</v>
      </c>
      <c r="R330" s="382"/>
      <c r="S330" s="383"/>
      <c r="T330" s="383"/>
      <c r="U330" s="383"/>
      <c r="V330" s="239" t="str">
        <f>IF(R330="","",(S330+S331)/(R330+R331-T330-T331))</f>
        <v/>
      </c>
      <c r="W330" s="694">
        <f>IF(Q330="","",IF(C330="Ne","",IF(H330="Ne treba raditi na predm.","",IF(D330="Da",IF((Q330+Q331)&gt;1,30,IF((V330)="",IF((Q330+Q331)&gt;0.9,25,IF((Q330+Q331)&gt;0.8,20,IF((Q330+Q331)&gt;0.7,15,IF((Q330+Q331)&gt;0.6,10,IF((Q330+Q331)&gt;0.5,5,0))))),IF((V330+V331)&gt;0.94,30,IF((V330+V331)&gt;0.9,25,IF((V330+V331)&gt;0.8,20,IF((V330+V331)&gt;0.7,15,IF((V330+V331)&gt;0.6,10,IF((V330+V331)&gt;0.5,5,0)))))))),IF((Q330+Q331)&gt;1,40,IF(V330="",IF((Q330+Q331)&gt;0.95,35,IF((Q330+Q331)&gt;0.9,30,IF((Q330+Q331)&gt;0.8,20,IF((Q330+Q331)&gt;0.7,15,IF((Q330+Q331)&gt;0.6,10,IF((Q330+Q331)&gt;0.5,5,0)))))),IF((V330+V331)&gt;0.94,40,IF((V330+V331)&gt;0.9,35,IF((V330+V331)&gt;0.8,30,IF((V330+V331)&gt;0.7,20,IF((V330+V331)&gt;0.6,15,IF((V330+V331)&gt;0.5,10,0))))))))))))</f>
        <v>0</v>
      </c>
    </row>
    <row r="331" spans="1:25" s="219" customFormat="1" ht="15.75" thickBot="1" x14ac:dyDescent="0.25">
      <c r="A331" s="761" t="s">
        <v>174</v>
      </c>
      <c r="B331" s="762"/>
      <c r="C331" s="597"/>
      <c r="D331" s="597"/>
      <c r="E331" s="580"/>
      <c r="F331" s="583"/>
      <c r="G331" s="584" t="str">
        <f t="shared" si="93"/>
        <v/>
      </c>
      <c r="H331" s="585"/>
      <c r="I331" s="586"/>
      <c r="J331" s="586"/>
      <c r="K331" s="598"/>
      <c r="L331" s="599"/>
      <c r="M331" s="600"/>
      <c r="N331" s="600"/>
      <c r="O331" s="600"/>
      <c r="P331" s="589">
        <f>IF(H331="",0,IF(H331="Ne treba raditi na predm.",1+SUM(M331:O331),(SUM(M331:O331)/H331)))</f>
        <v>0</v>
      </c>
      <c r="Q331" s="590">
        <f t="shared" si="94"/>
        <v>0</v>
      </c>
      <c r="R331" s="591"/>
      <c r="S331" s="592"/>
      <c r="T331" s="592"/>
      <c r="U331" s="592"/>
      <c r="V331" s="593"/>
      <c r="W331" s="695">
        <f>IF(Q331="","",IF(C331="Ne","",IF(H331="Ne treba raditi na predm.","",IF(D331="Da",IF((Q330+Q331)&gt;1,30,IF((V330)="",IF((Q330+Q331)&gt;0.9,25,IF((Q330+Q331)&gt;0.8,20,IF((Q330+Q331)&gt;0.7,15,IF((Q330+Q331)&gt;0.6,10,IF((Q330+Q331)&gt;0.5,5,0))))),IF((V330+V331)&gt;0.94,30,IF((V330+V331)&gt;0.9,25,IF((V330+V331)&gt;0.8,20,IF((V330+V331)&gt;0.7,15,IF((V330+V331)&gt;0.6,10,IF((V330+V331)&gt;0.5,5,0)))))))),IF((Q330+Q331)&gt;1,40,IF(V331="",IF((Q330+Q331)&gt;0.95,35,IF((Q330+Q331)&gt;0.9,30,IF((Q330+Q331)&gt;0.8,20,IF((Q330+Q331)&gt;0.7,15,IF((Q330+Q331)&gt;0.6,10,IF((Q330+Q331)&gt;0.5,5,0)))))),IF((V330+V331)&gt;0.94,40,IF((V330+V331)&gt;0.9,35,IF((V330+V331)&gt;0.8,30,IF((V330+V331)&gt;0.7,20,IF((V330+V331)&gt;0.6,15,IF((V330+V331)&gt;0.5,10,0))))))))))))</f>
        <v>0</v>
      </c>
    </row>
    <row r="332" spans="1:25" s="277" customFormat="1" x14ac:dyDescent="0.25">
      <c r="A332" s="269"/>
      <c r="B332" s="270"/>
      <c r="C332" s="391"/>
      <c r="D332" s="391"/>
      <c r="E332" s="391"/>
      <c r="F332" s="271"/>
      <c r="G332" s="271"/>
      <c r="H332" s="272"/>
      <c r="I332" s="272"/>
      <c r="J332" s="272"/>
      <c r="K332" s="273"/>
      <c r="L332" s="269"/>
      <c r="M332" s="274"/>
      <c r="N332" s="274"/>
      <c r="O332" s="274"/>
      <c r="P332" s="205"/>
      <c r="Q332" s="275"/>
      <c r="R332" s="275"/>
      <c r="S332" s="275"/>
      <c r="T332" s="275"/>
      <c r="U332" s="275"/>
      <c r="V332" s="275"/>
      <c r="W332" s="276"/>
      <c r="X332" s="204"/>
      <c r="Y332" s="204"/>
    </row>
    <row r="333" spans="1:25" s="222" customFormat="1" ht="15" customHeight="1" x14ac:dyDescent="0.25">
      <c r="A333" s="393"/>
      <c r="B333" s="380"/>
      <c r="C333" s="407"/>
      <c r="D333" s="407"/>
      <c r="E333" s="407"/>
      <c r="F333" s="407"/>
      <c r="G333" s="407"/>
      <c r="H333" s="407"/>
      <c r="I333" s="408"/>
      <c r="J333" s="408"/>
      <c r="K333" s="280"/>
      <c r="L333" s="280"/>
      <c r="M333" s="280"/>
      <c r="N333" s="280"/>
      <c r="O333" s="280"/>
      <c r="P333" s="280"/>
      <c r="Q333" s="206"/>
      <c r="R333" s="206"/>
      <c r="S333" s="392"/>
      <c r="T333" s="392"/>
      <c r="U333" s="392"/>
      <c r="V333" s="392"/>
    </row>
    <row r="334" spans="1:25" ht="66.75" customHeight="1" x14ac:dyDescent="0.25">
      <c r="B334" s="728" t="s">
        <v>315</v>
      </c>
      <c r="C334" s="728"/>
      <c r="D334" s="728"/>
      <c r="E334" s="728"/>
      <c r="F334" s="728"/>
      <c r="G334" s="728"/>
      <c r="H334" s="728"/>
      <c r="I334" s="728"/>
      <c r="J334" s="728"/>
      <c r="K334" s="728"/>
      <c r="L334" s="728"/>
      <c r="M334" s="728"/>
      <c r="N334" s="728"/>
      <c r="O334" s="728"/>
      <c r="P334" s="728"/>
      <c r="Q334" s="728"/>
      <c r="R334" s="728"/>
      <c r="S334" s="728"/>
      <c r="T334" s="728"/>
      <c r="U334" s="728"/>
      <c r="V334" s="728"/>
    </row>
    <row r="335" spans="1:25" ht="15" customHeight="1" x14ac:dyDescent="0.25">
      <c r="B335" s="678"/>
      <c r="C335" s="678"/>
      <c r="D335" s="698"/>
      <c r="E335" s="678"/>
      <c r="F335" s="678"/>
      <c r="G335" s="678"/>
      <c r="H335" s="678"/>
      <c r="I335" s="678"/>
      <c r="J335" s="678"/>
      <c r="K335" s="678"/>
      <c r="L335" s="678"/>
      <c r="M335" s="678"/>
      <c r="N335" s="678"/>
      <c r="O335" s="678"/>
      <c r="P335" s="678"/>
      <c r="Q335" s="678"/>
      <c r="R335" s="678"/>
      <c r="S335" s="678"/>
      <c r="T335" s="678"/>
      <c r="U335" s="678"/>
      <c r="V335" s="678"/>
    </row>
    <row r="336" spans="1:25" ht="33" customHeight="1" x14ac:dyDescent="0.25">
      <c r="B336" s="728" t="s">
        <v>316</v>
      </c>
      <c r="C336" s="728"/>
      <c r="D336" s="728"/>
      <c r="E336" s="728"/>
      <c r="F336" s="728"/>
      <c r="G336" s="728"/>
      <c r="H336" s="728"/>
      <c r="I336" s="728"/>
      <c r="J336" s="728"/>
      <c r="K336" s="728"/>
      <c r="L336" s="728"/>
      <c r="M336" s="728"/>
      <c r="N336" s="728"/>
      <c r="O336" s="728"/>
      <c r="P336" s="728"/>
      <c r="Q336" s="728"/>
      <c r="R336" s="728"/>
      <c r="S336" s="728"/>
      <c r="T336" s="728"/>
      <c r="U336" s="728"/>
      <c r="V336" s="728"/>
    </row>
    <row r="337" spans="2:22" ht="15" customHeight="1" x14ac:dyDescent="0.25">
      <c r="B337" s="678"/>
      <c r="C337" s="678"/>
      <c r="D337" s="698"/>
      <c r="E337" s="678"/>
      <c r="F337" s="678"/>
      <c r="G337" s="678"/>
      <c r="H337" s="678"/>
      <c r="I337" s="678"/>
      <c r="J337" s="678"/>
      <c r="K337" s="678"/>
      <c r="L337" s="678"/>
      <c r="M337" s="678"/>
      <c r="N337" s="678"/>
      <c r="O337" s="678"/>
      <c r="P337" s="678"/>
      <c r="Q337" s="678"/>
      <c r="R337" s="678"/>
      <c r="S337" s="678"/>
      <c r="T337" s="678"/>
      <c r="U337" s="678"/>
      <c r="V337" s="678"/>
    </row>
    <row r="338" spans="2:22" ht="55.5" customHeight="1" x14ac:dyDescent="0.25">
      <c r="B338" s="763" t="s">
        <v>280</v>
      </c>
      <c r="C338" s="763"/>
      <c r="D338" s="763"/>
      <c r="E338" s="763"/>
      <c r="F338" s="763"/>
      <c r="G338" s="763"/>
      <c r="H338" s="763"/>
      <c r="I338" s="763"/>
      <c r="J338" s="763"/>
      <c r="K338" s="763"/>
      <c r="L338" s="763"/>
      <c r="M338" s="763"/>
      <c r="N338" s="763"/>
      <c r="O338" s="763"/>
      <c r="P338" s="763"/>
      <c r="Q338" s="763"/>
      <c r="R338" s="763"/>
      <c r="S338" s="763"/>
      <c r="T338" s="763"/>
      <c r="U338" s="763"/>
      <c r="V338" s="763"/>
    </row>
    <row r="339" spans="2:22" ht="44.25" customHeight="1" x14ac:dyDescent="0.25">
      <c r="B339" s="763"/>
      <c r="C339" s="763"/>
      <c r="D339" s="763"/>
      <c r="E339" s="763"/>
      <c r="F339" s="763"/>
      <c r="G339" s="763"/>
      <c r="H339" s="763"/>
      <c r="I339" s="763"/>
      <c r="J339" s="763"/>
      <c r="K339" s="763"/>
      <c r="L339" s="763"/>
      <c r="M339" s="763"/>
      <c r="N339" s="763"/>
      <c r="O339" s="763"/>
      <c r="P339" s="763"/>
      <c r="Q339" s="763"/>
      <c r="R339" s="763"/>
      <c r="S339" s="763"/>
      <c r="T339" s="763"/>
      <c r="U339" s="763"/>
      <c r="V339" s="763"/>
    </row>
    <row r="340" spans="2:22" ht="15" customHeight="1" x14ac:dyDescent="0.25">
      <c r="B340" s="679"/>
      <c r="C340" s="679"/>
      <c r="D340" s="699"/>
      <c r="E340" s="679"/>
      <c r="F340" s="679"/>
      <c r="G340" s="679"/>
      <c r="H340" s="679"/>
      <c r="I340" s="679"/>
      <c r="J340" s="679"/>
      <c r="K340" s="679"/>
      <c r="L340" s="679"/>
      <c r="M340" s="679"/>
      <c r="N340" s="679"/>
      <c r="O340" s="679"/>
      <c r="P340" s="679"/>
      <c r="Q340" s="679"/>
      <c r="R340" s="679"/>
      <c r="S340" s="679"/>
      <c r="T340" s="679"/>
      <c r="U340" s="679"/>
      <c r="V340" s="679"/>
    </row>
    <row r="341" spans="2:22" ht="46.5" customHeight="1" x14ac:dyDescent="0.25">
      <c r="B341" s="763" t="s">
        <v>273</v>
      </c>
      <c r="C341" s="763"/>
      <c r="D341" s="763"/>
      <c r="E341" s="763"/>
      <c r="F341" s="763"/>
      <c r="G341" s="763"/>
      <c r="H341" s="763"/>
      <c r="I341" s="763"/>
      <c r="J341" s="763"/>
      <c r="K341" s="763"/>
      <c r="L341" s="763"/>
      <c r="M341" s="763"/>
      <c r="N341" s="763"/>
      <c r="O341" s="763"/>
      <c r="P341" s="763"/>
      <c r="Q341" s="763"/>
      <c r="R341" s="763"/>
      <c r="S341" s="763"/>
      <c r="T341" s="763"/>
      <c r="U341" s="763"/>
      <c r="V341" s="763"/>
    </row>
    <row r="342" spans="2:22" ht="15" customHeight="1" x14ac:dyDescent="0.25">
      <c r="B342" s="679"/>
      <c r="C342" s="679"/>
      <c r="D342" s="699"/>
      <c r="E342" s="679"/>
      <c r="F342" s="679"/>
      <c r="G342" s="679"/>
      <c r="H342" s="679"/>
      <c r="I342" s="679"/>
      <c r="J342" s="679"/>
      <c r="K342" s="679"/>
      <c r="L342" s="679"/>
      <c r="M342" s="679"/>
      <c r="N342" s="679"/>
      <c r="O342" s="679"/>
      <c r="P342" s="679"/>
      <c r="Q342" s="679"/>
      <c r="R342" s="679"/>
      <c r="S342" s="679"/>
      <c r="T342" s="679"/>
      <c r="U342" s="679"/>
      <c r="V342" s="679"/>
    </row>
    <row r="343" spans="2:22" ht="15" customHeight="1" x14ac:dyDescent="0.25">
      <c r="B343" s="522" t="s">
        <v>274</v>
      </c>
    </row>
    <row r="344" spans="2:22" ht="15" customHeight="1" x14ac:dyDescent="0.25"/>
    <row r="345" spans="2:22" ht="15" customHeight="1" x14ac:dyDescent="0.25">
      <c r="B345" s="522" t="s">
        <v>275</v>
      </c>
    </row>
    <row r="346" spans="2:22" ht="15" customHeight="1" x14ac:dyDescent="0.25">
      <c r="B346" s="522"/>
    </row>
    <row r="347" spans="2:22" ht="15" customHeight="1" x14ac:dyDescent="0.25">
      <c r="B347" s="601" t="s">
        <v>299</v>
      </c>
    </row>
    <row r="348" spans="2:22" s="631" customFormat="1" ht="30" customHeight="1" x14ac:dyDescent="0.25">
      <c r="B348" s="760" t="s">
        <v>283</v>
      </c>
      <c r="C348" s="760"/>
      <c r="D348" s="760"/>
      <c r="E348" s="760"/>
      <c r="F348" s="632"/>
      <c r="G348" s="632"/>
      <c r="H348" s="632"/>
      <c r="I348" s="632"/>
      <c r="J348" s="632"/>
      <c r="K348" s="632"/>
      <c r="L348" s="632"/>
      <c r="M348" s="632"/>
      <c r="N348" s="632"/>
    </row>
    <row r="350" spans="2:22" x14ac:dyDescent="0.25">
      <c r="B350" s="522" t="s">
        <v>313</v>
      </c>
    </row>
  </sheetData>
  <sheetProtection algorithmName="SHA-512" hashValue="ZNN9nRRpaLd+nY7yvB84O54MFiCVzwanU/ueSvyqyKZF/z34MiSlSnqzZ3Is5je+vdEOwB1RN3RlZ/MHZdY7hA==" saltValue="OLPx68yvSRnj9Z+LiwsZoA==" spinCount="100000" sheet="1" insertRows="0"/>
  <mergeCells count="123">
    <mergeCell ref="B348:E348"/>
    <mergeCell ref="A294:B294"/>
    <mergeCell ref="A319:B319"/>
    <mergeCell ref="A321:B321"/>
    <mergeCell ref="A322:B322"/>
    <mergeCell ref="A310:B310"/>
    <mergeCell ref="A303:B303"/>
    <mergeCell ref="A304:B304"/>
    <mergeCell ref="A306:B306"/>
    <mergeCell ref="A307:B307"/>
    <mergeCell ref="A309:B309"/>
    <mergeCell ref="A324:B324"/>
    <mergeCell ref="A325:B325"/>
    <mergeCell ref="A330:B330"/>
    <mergeCell ref="A331:B331"/>
    <mergeCell ref="A328:B328"/>
    <mergeCell ref="B336:V336"/>
    <mergeCell ref="B338:V339"/>
    <mergeCell ref="B341:V341"/>
    <mergeCell ref="A285:B285"/>
    <mergeCell ref="A286:B286"/>
    <mergeCell ref="A312:B312"/>
    <mergeCell ref="A313:B313"/>
    <mergeCell ref="A315:B315"/>
    <mergeCell ref="A316:B316"/>
    <mergeCell ref="A327:B327"/>
    <mergeCell ref="A318:B318"/>
    <mergeCell ref="A295:B295"/>
    <mergeCell ref="A297:B297"/>
    <mergeCell ref="A298:B298"/>
    <mergeCell ref="A300:B300"/>
    <mergeCell ref="A301:B301"/>
    <mergeCell ref="A288:B288"/>
    <mergeCell ref="A289:B289"/>
    <mergeCell ref="A291:B291"/>
    <mergeCell ref="A292:B292"/>
    <mergeCell ref="A241:B241"/>
    <mergeCell ref="A258:B258"/>
    <mergeCell ref="A259:B259"/>
    <mergeCell ref="A261:B261"/>
    <mergeCell ref="A262:B262"/>
    <mergeCell ref="A264:B264"/>
    <mergeCell ref="B197:H197"/>
    <mergeCell ref="C218:F218"/>
    <mergeCell ref="C213:F213"/>
    <mergeCell ref="C217:F217"/>
    <mergeCell ref="C216:F216"/>
    <mergeCell ref="C214:F214"/>
    <mergeCell ref="C215:F215"/>
    <mergeCell ref="C198:F198"/>
    <mergeCell ref="C199:F199"/>
    <mergeCell ref="C210:F210"/>
    <mergeCell ref="C211:F211"/>
    <mergeCell ref="C212:F212"/>
    <mergeCell ref="C200:F200"/>
    <mergeCell ref="C201:F201"/>
    <mergeCell ref="C202:F202"/>
    <mergeCell ref="C203:F203"/>
    <mergeCell ref="C204:F204"/>
    <mergeCell ref="C205:F205"/>
    <mergeCell ref="I5:J5"/>
    <mergeCell ref="K5:K6"/>
    <mergeCell ref="O5:O6"/>
    <mergeCell ref="P5:P6"/>
    <mergeCell ref="C8:C9"/>
    <mergeCell ref="E8:E9"/>
    <mergeCell ref="H5:H6"/>
    <mergeCell ref="A5:A6"/>
    <mergeCell ref="B5:B6"/>
    <mergeCell ref="C5:C6"/>
    <mergeCell ref="E5:E6"/>
    <mergeCell ref="F5:F6"/>
    <mergeCell ref="G5:G6"/>
    <mergeCell ref="D5:D6"/>
    <mergeCell ref="D8:D9"/>
    <mergeCell ref="A277:B277"/>
    <mergeCell ref="A234:B234"/>
    <mergeCell ref="A235:B235"/>
    <mergeCell ref="A237:B237"/>
    <mergeCell ref="A238:B238"/>
    <mergeCell ref="A232:B232"/>
    <mergeCell ref="C206:F206"/>
    <mergeCell ref="A8:A9"/>
    <mergeCell ref="A273:B273"/>
    <mergeCell ref="A274:B274"/>
    <mergeCell ref="A265:B265"/>
    <mergeCell ref="A267:B267"/>
    <mergeCell ref="A268:B268"/>
    <mergeCell ref="A270:B270"/>
    <mergeCell ref="A271:B271"/>
    <mergeCell ref="A243:B243"/>
    <mergeCell ref="A249:B249"/>
    <mergeCell ref="A250:B250"/>
    <mergeCell ref="A252:B252"/>
    <mergeCell ref="A253:B253"/>
    <mergeCell ref="A255:B255"/>
    <mergeCell ref="A244:B244"/>
    <mergeCell ref="A246:B246"/>
    <mergeCell ref="A247:B247"/>
    <mergeCell ref="A279:B279"/>
    <mergeCell ref="A276:B276"/>
    <mergeCell ref="B8:B9"/>
    <mergeCell ref="A256:B256"/>
    <mergeCell ref="B334:V334"/>
    <mergeCell ref="A240:B240"/>
    <mergeCell ref="Q5:Q6"/>
    <mergeCell ref="L5:L6"/>
    <mergeCell ref="M5:M6"/>
    <mergeCell ref="R5:V5"/>
    <mergeCell ref="N5:N6"/>
    <mergeCell ref="A221:P221"/>
    <mergeCell ref="R220:V220"/>
    <mergeCell ref="A226:W226"/>
    <mergeCell ref="A228:B228"/>
    <mergeCell ref="A229:B229"/>
    <mergeCell ref="A231:B231"/>
    <mergeCell ref="W5:W6"/>
    <mergeCell ref="C207:F207"/>
    <mergeCell ref="C208:F208"/>
    <mergeCell ref="C209:F209"/>
    <mergeCell ref="A280:B280"/>
    <mergeCell ref="A282:B282"/>
    <mergeCell ref="A283:B283"/>
  </mergeCells>
  <conditionalFormatting sqref="J9 J191:J193 J171:J175">
    <cfRule type="expression" dxfId="235" priority="387">
      <formula>AND(H9=1,J9&gt;0,J9&lt;1)</formula>
    </cfRule>
  </conditionalFormatting>
  <conditionalFormatting sqref="H229 H194:H196 H222:H225 H219:H220 H171:H173">
    <cfRule type="expression" dxfId="234" priority="385">
      <formula>AND(G171=1,H171&gt;0,H171&lt;1)</formula>
    </cfRule>
  </conditionalFormatting>
  <conditionalFormatting sqref="I228:I229">
    <cfRule type="expression" dxfId="233" priority="383">
      <formula>AND(H228=1,I228&gt;0,I228&lt;1)</formula>
    </cfRule>
  </conditionalFormatting>
  <conditionalFormatting sqref="J228:J229">
    <cfRule type="expression" dxfId="232" priority="384">
      <formula>AND(H228=1,J228&gt;0,J228&lt;1)</formula>
    </cfRule>
  </conditionalFormatting>
  <conditionalFormatting sqref="I237:I238">
    <cfRule type="expression" dxfId="231" priority="381">
      <formula>AND(H237=1,I237&gt;0,I237&lt;1)</formula>
    </cfRule>
  </conditionalFormatting>
  <conditionalFormatting sqref="J237:J238">
    <cfRule type="expression" dxfId="230" priority="382">
      <formula>AND(H237=1,J237&gt;0,J237&lt;1)</formula>
    </cfRule>
  </conditionalFormatting>
  <conditionalFormatting sqref="I240:I241">
    <cfRule type="expression" dxfId="229" priority="379">
      <formula>AND(H240=1,I240&gt;0,I240&lt;1)</formula>
    </cfRule>
  </conditionalFormatting>
  <conditionalFormatting sqref="J240:J241">
    <cfRule type="expression" dxfId="228" priority="380">
      <formula>AND(H240=1,J240&gt;0,J240&lt;1)</formula>
    </cfRule>
  </conditionalFormatting>
  <conditionalFormatting sqref="I243:I244">
    <cfRule type="expression" dxfId="227" priority="377">
      <formula>AND(H243=1,I243&gt;0,I243&lt;1)</formula>
    </cfRule>
  </conditionalFormatting>
  <conditionalFormatting sqref="J243:J244">
    <cfRule type="expression" dxfId="226" priority="378">
      <formula>AND(H243=1,J243&gt;0,J243&lt;1)</formula>
    </cfRule>
  </conditionalFormatting>
  <conditionalFormatting sqref="H231:H232 H234:H235">
    <cfRule type="expression" dxfId="225" priority="376">
      <formula>AND(G231=1,H231&gt;0,H231&lt;1)</formula>
    </cfRule>
  </conditionalFormatting>
  <conditionalFormatting sqref="I231:I232">
    <cfRule type="expression" dxfId="224" priority="374">
      <formula>AND(H231=1,I231&gt;0,I231&lt;1)</formula>
    </cfRule>
  </conditionalFormatting>
  <conditionalFormatting sqref="J231:J232">
    <cfRule type="expression" dxfId="223" priority="375">
      <formula>AND(H231=1,J231&gt;0,J231&lt;1)</formula>
    </cfRule>
  </conditionalFormatting>
  <conditionalFormatting sqref="I234:I235">
    <cfRule type="expression" dxfId="222" priority="372">
      <formula>AND(H234=1,I234&gt;0,I234&lt;1)</formula>
    </cfRule>
  </conditionalFormatting>
  <conditionalFormatting sqref="J234:J235">
    <cfRule type="expression" dxfId="221" priority="373">
      <formula>AND(H234=1,J234&gt;0,J234&lt;1)</formula>
    </cfRule>
  </conditionalFormatting>
  <conditionalFormatting sqref="R228:R229 R168:R175">
    <cfRule type="cellIs" dxfId="220" priority="369" operator="notEqual">
      <formula>S168+T168+U168</formula>
    </cfRule>
  </conditionalFormatting>
  <conditionalFormatting sqref="R243:R244 R240:R241 R237:R238 R234:R235 R231:R232">
    <cfRule type="cellIs" dxfId="219" priority="368" operator="notEqual">
      <formula>S231+T231+U231</formula>
    </cfRule>
  </conditionalFormatting>
  <conditionalFormatting sqref="R8:R19 R191:R193">
    <cfRule type="cellIs" dxfId="218" priority="367" operator="notEqual">
      <formula>S8+T8+U8</formula>
    </cfRule>
  </conditionalFormatting>
  <conditionalFormatting sqref="H246:H247">
    <cfRule type="expression" dxfId="217" priority="364">
      <formula>AND(G246=1,H246&gt;0,H246&lt;1)</formula>
    </cfRule>
  </conditionalFormatting>
  <conditionalFormatting sqref="I246:I247">
    <cfRule type="expression" dxfId="216" priority="362">
      <formula>AND(H246=1,I246&gt;0,I246&lt;1)</formula>
    </cfRule>
  </conditionalFormatting>
  <conditionalFormatting sqref="J246:J247">
    <cfRule type="expression" dxfId="215" priority="363">
      <formula>AND(H246=1,J246&gt;0,J246&lt;1)</formula>
    </cfRule>
  </conditionalFormatting>
  <conditionalFormatting sqref="R246:R247">
    <cfRule type="cellIs" dxfId="214" priority="361" operator="notEqual">
      <formula>S246+T246+U246</formula>
    </cfRule>
  </conditionalFormatting>
  <conditionalFormatting sqref="H249:H250">
    <cfRule type="expression" dxfId="213" priority="360">
      <formula>AND(G249=1,H249&gt;0,H249&lt;1)</formula>
    </cfRule>
  </conditionalFormatting>
  <conditionalFormatting sqref="I249:I250">
    <cfRule type="expression" dxfId="212" priority="358">
      <formula>AND(H249=1,I249&gt;0,I249&lt;1)</formula>
    </cfRule>
  </conditionalFormatting>
  <conditionalFormatting sqref="J249:J250">
    <cfRule type="expression" dxfId="211" priority="359">
      <formula>AND(H249=1,J249&gt;0,J249&lt;1)</formula>
    </cfRule>
  </conditionalFormatting>
  <conditionalFormatting sqref="R249:R250">
    <cfRule type="cellIs" dxfId="210" priority="357" operator="notEqual">
      <formula>S249+T249+U249</formula>
    </cfRule>
  </conditionalFormatting>
  <conditionalFormatting sqref="R187">
    <cfRule type="cellIs" dxfId="209" priority="341" operator="notEqual">
      <formula>S187+T187+U187</formula>
    </cfRule>
  </conditionalFormatting>
  <conditionalFormatting sqref="R222">
    <cfRule type="cellIs" dxfId="208" priority="347" operator="notEqual">
      <formula>S222+T222+U222</formula>
    </cfRule>
  </conditionalFormatting>
  <conditionalFormatting sqref="J186">
    <cfRule type="expression" dxfId="207" priority="346">
      <formula>AND(H186=1,J186&gt;0,J186&lt;1)</formula>
    </cfRule>
  </conditionalFormatting>
  <conditionalFormatting sqref="R186">
    <cfRule type="cellIs" dxfId="206" priority="345" operator="notEqual">
      <formula>S186+T186+U186</formula>
    </cfRule>
  </conditionalFormatting>
  <conditionalFormatting sqref="J190">
    <cfRule type="expression" dxfId="205" priority="344">
      <formula>AND(H190=1,J190&gt;0,J190&lt;1)</formula>
    </cfRule>
  </conditionalFormatting>
  <conditionalFormatting sqref="R190">
    <cfRule type="cellIs" dxfId="204" priority="343" operator="notEqual">
      <formula>S190+T190+U190</formula>
    </cfRule>
  </conditionalFormatting>
  <conditionalFormatting sqref="J187">
    <cfRule type="expression" dxfId="203" priority="342">
      <formula>AND(H187=1,J187&gt;0,J187&lt;1)</formula>
    </cfRule>
  </conditionalFormatting>
  <conditionalFormatting sqref="J188">
    <cfRule type="expression" dxfId="202" priority="340">
      <formula>AND(H188=1,J188&gt;0,J188&lt;1)</formula>
    </cfRule>
  </conditionalFormatting>
  <conditionalFormatting sqref="R188">
    <cfRule type="cellIs" dxfId="201" priority="339" operator="notEqual">
      <formula>S188+T188+U188</formula>
    </cfRule>
  </conditionalFormatting>
  <conditionalFormatting sqref="J189">
    <cfRule type="expression" dxfId="200" priority="338">
      <formula>AND(H189=1,J189&gt;0,J189&lt;1)</formula>
    </cfRule>
  </conditionalFormatting>
  <conditionalFormatting sqref="R189">
    <cfRule type="cellIs" dxfId="199" priority="337" operator="notEqual">
      <formula>S189+T189+U189</formula>
    </cfRule>
  </conditionalFormatting>
  <conditionalFormatting sqref="H198">
    <cfRule type="expression" dxfId="198" priority="336">
      <formula>AND(G198=1,H198&gt;0,H198&lt;1)</formula>
    </cfRule>
  </conditionalFormatting>
  <conditionalFormatting sqref="H199 H218 H210:H212">
    <cfRule type="expression" dxfId="197" priority="335">
      <formula>AND(G199=1,H199&gt;0,H199&lt;1)</formula>
    </cfRule>
  </conditionalFormatting>
  <conditionalFormatting sqref="H213">
    <cfRule type="expression" dxfId="196" priority="334">
      <formula>AND(G213=1,H213&gt;0,H213&lt;1)</formula>
    </cfRule>
  </conditionalFormatting>
  <conditionalFormatting sqref="H217">
    <cfRule type="expression" dxfId="195" priority="333">
      <formula>AND(G217=1,H217&gt;0,H217&lt;1)</formula>
    </cfRule>
  </conditionalFormatting>
  <conditionalFormatting sqref="H216">
    <cfRule type="expression" dxfId="194" priority="332">
      <formula>AND(G216=1,H216&gt;0,H216&lt;1)</formula>
    </cfRule>
  </conditionalFormatting>
  <conditionalFormatting sqref="H214">
    <cfRule type="expression" dxfId="193" priority="331">
      <formula>AND(G214=1,H214&gt;0,H214&lt;1)</formula>
    </cfRule>
  </conditionalFormatting>
  <conditionalFormatting sqref="H215">
    <cfRule type="expression" dxfId="192" priority="330">
      <formula>AND(G215=1,H215&gt;0,H215&lt;1)</formula>
    </cfRule>
  </conditionalFormatting>
  <conditionalFormatting sqref="R147 R166:R167 R94:R144">
    <cfRule type="cellIs" dxfId="191" priority="268" operator="notEqual">
      <formula>S94+T94+U94</formula>
    </cfRule>
  </conditionalFormatting>
  <conditionalFormatting sqref="R146">
    <cfRule type="cellIs" dxfId="190" priority="265" operator="notEqual">
      <formula>S146+T146+U146</formula>
    </cfRule>
  </conditionalFormatting>
  <conditionalFormatting sqref="R145">
    <cfRule type="cellIs" dxfId="189" priority="262" operator="notEqual">
      <formula>S145+T145+U145</formula>
    </cfRule>
  </conditionalFormatting>
  <conditionalFormatting sqref="R165">
    <cfRule type="cellIs" dxfId="188" priority="259" operator="notEqual">
      <formula>S165+T165+U165</formula>
    </cfRule>
  </conditionalFormatting>
  <conditionalFormatting sqref="R164">
    <cfRule type="cellIs" dxfId="187" priority="256" operator="notEqual">
      <formula>S164+T164+U164</formula>
    </cfRule>
  </conditionalFormatting>
  <conditionalFormatting sqref="R148">
    <cfRule type="cellIs" dxfId="186" priority="253" operator="notEqual">
      <formula>S148+T148+U148</formula>
    </cfRule>
  </conditionalFormatting>
  <conditionalFormatting sqref="R149">
    <cfRule type="cellIs" dxfId="185" priority="250" operator="notEqual">
      <formula>S149+T149+U149</formula>
    </cfRule>
  </conditionalFormatting>
  <conditionalFormatting sqref="R163">
    <cfRule type="cellIs" dxfId="184" priority="247" operator="notEqual">
      <formula>S163+T163+U163</formula>
    </cfRule>
  </conditionalFormatting>
  <conditionalFormatting sqref="R151">
    <cfRule type="cellIs" dxfId="183" priority="244" operator="notEqual">
      <formula>S151+T151+U151</formula>
    </cfRule>
  </conditionalFormatting>
  <conditionalFormatting sqref="R150">
    <cfRule type="cellIs" dxfId="182" priority="241" operator="notEqual">
      <formula>S150+T150+U150</formula>
    </cfRule>
  </conditionalFormatting>
  <conditionalFormatting sqref="R152">
    <cfRule type="cellIs" dxfId="181" priority="238" operator="notEqual">
      <formula>S152+T152+U152</formula>
    </cfRule>
  </conditionalFormatting>
  <conditionalFormatting sqref="R153">
    <cfRule type="cellIs" dxfId="180" priority="235" operator="notEqual">
      <formula>S153+T153+U153</formula>
    </cfRule>
  </conditionalFormatting>
  <conditionalFormatting sqref="R162">
    <cfRule type="cellIs" dxfId="179" priority="232" operator="notEqual">
      <formula>S162+T162+U162</formula>
    </cfRule>
  </conditionalFormatting>
  <conditionalFormatting sqref="R161">
    <cfRule type="cellIs" dxfId="178" priority="229" operator="notEqual">
      <formula>S161+T161+U161</formula>
    </cfRule>
  </conditionalFormatting>
  <conditionalFormatting sqref="R160">
    <cfRule type="cellIs" dxfId="177" priority="226" operator="notEqual">
      <formula>S160+T160+U160</formula>
    </cfRule>
  </conditionalFormatting>
  <conditionalFormatting sqref="R154">
    <cfRule type="cellIs" dxfId="176" priority="223" operator="notEqual">
      <formula>S154+T154+U154</formula>
    </cfRule>
  </conditionalFormatting>
  <conditionalFormatting sqref="R159">
    <cfRule type="cellIs" dxfId="175" priority="220" operator="notEqual">
      <formula>S159+T159+U159</formula>
    </cfRule>
  </conditionalFormatting>
  <conditionalFormatting sqref="R156">
    <cfRule type="cellIs" dxfId="174" priority="217" operator="notEqual">
      <formula>S156+T156+U156</formula>
    </cfRule>
  </conditionalFormatting>
  <conditionalFormatting sqref="R155">
    <cfRule type="cellIs" dxfId="173" priority="214" operator="notEqual">
      <formula>S155+T155+U155</formula>
    </cfRule>
  </conditionalFormatting>
  <conditionalFormatting sqref="R158">
    <cfRule type="cellIs" dxfId="172" priority="211" operator="notEqual">
      <formula>S158+T158+U158</formula>
    </cfRule>
  </conditionalFormatting>
  <conditionalFormatting sqref="R157">
    <cfRule type="cellIs" dxfId="171" priority="208" operator="notEqual">
      <formula>S157+T157+U157</formula>
    </cfRule>
  </conditionalFormatting>
  <conditionalFormatting sqref="R73 R92:R93 R20:R70">
    <cfRule type="cellIs" dxfId="170" priority="205" operator="notEqual">
      <formula>S20+T20+U20</formula>
    </cfRule>
  </conditionalFormatting>
  <conditionalFormatting sqref="R72">
    <cfRule type="cellIs" dxfId="169" priority="202" operator="notEqual">
      <formula>S72+T72+U72</formula>
    </cfRule>
  </conditionalFormatting>
  <conditionalFormatting sqref="R71">
    <cfRule type="cellIs" dxfId="168" priority="199" operator="notEqual">
      <formula>S71+T71+U71</formula>
    </cfRule>
  </conditionalFormatting>
  <conditionalFormatting sqref="R91">
    <cfRule type="cellIs" dxfId="167" priority="196" operator="notEqual">
      <formula>S91+T91+U91</formula>
    </cfRule>
  </conditionalFormatting>
  <conditionalFormatting sqref="R90">
    <cfRule type="cellIs" dxfId="166" priority="193" operator="notEqual">
      <formula>S90+T90+U90</formula>
    </cfRule>
  </conditionalFormatting>
  <conditionalFormatting sqref="R74">
    <cfRule type="cellIs" dxfId="165" priority="190" operator="notEqual">
      <formula>S74+T74+U74</formula>
    </cfRule>
  </conditionalFormatting>
  <conditionalFormatting sqref="R75">
    <cfRule type="cellIs" dxfId="164" priority="187" operator="notEqual">
      <formula>S75+T75+U75</formula>
    </cfRule>
  </conditionalFormatting>
  <conditionalFormatting sqref="R89">
    <cfRule type="cellIs" dxfId="163" priority="184" operator="notEqual">
      <formula>S89+T89+U89</formula>
    </cfRule>
  </conditionalFormatting>
  <conditionalFormatting sqref="R77">
    <cfRule type="cellIs" dxfId="162" priority="181" operator="notEqual">
      <formula>S77+T77+U77</formula>
    </cfRule>
  </conditionalFormatting>
  <conditionalFormatting sqref="R76">
    <cfRule type="cellIs" dxfId="161" priority="178" operator="notEqual">
      <formula>S76+T76+U76</formula>
    </cfRule>
  </conditionalFormatting>
  <conditionalFormatting sqref="R78">
    <cfRule type="cellIs" dxfId="160" priority="175" operator="notEqual">
      <formula>S78+T78+U78</formula>
    </cfRule>
  </conditionalFormatting>
  <conditionalFormatting sqref="R79">
    <cfRule type="cellIs" dxfId="159" priority="172" operator="notEqual">
      <formula>S79+T79+U79</formula>
    </cfRule>
  </conditionalFormatting>
  <conditionalFormatting sqref="R88">
    <cfRule type="cellIs" dxfId="158" priority="169" operator="notEqual">
      <formula>S88+T88+U88</formula>
    </cfRule>
  </conditionalFormatting>
  <conditionalFormatting sqref="R87">
    <cfRule type="cellIs" dxfId="157" priority="166" operator="notEqual">
      <formula>S87+T87+U87</formula>
    </cfRule>
  </conditionalFormatting>
  <conditionalFormatting sqref="R86">
    <cfRule type="cellIs" dxfId="156" priority="163" operator="notEqual">
      <formula>S86+T86+U86</formula>
    </cfRule>
  </conditionalFormatting>
  <conditionalFormatting sqref="R80">
    <cfRule type="cellIs" dxfId="155" priority="160" operator="notEqual">
      <formula>S80+T80+U80</formula>
    </cfRule>
  </conditionalFormatting>
  <conditionalFormatting sqref="R85">
    <cfRule type="cellIs" dxfId="154" priority="157" operator="notEqual">
      <formula>S85+T85+U85</formula>
    </cfRule>
  </conditionalFormatting>
  <conditionalFormatting sqref="R82">
    <cfRule type="cellIs" dxfId="153" priority="154" operator="notEqual">
      <formula>S82+T82+U82</formula>
    </cfRule>
  </conditionalFormatting>
  <conditionalFormatting sqref="R81">
    <cfRule type="cellIs" dxfId="152" priority="151" operator="notEqual">
      <formula>S81+T81+U81</formula>
    </cfRule>
  </conditionalFormatting>
  <conditionalFormatting sqref="R84">
    <cfRule type="cellIs" dxfId="151" priority="148" operator="notEqual">
      <formula>S84+T84+U84</formula>
    </cfRule>
  </conditionalFormatting>
  <conditionalFormatting sqref="R83">
    <cfRule type="cellIs" dxfId="150" priority="145" operator="notEqual">
      <formula>S83+T83+U83</formula>
    </cfRule>
  </conditionalFormatting>
  <conditionalFormatting sqref="J181">
    <cfRule type="expression" dxfId="149" priority="143">
      <formula>AND(H181=1,J181&gt;0,J181&lt;1)</formula>
    </cfRule>
  </conditionalFormatting>
  <conditionalFormatting sqref="R181">
    <cfRule type="cellIs" dxfId="148" priority="142" operator="notEqual">
      <formula>S181+T181+U181</formula>
    </cfRule>
  </conditionalFormatting>
  <conditionalFormatting sqref="J185">
    <cfRule type="expression" dxfId="147" priority="141">
      <formula>AND(H185=1,J185&gt;0,J185&lt;1)</formula>
    </cfRule>
  </conditionalFormatting>
  <conditionalFormatting sqref="R185">
    <cfRule type="cellIs" dxfId="146" priority="140" operator="notEqual">
      <formula>S185+T185+U185</formula>
    </cfRule>
  </conditionalFormatting>
  <conditionalFormatting sqref="J182">
    <cfRule type="expression" dxfId="145" priority="139">
      <formula>AND(H182=1,J182&gt;0,J182&lt;1)</formula>
    </cfRule>
  </conditionalFormatting>
  <conditionalFormatting sqref="R182">
    <cfRule type="cellIs" dxfId="144" priority="138" operator="notEqual">
      <formula>S182+T182+U182</formula>
    </cfRule>
  </conditionalFormatting>
  <conditionalFormatting sqref="J183">
    <cfRule type="expression" dxfId="143" priority="137">
      <formula>AND(H183=1,J183&gt;0,J183&lt;1)</formula>
    </cfRule>
  </conditionalFormatting>
  <conditionalFormatting sqref="R183">
    <cfRule type="cellIs" dxfId="142" priority="136" operator="notEqual">
      <formula>S183+T183+U183</formula>
    </cfRule>
  </conditionalFormatting>
  <conditionalFormatting sqref="J184">
    <cfRule type="expression" dxfId="141" priority="135">
      <formula>AND(H184=1,J184&gt;0,J184&lt;1)</formula>
    </cfRule>
  </conditionalFormatting>
  <conditionalFormatting sqref="R184">
    <cfRule type="cellIs" dxfId="140" priority="134" operator="notEqual">
      <formula>S184+T184+U184</formula>
    </cfRule>
  </conditionalFormatting>
  <conditionalFormatting sqref="J176">
    <cfRule type="expression" dxfId="139" priority="133">
      <formula>AND(H176=1,J176&gt;0,J176&lt;1)</formula>
    </cfRule>
  </conditionalFormatting>
  <conditionalFormatting sqref="R176">
    <cfRule type="cellIs" dxfId="138" priority="132" operator="notEqual">
      <formula>S176+T176+U176</formula>
    </cfRule>
  </conditionalFormatting>
  <conditionalFormatting sqref="J180">
    <cfRule type="expression" dxfId="137" priority="131">
      <formula>AND(H180=1,J180&gt;0,J180&lt;1)</formula>
    </cfRule>
  </conditionalFormatting>
  <conditionalFormatting sqref="R180">
    <cfRule type="cellIs" dxfId="136" priority="130" operator="notEqual">
      <formula>S180+T180+U180</formula>
    </cfRule>
  </conditionalFormatting>
  <conditionalFormatting sqref="J177">
    <cfRule type="expression" dxfId="135" priority="129">
      <formula>AND(H177=1,J177&gt;0,J177&lt;1)</formula>
    </cfRule>
  </conditionalFormatting>
  <conditionalFormatting sqref="R177">
    <cfRule type="cellIs" dxfId="134" priority="128" operator="notEqual">
      <formula>S177+T177+U177</formula>
    </cfRule>
  </conditionalFormatting>
  <conditionalFormatting sqref="J178">
    <cfRule type="expression" dxfId="133" priority="127">
      <formula>AND(H178=1,J178&gt;0,J178&lt;1)</formula>
    </cfRule>
  </conditionalFormatting>
  <conditionalFormatting sqref="R178">
    <cfRule type="cellIs" dxfId="132" priority="126" operator="notEqual">
      <formula>S178+T178+U178</formula>
    </cfRule>
  </conditionalFormatting>
  <conditionalFormatting sqref="J179">
    <cfRule type="expression" dxfId="131" priority="125">
      <formula>AND(H179=1,J179&gt;0,J179&lt;1)</formula>
    </cfRule>
  </conditionalFormatting>
  <conditionalFormatting sqref="R179">
    <cfRule type="cellIs" dxfId="130" priority="124" operator="notEqual">
      <formula>S179+T179+U179</formula>
    </cfRule>
  </conditionalFormatting>
  <conditionalFormatting sqref="H200:H202">
    <cfRule type="expression" dxfId="129" priority="123">
      <formula>AND(G200=1,H200&gt;0,H200&lt;1)</formula>
    </cfRule>
  </conditionalFormatting>
  <conditionalFormatting sqref="H203">
    <cfRule type="expression" dxfId="128" priority="122">
      <formula>AND(G203=1,H203&gt;0,H203&lt;1)</formula>
    </cfRule>
  </conditionalFormatting>
  <conditionalFormatting sqref="H204">
    <cfRule type="expression" dxfId="127" priority="121">
      <formula>AND(G204=1,H204&gt;0,H204&lt;1)</formula>
    </cfRule>
  </conditionalFormatting>
  <conditionalFormatting sqref="H205:H207">
    <cfRule type="expression" dxfId="126" priority="120">
      <formula>AND(G205=1,H205&gt;0,H205&lt;1)</formula>
    </cfRule>
  </conditionalFormatting>
  <conditionalFormatting sqref="H208">
    <cfRule type="expression" dxfId="125" priority="119">
      <formula>AND(G208=1,H208&gt;0,H208&lt;1)</formula>
    </cfRule>
  </conditionalFormatting>
  <conditionalFormatting sqref="H209">
    <cfRule type="expression" dxfId="124" priority="118">
      <formula>AND(G209=1,H209&gt;0,H209&lt;1)</formula>
    </cfRule>
  </conditionalFormatting>
  <conditionalFormatting sqref="H135:H170">
    <cfRule type="expression" dxfId="123" priority="117">
      <formula>AND(G135=1,H135&gt;0,H135&lt;1)</formula>
    </cfRule>
  </conditionalFormatting>
  <conditionalFormatting sqref="H10:H45">
    <cfRule type="expression" dxfId="122" priority="116">
      <formula>AND(G10=1,H10&gt;0,H10&lt;1)</formula>
    </cfRule>
  </conditionalFormatting>
  <conditionalFormatting sqref="H46:H68">
    <cfRule type="expression" dxfId="121" priority="115">
      <formula>AND(G46=1,H46&gt;0,H46&lt;1)</formula>
    </cfRule>
  </conditionalFormatting>
  <conditionalFormatting sqref="H69:H91">
    <cfRule type="expression" dxfId="120" priority="114">
      <formula>AND(G69=1,H69&gt;0,H69&lt;1)</formula>
    </cfRule>
  </conditionalFormatting>
  <conditionalFormatting sqref="H92:H114">
    <cfRule type="expression" dxfId="119" priority="113">
      <formula>AND(G92=1,H92&gt;0,H92&lt;1)</formula>
    </cfRule>
  </conditionalFormatting>
  <conditionalFormatting sqref="H115:H134">
    <cfRule type="expression" dxfId="118" priority="112">
      <formula>AND(G115=1,H115&gt;0,H115&lt;1)</formula>
    </cfRule>
  </conditionalFormatting>
  <conditionalFormatting sqref="J163:J165 J168:J169">
    <cfRule type="expression" dxfId="117" priority="111">
      <formula>AND(H163=1,J163&gt;0,J163&lt;1)</formula>
    </cfRule>
  </conditionalFormatting>
  <conditionalFormatting sqref="J135:J159 J161:J162">
    <cfRule type="expression" dxfId="116" priority="110">
      <formula>AND(H135=1,J135&gt;0,J135&lt;1)</formula>
    </cfRule>
  </conditionalFormatting>
  <conditionalFormatting sqref="J167">
    <cfRule type="expression" dxfId="115" priority="109">
      <formula>AND(H167=1,J167&gt;0,J167&lt;1)</formula>
    </cfRule>
  </conditionalFormatting>
  <conditionalFormatting sqref="J166">
    <cfRule type="expression" dxfId="114" priority="108">
      <formula>AND(H166=1,J166&gt;0,J166&lt;1)</formula>
    </cfRule>
  </conditionalFormatting>
  <conditionalFormatting sqref="J160">
    <cfRule type="expression" dxfId="113" priority="107">
      <formula>AND(H160=1,J160&gt;0,J160&lt;1)</formula>
    </cfRule>
  </conditionalFormatting>
  <conditionalFormatting sqref="J170">
    <cfRule type="expression" dxfId="112" priority="106">
      <formula>AND(H170=1,J170&gt;0,J170&lt;1)</formula>
    </cfRule>
  </conditionalFormatting>
  <conditionalFormatting sqref="H237:H238">
    <cfRule type="expression" dxfId="111" priority="105">
      <formula>AND(G237=1,H237&gt;0,H237&lt;1)</formula>
    </cfRule>
  </conditionalFormatting>
  <conditionalFormatting sqref="H240:H241">
    <cfRule type="expression" dxfId="110" priority="104">
      <formula>AND(G240=1,H240&gt;0,H240&lt;1)</formula>
    </cfRule>
  </conditionalFormatting>
  <conditionalFormatting sqref="H243:H244">
    <cfRule type="expression" dxfId="109" priority="103">
      <formula>AND(G243=1,H243&gt;0,H243&lt;1)</formula>
    </cfRule>
  </conditionalFormatting>
  <conditionalFormatting sqref="I267:I268">
    <cfRule type="expression" dxfId="108" priority="98">
      <formula>AND(H267=1,I267&gt;0,I267&lt;1)</formula>
    </cfRule>
  </conditionalFormatting>
  <conditionalFormatting sqref="I270:I271">
    <cfRule type="expression" dxfId="107" priority="96">
      <formula>AND(H270=1,I270&gt;0,I270&lt;1)</formula>
    </cfRule>
  </conditionalFormatting>
  <conditionalFormatting sqref="J270:J271">
    <cfRule type="expression" dxfId="106" priority="97">
      <formula>AND(H270=1,J270&gt;0,J270&lt;1)</formula>
    </cfRule>
  </conditionalFormatting>
  <conditionalFormatting sqref="H255:H256">
    <cfRule type="expression" dxfId="105" priority="63">
      <formula>AND(G255=1,H255&gt;0,H255&lt;1)</formula>
    </cfRule>
  </conditionalFormatting>
  <conditionalFormatting sqref="J267:J268">
    <cfRule type="expression" dxfId="104" priority="99">
      <formula>AND(H267=1,J267&gt;0,J267&lt;1)</formula>
    </cfRule>
  </conditionalFormatting>
  <conditionalFormatting sqref="I255:I256">
    <cfRule type="expression" dxfId="103" priority="61">
      <formula>AND(H255=1,I255&gt;0,I255&lt;1)</formula>
    </cfRule>
  </conditionalFormatting>
  <conditionalFormatting sqref="J255:J256">
    <cfRule type="expression" dxfId="102" priority="62">
      <formula>AND(H255=1,J255&gt;0,J255&lt;1)</formula>
    </cfRule>
  </conditionalFormatting>
  <conditionalFormatting sqref="I273:I274">
    <cfRule type="expression" dxfId="101" priority="94">
      <formula>AND(H273=1,I273&gt;0,I273&lt;1)</formula>
    </cfRule>
  </conditionalFormatting>
  <conditionalFormatting sqref="J273:J274">
    <cfRule type="expression" dxfId="100" priority="95">
      <formula>AND(H273=1,J273&gt;0,J273&lt;1)</formula>
    </cfRule>
  </conditionalFormatting>
  <conditionalFormatting sqref="H261:H262 H264:H265">
    <cfRule type="expression" dxfId="99" priority="93">
      <formula>AND(G261=1,H261&gt;0,H261&lt;1)</formula>
    </cfRule>
  </conditionalFormatting>
  <conditionalFormatting sqref="I261:I262">
    <cfRule type="expression" dxfId="98" priority="91">
      <formula>AND(H261=1,I261&gt;0,I261&lt;1)</formula>
    </cfRule>
  </conditionalFormatting>
  <conditionalFormatting sqref="J261:J262">
    <cfRule type="expression" dxfId="97" priority="92">
      <formula>AND(H261=1,J261&gt;0,J261&lt;1)</formula>
    </cfRule>
  </conditionalFormatting>
  <conditionalFormatting sqref="I264:I265">
    <cfRule type="expression" dxfId="96" priority="89">
      <formula>AND(H264=1,I264&gt;0,I264&lt;1)</formula>
    </cfRule>
  </conditionalFormatting>
  <conditionalFormatting sqref="J264:J265">
    <cfRule type="expression" dxfId="95" priority="90">
      <formula>AND(H264=1,J264&gt;0,J264&lt;1)</formula>
    </cfRule>
  </conditionalFormatting>
  <conditionalFormatting sqref="R282:R283">
    <cfRule type="cellIs" dxfId="94" priority="29" operator="notEqual">
      <formula>S282+T282+U282</formula>
    </cfRule>
  </conditionalFormatting>
  <conditionalFormatting sqref="R273:R274 R270:R271 R267:R268 R264:R265 R261:R262">
    <cfRule type="cellIs" dxfId="93" priority="87" operator="notEqual">
      <formula>S261+T261+U261</formula>
    </cfRule>
  </conditionalFormatting>
  <conditionalFormatting sqref="H276:H277">
    <cfRule type="expression" dxfId="92" priority="86">
      <formula>AND(G276=1,H276&gt;0,H276&lt;1)</formula>
    </cfRule>
  </conditionalFormatting>
  <conditionalFormatting sqref="I276:I277">
    <cfRule type="expression" dxfId="91" priority="84">
      <formula>AND(H276=1,I276&gt;0,I276&lt;1)</formula>
    </cfRule>
  </conditionalFormatting>
  <conditionalFormatting sqref="J276:J277">
    <cfRule type="expression" dxfId="90" priority="85">
      <formula>AND(H276=1,J276&gt;0,J276&lt;1)</formula>
    </cfRule>
  </conditionalFormatting>
  <conditionalFormatting sqref="R276:R277">
    <cfRule type="cellIs" dxfId="89" priority="83" operator="notEqual">
      <formula>S276+T276+U276</formula>
    </cfRule>
  </conditionalFormatting>
  <conditionalFormatting sqref="H279:H280">
    <cfRule type="expression" dxfId="88" priority="82">
      <formula>AND(G279=1,H279&gt;0,H279&lt;1)</formula>
    </cfRule>
  </conditionalFormatting>
  <conditionalFormatting sqref="I279:I280">
    <cfRule type="expression" dxfId="87" priority="80">
      <formula>AND(H279=1,I279&gt;0,I279&lt;1)</formula>
    </cfRule>
  </conditionalFormatting>
  <conditionalFormatting sqref="J279:J280">
    <cfRule type="expression" dxfId="86" priority="81">
      <formula>AND(H279=1,J279&gt;0,J279&lt;1)</formula>
    </cfRule>
  </conditionalFormatting>
  <conditionalFormatting sqref="R279:R280">
    <cfRule type="cellIs" dxfId="85" priority="79" operator="notEqual">
      <formula>S279+T279+U279</formula>
    </cfRule>
  </conditionalFormatting>
  <conditionalFormatting sqref="I324:I325">
    <cfRule type="expression" dxfId="84" priority="76">
      <formula>AND(H324=1,I324&gt;0,I324&lt;1)</formula>
    </cfRule>
  </conditionalFormatting>
  <conditionalFormatting sqref="J324:J325">
    <cfRule type="expression" dxfId="83" priority="77">
      <formula>AND(H324=1,J324&gt;0,J324&lt;1)</formula>
    </cfRule>
  </conditionalFormatting>
  <conditionalFormatting sqref="R324:R325">
    <cfRule type="cellIs" dxfId="82" priority="75" operator="notEqual">
      <formula>S324+T324+U324</formula>
    </cfRule>
  </conditionalFormatting>
  <conditionalFormatting sqref="I330:I331">
    <cfRule type="expression" dxfId="81" priority="73">
      <formula>AND(H330=1,I330&gt;0,I330&lt;1)</formula>
    </cfRule>
  </conditionalFormatting>
  <conditionalFormatting sqref="J330:J331">
    <cfRule type="expression" dxfId="80" priority="74">
      <formula>AND(H330=1,J330&gt;0,J330&lt;1)</formula>
    </cfRule>
  </conditionalFormatting>
  <conditionalFormatting sqref="R330:R331">
    <cfRule type="cellIs" dxfId="79" priority="72" operator="notEqual">
      <formula>S330+T330+U330</formula>
    </cfRule>
  </conditionalFormatting>
  <conditionalFormatting sqref="H267:H268">
    <cfRule type="expression" dxfId="78" priority="70">
      <formula>AND(G267=1,H267&gt;0,H267&lt;1)</formula>
    </cfRule>
  </conditionalFormatting>
  <conditionalFormatting sqref="H270:H271">
    <cfRule type="expression" dxfId="77" priority="69">
      <formula>AND(G270=1,H270&gt;0,H270&lt;1)</formula>
    </cfRule>
  </conditionalFormatting>
  <conditionalFormatting sqref="H273:H274">
    <cfRule type="expression" dxfId="76" priority="68">
      <formula>AND(G273=1,H273&gt;0,H273&lt;1)</formula>
    </cfRule>
  </conditionalFormatting>
  <conditionalFormatting sqref="R258:R259">
    <cfRule type="cellIs" dxfId="75" priority="56" operator="notEqual">
      <formula>S258+T258+U258</formula>
    </cfRule>
  </conditionalFormatting>
  <conditionalFormatting sqref="R288:R289">
    <cfRule type="cellIs" dxfId="74" priority="21" operator="notEqual">
      <formula>S288+T288+U288</formula>
    </cfRule>
  </conditionalFormatting>
  <conditionalFormatting sqref="R315:R316">
    <cfRule type="cellIs" dxfId="73" priority="13" operator="notEqual">
      <formula>S315+T315+U315</formula>
    </cfRule>
  </conditionalFormatting>
  <conditionalFormatting sqref="R327:R328">
    <cfRule type="cellIs" dxfId="72" priority="9" operator="notEqual">
      <formula>S327+T327+U327</formula>
    </cfRule>
  </conditionalFormatting>
  <conditionalFormatting sqref="R321:R322">
    <cfRule type="cellIs" dxfId="71" priority="1" operator="notEqual">
      <formula>S321+T321+U321</formula>
    </cfRule>
  </conditionalFormatting>
  <conditionalFormatting sqref="H252:H253">
    <cfRule type="expression" dxfId="70" priority="67">
      <formula>AND(G252=1,H252&gt;0,H252&lt;1)</formula>
    </cfRule>
  </conditionalFormatting>
  <conditionalFormatting sqref="I252:I253">
    <cfRule type="expression" dxfId="69" priority="65">
      <formula>AND(H252=1,I252&gt;0,I252&lt;1)</formula>
    </cfRule>
  </conditionalFormatting>
  <conditionalFormatting sqref="J252:J253">
    <cfRule type="expression" dxfId="68" priority="66">
      <formula>AND(H252=1,J252&gt;0,J252&lt;1)</formula>
    </cfRule>
  </conditionalFormatting>
  <conditionalFormatting sqref="R252:R253">
    <cfRule type="cellIs" dxfId="67" priority="64" operator="notEqual">
      <formula>S252+T252+U252</formula>
    </cfRule>
  </conditionalFormatting>
  <conditionalFormatting sqref="H306:H307">
    <cfRule type="expression" dxfId="66" priority="43">
      <formula>AND(G306=1,H306&gt;0,H306&lt;1)</formula>
    </cfRule>
  </conditionalFormatting>
  <conditionalFormatting sqref="H291:H292 H294:H295">
    <cfRule type="expression" dxfId="65" priority="49">
      <formula>AND(G291=1,H291&gt;0,H291&lt;1)</formula>
    </cfRule>
  </conditionalFormatting>
  <conditionalFormatting sqref="J306:J307">
    <cfRule type="expression" dxfId="64" priority="42">
      <formula>AND(H306=1,J306&gt;0,J306&lt;1)</formula>
    </cfRule>
  </conditionalFormatting>
  <conditionalFormatting sqref="R255:R256">
    <cfRule type="cellIs" dxfId="63" priority="60" operator="notEqual">
      <formula>S255+T255+U255</formula>
    </cfRule>
  </conditionalFormatting>
  <conditionalFormatting sqref="H258:H259">
    <cfRule type="expression" dxfId="62" priority="59">
      <formula>AND(G258=1,H258&gt;0,H258&lt;1)</formula>
    </cfRule>
  </conditionalFormatting>
  <conditionalFormatting sqref="I258:I259">
    <cfRule type="expression" dxfId="61" priority="57">
      <formula>AND(H258=1,I258&gt;0,I258&lt;1)</formula>
    </cfRule>
  </conditionalFormatting>
  <conditionalFormatting sqref="J258:J259">
    <cfRule type="expression" dxfId="60" priority="58">
      <formula>AND(H258=1,J258&gt;0,J258&lt;1)</formula>
    </cfRule>
  </conditionalFormatting>
  <conditionalFormatting sqref="I297:I298">
    <cfRule type="expression" dxfId="59" priority="54">
      <formula>AND(H297=1,I297&gt;0,I297&lt;1)</formula>
    </cfRule>
  </conditionalFormatting>
  <conditionalFormatting sqref="I300:I301">
    <cfRule type="expression" dxfId="58" priority="52">
      <formula>AND(H300=1,I300&gt;0,I300&lt;1)</formula>
    </cfRule>
  </conditionalFormatting>
  <conditionalFormatting sqref="J300:J301">
    <cfRule type="expression" dxfId="57" priority="53">
      <formula>AND(H300=1,J300&gt;0,J300&lt;1)</formula>
    </cfRule>
  </conditionalFormatting>
  <conditionalFormatting sqref="J297:J298">
    <cfRule type="expression" dxfId="56" priority="55">
      <formula>AND(H297=1,J297&gt;0,J297&lt;1)</formula>
    </cfRule>
  </conditionalFormatting>
  <conditionalFormatting sqref="I303:I304">
    <cfRule type="expression" dxfId="55" priority="50">
      <formula>AND(H303=1,I303&gt;0,I303&lt;1)</formula>
    </cfRule>
  </conditionalFormatting>
  <conditionalFormatting sqref="J303:J304">
    <cfRule type="expression" dxfId="54" priority="51">
      <formula>AND(H303=1,J303&gt;0,J303&lt;1)</formula>
    </cfRule>
  </conditionalFormatting>
  <conditionalFormatting sqref="I306:I307">
    <cfRule type="expression" dxfId="53" priority="41">
      <formula>AND(H306=1,I306&gt;0,I306&lt;1)</formula>
    </cfRule>
  </conditionalFormatting>
  <conditionalFormatting sqref="I291:I292">
    <cfRule type="expression" dxfId="52" priority="47">
      <formula>AND(H291=1,I291&gt;0,I291&lt;1)</formula>
    </cfRule>
  </conditionalFormatting>
  <conditionalFormatting sqref="J291:J292">
    <cfRule type="expression" dxfId="51" priority="48">
      <formula>AND(H291=1,J291&gt;0,J291&lt;1)</formula>
    </cfRule>
  </conditionalFormatting>
  <conditionalFormatting sqref="I294:I295">
    <cfRule type="expression" dxfId="50" priority="45">
      <formula>AND(H294=1,I294&gt;0,I294&lt;1)</formula>
    </cfRule>
  </conditionalFormatting>
  <conditionalFormatting sqref="J294:J295">
    <cfRule type="expression" dxfId="49" priority="46">
      <formula>AND(H294=1,J294&gt;0,J294&lt;1)</formula>
    </cfRule>
  </conditionalFormatting>
  <conditionalFormatting sqref="R303:R304 R300:R301 R297:R298 R294:R295 R291:R292">
    <cfRule type="cellIs" dxfId="48" priority="44" operator="notEqual">
      <formula>S291+T291+U291</formula>
    </cfRule>
  </conditionalFormatting>
  <conditionalFormatting sqref="R306:R307">
    <cfRule type="cellIs" dxfId="47" priority="40" operator="notEqual">
      <formula>S306+T306+U306</formula>
    </cfRule>
  </conditionalFormatting>
  <conditionalFormatting sqref="H309:H310">
    <cfRule type="expression" dxfId="46" priority="39">
      <formula>AND(G309=1,H309&gt;0,H309&lt;1)</formula>
    </cfRule>
  </conditionalFormatting>
  <conditionalFormatting sqref="I309:I310">
    <cfRule type="expression" dxfId="45" priority="37">
      <formula>AND(H309=1,I309&gt;0,I309&lt;1)</formula>
    </cfRule>
  </conditionalFormatting>
  <conditionalFormatting sqref="J309:J310">
    <cfRule type="expression" dxfId="44" priority="38">
      <formula>AND(H309=1,J309&gt;0,J309&lt;1)</formula>
    </cfRule>
  </conditionalFormatting>
  <conditionalFormatting sqref="R309:R310">
    <cfRule type="cellIs" dxfId="43" priority="36" operator="notEqual">
      <formula>S309+T309+U309</formula>
    </cfRule>
  </conditionalFormatting>
  <conditionalFormatting sqref="H297:H298">
    <cfRule type="expression" dxfId="42" priority="35">
      <formula>AND(G297=1,H297&gt;0,H297&lt;1)</formula>
    </cfRule>
  </conditionalFormatting>
  <conditionalFormatting sqref="H300:H301">
    <cfRule type="expression" dxfId="41" priority="34">
      <formula>AND(G300=1,H300&gt;0,H300&lt;1)</formula>
    </cfRule>
  </conditionalFormatting>
  <conditionalFormatting sqref="H303:H304">
    <cfRule type="expression" dxfId="40" priority="33">
      <formula>AND(G303=1,H303&gt;0,H303&lt;1)</formula>
    </cfRule>
  </conditionalFormatting>
  <conditionalFormatting sqref="H282:H283">
    <cfRule type="expression" dxfId="39" priority="32">
      <formula>AND(G282=1,H282&gt;0,H282&lt;1)</formula>
    </cfRule>
  </conditionalFormatting>
  <conditionalFormatting sqref="I282:I283">
    <cfRule type="expression" dxfId="38" priority="30">
      <formula>AND(H282=1,I282&gt;0,I282&lt;1)</formula>
    </cfRule>
  </conditionalFormatting>
  <conditionalFormatting sqref="J282:J283">
    <cfRule type="expression" dxfId="37" priority="31">
      <formula>AND(H282=1,J282&gt;0,J282&lt;1)</formula>
    </cfRule>
  </conditionalFormatting>
  <conditionalFormatting sqref="H285:H286">
    <cfRule type="expression" dxfId="36" priority="28">
      <formula>AND(G285=1,H285&gt;0,H285&lt;1)</formula>
    </cfRule>
  </conditionalFormatting>
  <conditionalFormatting sqref="I285:I286">
    <cfRule type="expression" dxfId="35" priority="26">
      <formula>AND(H285=1,I285&gt;0,I285&lt;1)</formula>
    </cfRule>
  </conditionalFormatting>
  <conditionalFormatting sqref="J285:J286">
    <cfRule type="expression" dxfId="34" priority="27">
      <formula>AND(H285=1,J285&gt;0,J285&lt;1)</formula>
    </cfRule>
  </conditionalFormatting>
  <conditionalFormatting sqref="R285:R286">
    <cfRule type="cellIs" dxfId="33" priority="25" operator="notEqual">
      <formula>S285+T285+U285</formula>
    </cfRule>
  </conditionalFormatting>
  <conditionalFormatting sqref="H288:H289">
    <cfRule type="expression" dxfId="32" priority="24">
      <formula>AND(G288=1,H288&gt;0,H288&lt;1)</formula>
    </cfRule>
  </conditionalFormatting>
  <conditionalFormatting sqref="I288:I289">
    <cfRule type="expression" dxfId="31" priority="22">
      <formula>AND(H288=1,I288&gt;0,I288&lt;1)</formula>
    </cfRule>
  </conditionalFormatting>
  <conditionalFormatting sqref="J288:J289">
    <cfRule type="expression" dxfId="30" priority="23">
      <formula>AND(H288=1,J288&gt;0,J288&lt;1)</formula>
    </cfRule>
  </conditionalFormatting>
  <conditionalFormatting sqref="H312:H313">
    <cfRule type="expression" dxfId="29" priority="20">
      <formula>AND(G312=1,H312&gt;0,H312&lt;1)</formula>
    </cfRule>
  </conditionalFormatting>
  <conditionalFormatting sqref="I312:I313">
    <cfRule type="expression" dxfId="28" priority="18">
      <formula>AND(H312=1,I312&gt;0,I312&lt;1)</formula>
    </cfRule>
  </conditionalFormatting>
  <conditionalFormatting sqref="J312:J313">
    <cfRule type="expression" dxfId="27" priority="19">
      <formula>AND(H312=1,J312&gt;0,J312&lt;1)</formula>
    </cfRule>
  </conditionalFormatting>
  <conditionalFormatting sqref="R312:R313">
    <cfRule type="cellIs" dxfId="26" priority="17" operator="notEqual">
      <formula>S312+T312+U312</formula>
    </cfRule>
  </conditionalFormatting>
  <conditionalFormatting sqref="H315:H316">
    <cfRule type="expression" dxfId="25" priority="16">
      <formula>AND(G315=1,H315&gt;0,H315&lt;1)</formula>
    </cfRule>
  </conditionalFormatting>
  <conditionalFormatting sqref="I315:I316">
    <cfRule type="expression" dxfId="24" priority="14">
      <formula>AND(H315=1,I315&gt;0,I315&lt;1)</formula>
    </cfRule>
  </conditionalFormatting>
  <conditionalFormatting sqref="J315:J316">
    <cfRule type="expression" dxfId="23" priority="15">
      <formula>AND(H315=1,J315&gt;0,J315&lt;1)</formula>
    </cfRule>
  </conditionalFormatting>
  <conditionalFormatting sqref="I327:I328">
    <cfRule type="expression" dxfId="22" priority="10">
      <formula>AND(H327=1,I327&gt;0,I327&lt;1)</formula>
    </cfRule>
  </conditionalFormatting>
  <conditionalFormatting sqref="J327:J328">
    <cfRule type="expression" dxfId="21" priority="11">
      <formula>AND(H327=1,J327&gt;0,J327&lt;1)</formula>
    </cfRule>
  </conditionalFormatting>
  <conditionalFormatting sqref="I318:I319">
    <cfRule type="expression" dxfId="20" priority="6">
      <formula>AND(H318=1,I318&gt;0,I318&lt;1)</formula>
    </cfRule>
  </conditionalFormatting>
  <conditionalFormatting sqref="J318:J319">
    <cfRule type="expression" dxfId="19" priority="7">
      <formula>AND(H318=1,J318&gt;0,J318&lt;1)</formula>
    </cfRule>
  </conditionalFormatting>
  <conditionalFormatting sqref="R318:R319">
    <cfRule type="cellIs" dxfId="18" priority="5" operator="notEqual">
      <formula>S318+T318+U318</formula>
    </cfRule>
  </conditionalFormatting>
  <conditionalFormatting sqref="I321:I322">
    <cfRule type="expression" dxfId="17" priority="2">
      <formula>AND(H321=1,I321&gt;0,I321&lt;1)</formula>
    </cfRule>
  </conditionalFormatting>
  <conditionalFormatting sqref="J321:J322">
    <cfRule type="expression" dxfId="16" priority="3">
      <formula>AND(H321=1,J321&gt;0,J321&lt;1)</formula>
    </cfRule>
  </conditionalFormatting>
  <dataValidations count="6">
    <dataValidation type="list" allowBlank="1" showInputMessage="1" showErrorMessage="1" sqref="H8 H228">
      <formula1>$X$8:$AB$8</formula1>
    </dataValidation>
    <dataValidation type="list" allowBlank="1" showInputMessage="1" showErrorMessage="1" sqref="C318:D319 C321:D322 C315:D316 C324:D325 C312:D313 C309:D310 C297:D298 C300:D301 C294:D295 C285:D286 C291:D292 C303:D304 C306:D307 C288:D289 C282:D283 C279:D280 C267:D268 C270:D271 C264:D265 C255:D256 C261:D262 C273:D274 C276:D277 C258:D259 C327:D328 C252:D253 C237:D238 C240:D241 C234:D235 C228:D229 C231:D232 C243:D244 C246:D247 C249:D250 C330:D331 C10:D193 C8:D8">
      <formula1>$X$10:$Y$10</formula1>
    </dataValidation>
    <dataValidation type="list" allowBlank="1" showInputMessage="1" showErrorMessage="1" sqref="F222:F225 F219:F220 F194:F196">
      <formula1>$S$5:$V$5</formula1>
    </dataValidation>
    <dataValidation type="list" allowBlank="1" showInputMessage="1" showErrorMessage="1" sqref="C222:D225 C219:D220 C194:D196">
      <formula1>$S$10:$T$10</formula1>
    </dataValidation>
    <dataValidation type="list" allowBlank="1" showInputMessage="1" showErrorMessage="1" sqref="H273:H274 H234:H235 H229 H10:H173 H237:H238 H243:H244 H249:H250 H261:H262 H240:H241 H258:H259 H276:H277 H270:H271 H264:H265 H255:H256 H267:H268 H279:H280 H303:H304 H282:H283 H291:H292 H288:H289 H306:H307 H300:H301 H294:H295 H285:H286 H297:H298 H309:H310 H312:H313 H246:H247 H315:H316 H231:H232 H252:H253">
      <formula1>$X$7:$AE$7</formula1>
    </dataValidation>
    <dataValidation type="list" allowBlank="1" showInputMessage="1" showErrorMessage="1" sqref="F10:F193 F330:F331 F327:F328 F324:F325 F321:F322 F318:F319 F315:F316 F312:F313 F309:F310 F306:F307 F303:F304 F300:F301 F297:F298 F294:F295 F291:F292 F288:F289 F285:F286 F282:F283 F279:F280 F276:F277 F273:F274 F270:F271 F267:F268 F264:F265 F261:F262 F258:F259 F255:F256 F252:F253 F249:F250 F246:F247 F243:F244 F240:F241 F237:F238 F234:F235 F231:F232 F229">
      <formula1>$X$5:$AB$5</formula1>
    </dataValidation>
  </dataValidations>
  <hyperlinks>
    <hyperlink ref="B348" r:id="rId1"/>
  </hyperlinks>
  <pageMargins left="0.7" right="0.7" top="0.75" bottom="0.75" header="0.3" footer="0.3"/>
  <pageSetup paperSize="9" scale="10"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9"/>
  <sheetViews>
    <sheetView showGridLines="0" view="pageBreakPreview" zoomScaleNormal="90" zoomScaleSheetLayoutView="100" workbookViewId="0">
      <pane ySplit="6" topLeftCell="A7" activePane="bottomLeft" state="frozen"/>
      <selection activeCell="E16" sqref="E16"/>
      <selection pane="bottomLeft" activeCell="B8" sqref="B8"/>
    </sheetView>
  </sheetViews>
  <sheetFormatPr defaultRowHeight="12.75" x14ac:dyDescent="0.2"/>
  <cols>
    <col min="1" max="1" width="27.140625" style="4" customWidth="1"/>
    <col min="2" max="2" width="13.140625" style="494" customWidth="1"/>
    <col min="3" max="3" width="12.7109375" style="494" customWidth="1"/>
    <col min="4" max="4" width="12.28515625" style="494" customWidth="1"/>
    <col min="5" max="5" width="11.85546875" style="494" customWidth="1"/>
    <col min="6" max="6" width="12.140625" style="494" customWidth="1"/>
    <col min="7" max="7" width="15" style="494" customWidth="1"/>
    <col min="8" max="8" width="11.28515625" style="494" customWidth="1"/>
    <col min="9" max="9" width="11.7109375" style="494" customWidth="1"/>
    <col min="10" max="10" width="12.28515625" style="4" customWidth="1"/>
    <col min="11" max="11" width="13.7109375" style="494" customWidth="1"/>
    <col min="12" max="16384" width="9.140625" style="4"/>
  </cols>
  <sheetData>
    <row r="1" spans="1:12" ht="22.5" customHeight="1" x14ac:dyDescent="0.25">
      <c r="A1" s="17" t="s">
        <v>120</v>
      </c>
      <c r="B1" s="491">
        <f>'Tabela I'!C1</f>
        <v>0</v>
      </c>
      <c r="C1" s="492"/>
      <c r="D1" s="493"/>
      <c r="F1" s="495"/>
      <c r="G1" s="495"/>
      <c r="H1" s="495"/>
      <c r="I1" s="496"/>
      <c r="J1" s="61"/>
    </row>
    <row r="2" spans="1:12" ht="22.5" customHeight="1" x14ac:dyDescent="0.25">
      <c r="A2" s="53" t="s">
        <v>66</v>
      </c>
      <c r="B2" s="497" t="str">
        <f>'Tabela I'!C2</f>
        <v>1.1.2025.- 31.12.2025.</v>
      </c>
      <c r="F2" s="495"/>
      <c r="G2" s="495"/>
      <c r="H2" s="495"/>
      <c r="I2" s="496"/>
      <c r="J2" s="77"/>
    </row>
    <row r="3" spans="1:12" s="79" customFormat="1" ht="18.75" customHeight="1" thickBot="1" x14ac:dyDescent="0.3">
      <c r="A3" s="78" t="s">
        <v>171</v>
      </c>
      <c r="B3" s="494"/>
      <c r="C3" s="494"/>
      <c r="D3" s="493"/>
      <c r="E3" s="493"/>
      <c r="F3" s="493"/>
      <c r="G3" s="493"/>
      <c r="H3" s="493"/>
      <c r="I3" s="494"/>
      <c r="J3" s="188"/>
      <c r="K3" s="520"/>
    </row>
    <row r="4" spans="1:12" ht="16.5" customHeight="1" x14ac:dyDescent="0.2">
      <c r="A4" s="777" t="s">
        <v>28</v>
      </c>
      <c r="B4" s="780" t="s">
        <v>131</v>
      </c>
      <c r="C4" s="787" t="s">
        <v>139</v>
      </c>
      <c r="D4" s="782" t="s">
        <v>50</v>
      </c>
      <c r="E4" s="793" t="s">
        <v>48</v>
      </c>
      <c r="F4" s="791" t="s">
        <v>82</v>
      </c>
      <c r="G4" s="784" t="s">
        <v>135</v>
      </c>
      <c r="H4" s="786" t="s">
        <v>49</v>
      </c>
      <c r="I4" s="791" t="s">
        <v>133</v>
      </c>
      <c r="J4" s="796" t="s">
        <v>132</v>
      </c>
      <c r="K4" s="789" t="s">
        <v>247</v>
      </c>
    </row>
    <row r="5" spans="1:12" ht="83.25" customHeight="1" x14ac:dyDescent="0.2">
      <c r="A5" s="778"/>
      <c r="B5" s="781"/>
      <c r="C5" s="788"/>
      <c r="D5" s="783"/>
      <c r="E5" s="794" t="s">
        <v>47</v>
      </c>
      <c r="F5" s="795"/>
      <c r="G5" s="785"/>
      <c r="H5" s="785"/>
      <c r="I5" s="792"/>
      <c r="J5" s="797"/>
      <c r="K5" s="790"/>
    </row>
    <row r="6" spans="1:12" ht="28.5" customHeight="1" thickBot="1" x14ac:dyDescent="0.25">
      <c r="A6" s="779"/>
      <c r="B6" s="498" t="s">
        <v>17</v>
      </c>
      <c r="C6" s="499" t="s">
        <v>140</v>
      </c>
      <c r="D6" s="500" t="s">
        <v>19</v>
      </c>
      <c r="E6" s="501" t="s">
        <v>27</v>
      </c>
      <c r="F6" s="501" t="s">
        <v>43</v>
      </c>
      <c r="G6" s="501" t="s">
        <v>45</v>
      </c>
      <c r="H6" s="501" t="s">
        <v>54</v>
      </c>
      <c r="I6" s="501" t="s">
        <v>138</v>
      </c>
      <c r="J6" s="185" t="s">
        <v>141</v>
      </c>
      <c r="K6" s="500" t="s">
        <v>123</v>
      </c>
      <c r="L6" s="4" t="s">
        <v>58</v>
      </c>
    </row>
    <row r="7" spans="1:12" ht="16.5" customHeight="1" thickBot="1" x14ac:dyDescent="0.3">
      <c r="A7" s="76" t="s">
        <v>29</v>
      </c>
      <c r="B7" s="495"/>
      <c r="C7" s="492"/>
      <c r="D7" s="495"/>
      <c r="E7" s="495"/>
      <c r="F7" s="495"/>
      <c r="G7" s="495"/>
      <c r="H7" s="495"/>
      <c r="I7" s="495"/>
      <c r="J7" s="75"/>
    </row>
    <row r="8" spans="1:12" ht="18" customHeight="1" x14ac:dyDescent="0.2">
      <c r="A8" s="80" t="s">
        <v>20</v>
      </c>
      <c r="B8" s="640"/>
      <c r="C8" s="502">
        <f>E8+F8+G8+H8+I8</f>
        <v>0</v>
      </c>
      <c r="D8" s="642"/>
      <c r="E8" s="643"/>
      <c r="F8" s="473"/>
      <c r="G8" s="473"/>
      <c r="H8" s="473"/>
      <c r="I8" s="473"/>
      <c r="J8" s="192" t="str">
        <f>IF(C8=0,"",IF(B8=0,1,0.7*((C8-H8-I8/2)/C8)+0.3*((B8-G8-H8-I8/2)/B8)))</f>
        <v/>
      </c>
      <c r="K8" s="503"/>
    </row>
    <row r="9" spans="1:12" ht="18" customHeight="1" x14ac:dyDescent="0.2">
      <c r="A9" s="81" t="s">
        <v>24</v>
      </c>
      <c r="B9" s="641"/>
      <c r="C9" s="504">
        <f>E9+F9+G9+H9+I9</f>
        <v>0</v>
      </c>
      <c r="D9" s="644"/>
      <c r="E9" s="645"/>
      <c r="F9" s="474"/>
      <c r="G9" s="474"/>
      <c r="H9" s="474"/>
      <c r="I9" s="474"/>
      <c r="J9" s="193" t="str">
        <f t="shared" ref="J9:J12" si="0">IF(C9=0,"",IF(B9=0,1,0.7*((C9-H9-I9/2)/C9)+0.3*((B9-G9-H9-I9/2)/B9)))</f>
        <v/>
      </c>
      <c r="K9" s="505"/>
    </row>
    <row r="10" spans="1:12" ht="18" customHeight="1" x14ac:dyDescent="0.2">
      <c r="A10" s="82" t="s">
        <v>59</v>
      </c>
      <c r="B10" s="641"/>
      <c r="C10" s="504">
        <f>E10+F10+G10+H10+I10</f>
        <v>0</v>
      </c>
      <c r="D10" s="644"/>
      <c r="E10" s="645"/>
      <c r="F10" s="474"/>
      <c r="G10" s="474"/>
      <c r="H10" s="474"/>
      <c r="I10" s="474"/>
      <c r="J10" s="193" t="str">
        <f t="shared" si="0"/>
        <v/>
      </c>
      <c r="K10" s="505"/>
    </row>
    <row r="11" spans="1:12" ht="18" customHeight="1" x14ac:dyDescent="0.2">
      <c r="A11" s="83" t="s">
        <v>68</v>
      </c>
      <c r="B11" s="506"/>
      <c r="C11" s="504">
        <f>E11+F11+G11+H11+I11</f>
        <v>0</v>
      </c>
      <c r="D11" s="646"/>
      <c r="E11" s="647"/>
      <c r="F11" s="648"/>
      <c r="G11" s="648"/>
      <c r="H11" s="648"/>
      <c r="I11" s="648"/>
      <c r="J11" s="193" t="str">
        <f t="shared" si="0"/>
        <v/>
      </c>
      <c r="K11" s="507"/>
    </row>
    <row r="12" spans="1:12" ht="18" customHeight="1" thickBot="1" x14ac:dyDescent="0.25">
      <c r="A12" s="149" t="s">
        <v>84</v>
      </c>
      <c r="B12" s="508"/>
      <c r="C12" s="509">
        <f>E12+F12+G12+H12+I12</f>
        <v>0</v>
      </c>
      <c r="D12" s="649"/>
      <c r="E12" s="650"/>
      <c r="F12" s="475"/>
      <c r="G12" s="475"/>
      <c r="H12" s="475"/>
      <c r="I12" s="475"/>
      <c r="J12" s="194" t="str">
        <f t="shared" si="0"/>
        <v/>
      </c>
      <c r="K12" s="510"/>
    </row>
    <row r="13" spans="1:12" ht="17.100000000000001" customHeight="1" thickBot="1" x14ac:dyDescent="0.25">
      <c r="A13" s="84" t="s">
        <v>30</v>
      </c>
      <c r="B13" s="511"/>
      <c r="C13" s="511"/>
      <c r="D13" s="511"/>
      <c r="E13" s="511"/>
      <c r="F13" s="511"/>
      <c r="G13" s="511"/>
      <c r="H13" s="511"/>
      <c r="I13" s="511"/>
      <c r="J13" s="195"/>
      <c r="K13" s="511"/>
    </row>
    <row r="14" spans="1:12" ht="18" customHeight="1" x14ac:dyDescent="0.2">
      <c r="A14" s="35" t="s">
        <v>21</v>
      </c>
      <c r="B14" s="640"/>
      <c r="C14" s="502">
        <f t="shared" ref="C14:C19" si="1">E14+F14+G14+H14+I14</f>
        <v>0</v>
      </c>
      <c r="D14" s="642"/>
      <c r="E14" s="643"/>
      <c r="F14" s="473"/>
      <c r="G14" s="473"/>
      <c r="H14" s="473"/>
      <c r="I14" s="473"/>
      <c r="J14" s="192" t="str">
        <f t="shared" ref="J14:J19" si="2">IF(C14=0,"",IF(B14=0,1,0.7*((C14-H14-I14/2)/C14)+0.3*((B14-G14-H14-I14/2)/B14)))</f>
        <v/>
      </c>
      <c r="K14" s="503"/>
    </row>
    <row r="15" spans="1:12" ht="18" customHeight="1" x14ac:dyDescent="0.2">
      <c r="A15" s="37" t="s">
        <v>25</v>
      </c>
      <c r="B15" s="641"/>
      <c r="C15" s="504">
        <f t="shared" si="1"/>
        <v>0</v>
      </c>
      <c r="D15" s="644"/>
      <c r="E15" s="645"/>
      <c r="F15" s="474"/>
      <c r="G15" s="474"/>
      <c r="H15" s="474"/>
      <c r="I15" s="474"/>
      <c r="J15" s="193" t="str">
        <f t="shared" si="2"/>
        <v/>
      </c>
      <c r="K15" s="505"/>
    </row>
    <row r="16" spans="1:12" ht="18" customHeight="1" x14ac:dyDescent="0.2">
      <c r="A16" s="37" t="s">
        <v>32</v>
      </c>
      <c r="B16" s="641"/>
      <c r="C16" s="504">
        <f t="shared" si="1"/>
        <v>0</v>
      </c>
      <c r="D16" s="644"/>
      <c r="E16" s="645"/>
      <c r="F16" s="474"/>
      <c r="G16" s="474"/>
      <c r="H16" s="474"/>
      <c r="I16" s="474"/>
      <c r="J16" s="193" t="str">
        <f t="shared" si="2"/>
        <v/>
      </c>
      <c r="K16" s="505"/>
    </row>
    <row r="17" spans="1:11" ht="18" customHeight="1" x14ac:dyDescent="0.2">
      <c r="A17" s="37" t="s">
        <v>69</v>
      </c>
      <c r="B17" s="641"/>
      <c r="C17" s="504">
        <f t="shared" si="1"/>
        <v>0</v>
      </c>
      <c r="D17" s="644"/>
      <c r="E17" s="645"/>
      <c r="F17" s="474"/>
      <c r="G17" s="474"/>
      <c r="H17" s="474"/>
      <c r="I17" s="474"/>
      <c r="J17" s="193" t="str">
        <f t="shared" si="2"/>
        <v/>
      </c>
      <c r="K17" s="505"/>
    </row>
    <row r="18" spans="1:11" ht="18" customHeight="1" x14ac:dyDescent="0.2">
      <c r="A18" s="37" t="s">
        <v>31</v>
      </c>
      <c r="B18" s="641"/>
      <c r="C18" s="504">
        <f t="shared" si="1"/>
        <v>0</v>
      </c>
      <c r="D18" s="644"/>
      <c r="E18" s="645"/>
      <c r="F18" s="474"/>
      <c r="G18" s="474"/>
      <c r="H18" s="474"/>
      <c r="I18" s="474"/>
      <c r="J18" s="193" t="str">
        <f t="shared" si="2"/>
        <v/>
      </c>
      <c r="K18" s="505"/>
    </row>
    <row r="19" spans="1:11" ht="18" customHeight="1" thickBot="1" x14ac:dyDescent="0.25">
      <c r="A19" s="149" t="s">
        <v>84</v>
      </c>
      <c r="B19" s="651"/>
      <c r="C19" s="509">
        <f t="shared" si="1"/>
        <v>0</v>
      </c>
      <c r="D19" s="649"/>
      <c r="E19" s="650"/>
      <c r="F19" s="475"/>
      <c r="G19" s="475"/>
      <c r="H19" s="475"/>
      <c r="I19" s="475"/>
      <c r="J19" s="194" t="str">
        <f t="shared" si="2"/>
        <v/>
      </c>
      <c r="K19" s="510"/>
    </row>
    <row r="20" spans="1:11" ht="17.100000000000001" customHeight="1" thickBot="1" x14ac:dyDescent="0.25">
      <c r="A20" s="84" t="s">
        <v>41</v>
      </c>
      <c r="B20" s="511"/>
      <c r="C20" s="511"/>
      <c r="D20" s="511"/>
      <c r="E20" s="511"/>
      <c r="F20" s="511"/>
      <c r="G20" s="511"/>
      <c r="H20" s="511"/>
      <c r="I20" s="511"/>
      <c r="J20" s="195"/>
      <c r="K20" s="511"/>
    </row>
    <row r="21" spans="1:11" ht="18" customHeight="1" x14ac:dyDescent="0.2">
      <c r="A21" s="39" t="s">
        <v>22</v>
      </c>
      <c r="B21" s="640"/>
      <c r="C21" s="502">
        <f t="shared" ref="C21:C32" si="3">E21+F21+G21+H21+I21</f>
        <v>0</v>
      </c>
      <c r="D21" s="642"/>
      <c r="E21" s="643"/>
      <c r="F21" s="473"/>
      <c r="G21" s="473"/>
      <c r="H21" s="473"/>
      <c r="I21" s="473"/>
      <c r="J21" s="192" t="str">
        <f t="shared" ref="J21:J32" si="4">IF(C21=0,"",IF(B21=0,1,0.7*((C21-H21-I21/2)/C21)+0.3*((B21-G21-H21-I21/2)/B21)))</f>
        <v/>
      </c>
      <c r="K21" s="503"/>
    </row>
    <row r="22" spans="1:11" ht="18" customHeight="1" x14ac:dyDescent="0.2">
      <c r="A22" s="40" t="s">
        <v>33</v>
      </c>
      <c r="B22" s="652"/>
      <c r="C22" s="504">
        <f t="shared" si="3"/>
        <v>0</v>
      </c>
      <c r="D22" s="653"/>
      <c r="E22" s="654"/>
      <c r="F22" s="655"/>
      <c r="G22" s="655"/>
      <c r="H22" s="655"/>
      <c r="I22" s="655"/>
      <c r="J22" s="193" t="str">
        <f t="shared" si="4"/>
        <v/>
      </c>
      <c r="K22" s="512"/>
    </row>
    <row r="23" spans="1:11" ht="18" customHeight="1" x14ac:dyDescent="0.2">
      <c r="A23" s="40" t="s">
        <v>34</v>
      </c>
      <c r="B23" s="652"/>
      <c r="C23" s="504">
        <f t="shared" si="3"/>
        <v>0</v>
      </c>
      <c r="D23" s="653"/>
      <c r="E23" s="654"/>
      <c r="F23" s="655"/>
      <c r="G23" s="655"/>
      <c r="H23" s="655"/>
      <c r="I23" s="655"/>
      <c r="J23" s="193" t="str">
        <f t="shared" si="4"/>
        <v/>
      </c>
      <c r="K23" s="512"/>
    </row>
    <row r="24" spans="1:11" ht="18" customHeight="1" x14ac:dyDescent="0.2">
      <c r="A24" s="40" t="s">
        <v>70</v>
      </c>
      <c r="B24" s="652"/>
      <c r="C24" s="504">
        <f t="shared" si="3"/>
        <v>0</v>
      </c>
      <c r="D24" s="653"/>
      <c r="E24" s="654"/>
      <c r="F24" s="655"/>
      <c r="G24" s="655"/>
      <c r="H24" s="655"/>
      <c r="I24" s="655"/>
      <c r="J24" s="193" t="str">
        <f t="shared" si="4"/>
        <v/>
      </c>
      <c r="K24" s="512"/>
    </row>
    <row r="25" spans="1:11" ht="18" customHeight="1" x14ac:dyDescent="0.2">
      <c r="A25" s="40" t="s">
        <v>71</v>
      </c>
      <c r="B25" s="641"/>
      <c r="C25" s="504">
        <f t="shared" si="3"/>
        <v>0</v>
      </c>
      <c r="D25" s="644"/>
      <c r="E25" s="645"/>
      <c r="F25" s="474"/>
      <c r="G25" s="474"/>
      <c r="H25" s="474"/>
      <c r="I25" s="474"/>
      <c r="J25" s="193" t="str">
        <f t="shared" si="4"/>
        <v/>
      </c>
      <c r="K25" s="505"/>
    </row>
    <row r="26" spans="1:11" ht="18" customHeight="1" x14ac:dyDescent="0.2">
      <c r="A26" s="40" t="s">
        <v>26</v>
      </c>
      <c r="B26" s="641"/>
      <c r="C26" s="504">
        <f t="shared" si="3"/>
        <v>0</v>
      </c>
      <c r="D26" s="644"/>
      <c r="E26" s="645"/>
      <c r="F26" s="474"/>
      <c r="G26" s="474"/>
      <c r="H26" s="474"/>
      <c r="I26" s="474"/>
      <c r="J26" s="193" t="str">
        <f t="shared" si="4"/>
        <v/>
      </c>
      <c r="K26" s="505"/>
    </row>
    <row r="27" spans="1:11" ht="18" customHeight="1" x14ac:dyDescent="0.2">
      <c r="A27" s="40" t="s">
        <v>35</v>
      </c>
      <c r="B27" s="641"/>
      <c r="C27" s="504">
        <f t="shared" si="3"/>
        <v>0</v>
      </c>
      <c r="D27" s="644"/>
      <c r="E27" s="645"/>
      <c r="F27" s="474"/>
      <c r="G27" s="474"/>
      <c r="H27" s="474"/>
      <c r="I27" s="474"/>
      <c r="J27" s="193" t="str">
        <f t="shared" si="4"/>
        <v/>
      </c>
      <c r="K27" s="505"/>
    </row>
    <row r="28" spans="1:11" ht="18" customHeight="1" x14ac:dyDescent="0.2">
      <c r="A28" s="40" t="s">
        <v>72</v>
      </c>
      <c r="B28" s="641"/>
      <c r="C28" s="504">
        <f t="shared" si="3"/>
        <v>0</v>
      </c>
      <c r="D28" s="644"/>
      <c r="E28" s="645"/>
      <c r="F28" s="474"/>
      <c r="G28" s="474"/>
      <c r="H28" s="474"/>
      <c r="I28" s="474"/>
      <c r="J28" s="193" t="str">
        <f t="shared" si="4"/>
        <v/>
      </c>
      <c r="K28" s="505"/>
    </row>
    <row r="29" spans="1:11" ht="18" customHeight="1" x14ac:dyDescent="0.2">
      <c r="A29" s="40" t="s">
        <v>40</v>
      </c>
      <c r="B29" s="641"/>
      <c r="C29" s="504">
        <f t="shared" si="3"/>
        <v>0</v>
      </c>
      <c r="D29" s="644"/>
      <c r="E29" s="645"/>
      <c r="F29" s="474"/>
      <c r="G29" s="474"/>
      <c r="H29" s="474"/>
      <c r="I29" s="474"/>
      <c r="J29" s="193" t="str">
        <f t="shared" si="4"/>
        <v/>
      </c>
      <c r="K29" s="505"/>
    </row>
    <row r="30" spans="1:11" ht="18" customHeight="1" x14ac:dyDescent="0.2">
      <c r="A30" s="40" t="s">
        <v>42</v>
      </c>
      <c r="B30" s="641"/>
      <c r="C30" s="504">
        <f t="shared" si="3"/>
        <v>0</v>
      </c>
      <c r="D30" s="644"/>
      <c r="E30" s="645"/>
      <c r="F30" s="474"/>
      <c r="G30" s="474"/>
      <c r="H30" s="474"/>
      <c r="I30" s="474"/>
      <c r="J30" s="193" t="str">
        <f t="shared" si="4"/>
        <v/>
      </c>
      <c r="K30" s="505"/>
    </row>
    <row r="31" spans="1:11" ht="18" customHeight="1" x14ac:dyDescent="0.2">
      <c r="A31" s="40" t="s">
        <v>68</v>
      </c>
      <c r="B31" s="641"/>
      <c r="C31" s="504">
        <f t="shared" si="3"/>
        <v>0</v>
      </c>
      <c r="D31" s="644"/>
      <c r="E31" s="645"/>
      <c r="F31" s="474"/>
      <c r="G31" s="474"/>
      <c r="H31" s="474"/>
      <c r="I31" s="474"/>
      <c r="J31" s="193" t="str">
        <f t="shared" si="4"/>
        <v/>
      </c>
      <c r="K31" s="505"/>
    </row>
    <row r="32" spans="1:11" ht="18" customHeight="1" thickBot="1" x14ac:dyDescent="0.25">
      <c r="A32" s="32" t="s">
        <v>84</v>
      </c>
      <c r="B32" s="651"/>
      <c r="C32" s="509">
        <f t="shared" si="3"/>
        <v>0</v>
      </c>
      <c r="D32" s="649"/>
      <c r="E32" s="650"/>
      <c r="F32" s="475"/>
      <c r="G32" s="475"/>
      <c r="H32" s="475"/>
      <c r="I32" s="475"/>
      <c r="J32" s="194" t="str">
        <f t="shared" si="4"/>
        <v/>
      </c>
      <c r="K32" s="510"/>
    </row>
    <row r="33" spans="1:12" ht="17.100000000000001" customHeight="1" thickBot="1" x14ac:dyDescent="0.25">
      <c r="A33" s="84" t="s">
        <v>36</v>
      </c>
      <c r="B33" s="511"/>
      <c r="C33" s="511"/>
      <c r="D33" s="511"/>
      <c r="E33" s="511"/>
      <c r="F33" s="511"/>
      <c r="G33" s="511"/>
      <c r="H33" s="511"/>
      <c r="I33" s="511"/>
      <c r="J33" s="195"/>
      <c r="K33" s="511"/>
    </row>
    <row r="34" spans="1:12" ht="18" customHeight="1" x14ac:dyDescent="0.2">
      <c r="A34" s="85" t="s">
        <v>17</v>
      </c>
      <c r="B34" s="640"/>
      <c r="C34" s="502">
        <f>E34+F34+G34+H34+I34</f>
        <v>0</v>
      </c>
      <c r="D34" s="642"/>
      <c r="E34" s="643"/>
      <c r="F34" s="473"/>
      <c r="G34" s="473"/>
      <c r="H34" s="473"/>
      <c r="I34" s="473"/>
      <c r="J34" s="192" t="str">
        <f t="shared" ref="J34:J36" si="5">IF(C34=0,"",IF(B34=0,1,0.7*((C34-H34-I34/2)/C34)+0.3*((B34-G34-H34-I34/2)/B34)))</f>
        <v/>
      </c>
      <c r="K34" s="503"/>
    </row>
    <row r="35" spans="1:12" ht="18" customHeight="1" x14ac:dyDescent="0.2">
      <c r="A35" s="86" t="s">
        <v>23</v>
      </c>
      <c r="B35" s="641"/>
      <c r="C35" s="504">
        <f>E35+F35+G35+H35+I35</f>
        <v>0</v>
      </c>
      <c r="D35" s="644"/>
      <c r="E35" s="645"/>
      <c r="F35" s="474"/>
      <c r="G35" s="474"/>
      <c r="H35" s="474"/>
      <c r="I35" s="474"/>
      <c r="J35" s="193" t="str">
        <f t="shared" si="5"/>
        <v/>
      </c>
      <c r="K35" s="505"/>
      <c r="L35" s="4" t="s">
        <v>58</v>
      </c>
    </row>
    <row r="36" spans="1:12" ht="18" customHeight="1" thickBot="1" x14ac:dyDescent="0.25">
      <c r="A36" s="87" t="s">
        <v>84</v>
      </c>
      <c r="B36" s="651"/>
      <c r="C36" s="509">
        <f>E36+F36+G36+H36+I36</f>
        <v>0</v>
      </c>
      <c r="D36" s="649"/>
      <c r="E36" s="650"/>
      <c r="F36" s="475"/>
      <c r="G36" s="475"/>
      <c r="H36" s="475"/>
      <c r="I36" s="475"/>
      <c r="J36" s="194" t="str">
        <f t="shared" si="5"/>
        <v/>
      </c>
      <c r="K36" s="510"/>
    </row>
    <row r="37" spans="1:12" s="5" customFormat="1" ht="17.100000000000001" customHeight="1" thickBot="1" x14ac:dyDescent="0.25">
      <c r="A37" s="84" t="s">
        <v>37</v>
      </c>
      <c r="B37" s="511"/>
      <c r="C37" s="511"/>
      <c r="D37" s="511"/>
      <c r="E37" s="511"/>
      <c r="F37" s="511"/>
      <c r="G37" s="511"/>
      <c r="H37" s="511"/>
      <c r="I37" s="511"/>
      <c r="J37" s="195"/>
      <c r="K37" s="511"/>
    </row>
    <row r="38" spans="1:12" ht="18" customHeight="1" x14ac:dyDescent="0.2">
      <c r="A38" s="85" t="s">
        <v>43</v>
      </c>
      <c r="B38" s="640"/>
      <c r="C38" s="502">
        <f>E38+F38+G38+H38+I38</f>
        <v>0</v>
      </c>
      <c r="D38" s="642"/>
      <c r="E38" s="643"/>
      <c r="F38" s="473"/>
      <c r="G38" s="473"/>
      <c r="H38" s="473"/>
      <c r="I38" s="473"/>
      <c r="J38" s="192" t="str">
        <f t="shared" ref="J38:J40" si="6">IF(C38=0,"",IF(B38=0,1,0.7*((C38-H38-I38/2)/C38)+0.3*((B38-G38-H38-I38/2)/B38)))</f>
        <v/>
      </c>
      <c r="K38" s="503"/>
    </row>
    <row r="39" spans="1:12" ht="18" customHeight="1" x14ac:dyDescent="0.2">
      <c r="A39" s="88" t="s">
        <v>38</v>
      </c>
      <c r="B39" s="641"/>
      <c r="C39" s="504">
        <f>E39+F39+G39+H39+I39</f>
        <v>0</v>
      </c>
      <c r="D39" s="644"/>
      <c r="E39" s="645"/>
      <c r="F39" s="474"/>
      <c r="G39" s="474"/>
      <c r="H39" s="474"/>
      <c r="I39" s="474"/>
      <c r="J39" s="193" t="str">
        <f t="shared" si="6"/>
        <v/>
      </c>
      <c r="K39" s="505"/>
    </row>
    <row r="40" spans="1:12" ht="18" customHeight="1" thickBot="1" x14ac:dyDescent="0.25">
      <c r="A40" s="87" t="s">
        <v>84</v>
      </c>
      <c r="B40" s="651"/>
      <c r="C40" s="509">
        <f>E40+F40+G40+H40+I40</f>
        <v>0</v>
      </c>
      <c r="D40" s="649"/>
      <c r="E40" s="650"/>
      <c r="F40" s="475"/>
      <c r="G40" s="475"/>
      <c r="H40" s="475"/>
      <c r="I40" s="475"/>
      <c r="J40" s="194" t="str">
        <f t="shared" si="6"/>
        <v/>
      </c>
      <c r="K40" s="510"/>
    </row>
    <row r="41" spans="1:12" ht="18.75" customHeight="1" thickBot="1" x14ac:dyDescent="0.25">
      <c r="A41" s="89" t="s">
        <v>55</v>
      </c>
      <c r="B41" s="511"/>
      <c r="C41" s="511"/>
      <c r="D41" s="511"/>
      <c r="E41" s="511"/>
      <c r="F41" s="511"/>
      <c r="G41" s="511"/>
      <c r="H41" s="511"/>
      <c r="I41" s="511"/>
      <c r="J41" s="195"/>
      <c r="K41" s="511"/>
    </row>
    <row r="42" spans="1:12" ht="21" customHeight="1" x14ac:dyDescent="0.2">
      <c r="A42" s="627" t="s">
        <v>11</v>
      </c>
      <c r="B42" s="656"/>
      <c r="C42" s="628">
        <f>E42+F42+G42+H42+I42</f>
        <v>0</v>
      </c>
      <c r="D42" s="658"/>
      <c r="E42" s="659"/>
      <c r="F42" s="660"/>
      <c r="G42" s="660"/>
      <c r="H42" s="660"/>
      <c r="I42" s="660"/>
      <c r="J42" s="630" t="str">
        <f t="shared" ref="J42:J43" si="7">IF(C42=0,"",IF(B42=0,1,0.7*((C42-H42-I42/2)/C42)+0.3*((B42-G42-H42-I42/2)/B42)))</f>
        <v/>
      </c>
      <c r="K42" s="629"/>
    </row>
    <row r="43" spans="1:12" ht="18" customHeight="1" thickBot="1" x14ac:dyDescent="0.25">
      <c r="A43" s="87" t="s">
        <v>84</v>
      </c>
      <c r="B43" s="651"/>
      <c r="C43" s="509">
        <f>E43+F43+G43+H43+I43</f>
        <v>0</v>
      </c>
      <c r="D43" s="649"/>
      <c r="E43" s="650"/>
      <c r="F43" s="475"/>
      <c r="G43" s="475"/>
      <c r="H43" s="475"/>
      <c r="I43" s="475"/>
      <c r="J43" s="194" t="str">
        <f t="shared" si="7"/>
        <v/>
      </c>
      <c r="K43" s="510"/>
    </row>
    <row r="44" spans="1:12" s="5" customFormat="1" ht="3" customHeight="1" thickBot="1" x14ac:dyDescent="0.25">
      <c r="B44" s="511"/>
      <c r="C44" s="511"/>
      <c r="D44" s="511"/>
      <c r="E44" s="511"/>
      <c r="F44" s="511"/>
      <c r="G44" s="511"/>
      <c r="H44" s="511"/>
      <c r="I44" s="511"/>
      <c r="J44" s="195"/>
      <c r="K44" s="511"/>
    </row>
    <row r="45" spans="1:12" ht="28.5" customHeight="1" thickBot="1" x14ac:dyDescent="0.25">
      <c r="A45" s="90" t="s">
        <v>44</v>
      </c>
      <c r="B45" s="657"/>
      <c r="C45" s="502">
        <f>E45+F45+G45+H45+I45</f>
        <v>0</v>
      </c>
      <c r="D45" s="661"/>
      <c r="E45" s="662"/>
      <c r="F45" s="663"/>
      <c r="G45" s="663"/>
      <c r="H45" s="663"/>
      <c r="I45" s="663"/>
      <c r="J45" s="196" t="str">
        <f>IF(C45=0,"",IF(B45=0,1,0.7*((C45-H45-I45/2)/C45)+0.3*((B45-G45-H45-I45/2)/B45)))</f>
        <v/>
      </c>
      <c r="K45" s="513"/>
    </row>
    <row r="46" spans="1:12" s="5" customFormat="1" ht="3" customHeight="1" thickBot="1" x14ac:dyDescent="0.25">
      <c r="B46" s="511"/>
      <c r="C46" s="511"/>
      <c r="D46" s="511"/>
      <c r="E46" s="511"/>
      <c r="F46" s="511"/>
      <c r="G46" s="511"/>
      <c r="H46" s="511"/>
      <c r="I46" s="511"/>
      <c r="J46" s="195"/>
      <c r="K46" s="511"/>
    </row>
    <row r="47" spans="1:12" s="63" customFormat="1" ht="21.95" customHeight="1" thickBot="1" x14ac:dyDescent="0.3">
      <c r="A47" s="91" t="s">
        <v>53</v>
      </c>
      <c r="B47" s="530">
        <f>SUM(B8:B12)+SUM(B14:B19)+SUM(B21:B32)+SUM(B34:B36)+SUM(B38:B40)+B42+B43+B45</f>
        <v>0</v>
      </c>
      <c r="C47" s="514">
        <f>SUM(C8:C12)+SUM(C14:C19)+SUM(C21:C32)+SUM(C34:C36)+SUM(C38:C40)+C42+C43+C45</f>
        <v>0</v>
      </c>
      <c r="D47" s="515">
        <f>SUM(D8:D12)+SUM(D14:D19)+SUM(D21:D32)+SUM(D34:D36)+SUM(D38:D40)+D42+D43+D45</f>
        <v>0</v>
      </c>
      <c r="E47" s="516">
        <f t="shared" ref="E47:I47" si="8">SUM(E8:E12)+SUM(E14:E19)+SUM(E21:E32)+SUM(E34:E36)+SUM(E38:E40)+E42+E43+E45</f>
        <v>0</v>
      </c>
      <c r="F47" s="517">
        <f t="shared" si="8"/>
        <v>0</v>
      </c>
      <c r="G47" s="517">
        <f t="shared" si="8"/>
        <v>0</v>
      </c>
      <c r="H47" s="517">
        <f t="shared" si="8"/>
        <v>0</v>
      </c>
      <c r="I47" s="517">
        <f t="shared" si="8"/>
        <v>0</v>
      </c>
      <c r="J47" s="197" t="str">
        <f>IF(C47=0,"",IF(B47=0,1,0.7*((C47-H47-I47/2)/C47)+0.3*((B47-G47-H47-I47/2)/B47)))</f>
        <v/>
      </c>
      <c r="K47" s="517">
        <f>SUM(K8:K12)+SUM(K14:K19)+SUM(K21:K32)+SUM(K34:K36)+SUM(K38:K40)+K42+K43+K45</f>
        <v>0</v>
      </c>
    </row>
    <row r="48" spans="1:12" ht="14.25" customHeight="1" thickBot="1" x14ac:dyDescent="0.25">
      <c r="A48" s="528"/>
      <c r="B48" s="518"/>
      <c r="C48" s="518"/>
      <c r="D48" s="518"/>
      <c r="E48" s="518"/>
      <c r="F48" s="518"/>
      <c r="G48" s="518"/>
      <c r="H48" s="518"/>
      <c r="I48" s="518"/>
      <c r="J48" s="186"/>
      <c r="K48" s="518"/>
    </row>
    <row r="49" spans="1:11" ht="21" customHeight="1" thickBot="1" x14ac:dyDescent="0.3">
      <c r="A49" s="91" t="s">
        <v>300</v>
      </c>
      <c r="B49" s="531"/>
      <c r="C49" s="767" t="s">
        <v>266</v>
      </c>
      <c r="D49" s="767"/>
      <c r="E49" s="767"/>
      <c r="F49" s="767"/>
      <c r="G49" s="767"/>
      <c r="H49" s="767"/>
      <c r="I49" s="767"/>
      <c r="J49" s="767"/>
      <c r="K49" s="768"/>
    </row>
    <row r="50" spans="1:11" ht="21.75" customHeight="1" x14ac:dyDescent="0.2">
      <c r="A50" s="765" t="s">
        <v>301</v>
      </c>
      <c r="B50" s="765"/>
      <c r="C50" s="769"/>
      <c r="D50" s="770"/>
      <c r="E50" s="770"/>
      <c r="F50" s="770"/>
      <c r="G50" s="770"/>
      <c r="H50" s="770"/>
      <c r="I50" s="770"/>
      <c r="J50" s="770"/>
      <c r="K50" s="771"/>
    </row>
    <row r="51" spans="1:11" ht="21.75" customHeight="1" x14ac:dyDescent="0.2">
      <c r="A51" s="766"/>
      <c r="B51" s="766"/>
      <c r="C51" s="769"/>
      <c r="D51" s="770"/>
      <c r="E51" s="770"/>
      <c r="F51" s="770"/>
      <c r="G51" s="770"/>
      <c r="H51" s="770"/>
      <c r="I51" s="770"/>
      <c r="J51" s="770"/>
      <c r="K51" s="771"/>
    </row>
    <row r="52" spans="1:11" ht="21.75" customHeight="1" x14ac:dyDescent="0.2">
      <c r="A52" s="766"/>
      <c r="B52" s="766"/>
      <c r="C52" s="769"/>
      <c r="D52" s="770"/>
      <c r="E52" s="770"/>
      <c r="F52" s="770"/>
      <c r="G52" s="770"/>
      <c r="H52" s="770"/>
      <c r="I52" s="770"/>
      <c r="J52" s="770"/>
      <c r="K52" s="771"/>
    </row>
    <row r="53" spans="1:11" ht="21.75" customHeight="1" x14ac:dyDescent="0.2">
      <c r="A53" s="766"/>
      <c r="B53" s="766"/>
      <c r="C53" s="769"/>
      <c r="D53" s="770"/>
      <c r="E53" s="770"/>
      <c r="F53" s="770"/>
      <c r="G53" s="770"/>
      <c r="H53" s="770"/>
      <c r="I53" s="770"/>
      <c r="J53" s="770"/>
      <c r="K53" s="771"/>
    </row>
    <row r="54" spans="1:11" ht="21.75" customHeight="1" x14ac:dyDescent="0.2">
      <c r="A54" s="766"/>
      <c r="B54" s="766"/>
      <c r="C54" s="772"/>
      <c r="D54" s="773"/>
      <c r="E54" s="773"/>
      <c r="F54" s="773"/>
      <c r="G54" s="773"/>
      <c r="H54" s="773"/>
      <c r="I54" s="773"/>
      <c r="J54" s="773"/>
      <c r="K54" s="774"/>
    </row>
    <row r="55" spans="1:11" ht="14.25" customHeight="1" x14ac:dyDescent="0.2">
      <c r="A55" s="126"/>
      <c r="B55" s="518"/>
      <c r="C55" s="518"/>
      <c r="D55" s="518"/>
      <c r="E55" s="518"/>
      <c r="F55" s="518"/>
      <c r="G55" s="518"/>
      <c r="H55" s="518"/>
      <c r="I55" s="518"/>
      <c r="J55" s="186"/>
      <c r="K55" s="518"/>
    </row>
    <row r="56" spans="1:11" ht="14.25" customHeight="1" x14ac:dyDescent="0.2">
      <c r="A56" s="529"/>
      <c r="B56" s="518"/>
      <c r="C56" s="518"/>
      <c r="D56" s="518"/>
      <c r="E56" s="518"/>
      <c r="F56" s="518"/>
      <c r="G56" s="518"/>
      <c r="H56" s="518"/>
      <c r="I56" s="518"/>
      <c r="J56" s="186"/>
      <c r="K56" s="518"/>
    </row>
    <row r="57" spans="1:11" ht="63" customHeight="1" x14ac:dyDescent="0.2">
      <c r="A57" s="775" t="s">
        <v>319</v>
      </c>
      <c r="B57" s="775"/>
      <c r="C57" s="775"/>
      <c r="D57" s="775"/>
      <c r="E57" s="775"/>
      <c r="F57" s="775"/>
      <c r="G57" s="775"/>
      <c r="H57" s="775"/>
      <c r="I57" s="775"/>
      <c r="J57" s="775"/>
      <c r="K57" s="775"/>
    </row>
    <row r="58" spans="1:11" ht="12.75" customHeight="1" x14ac:dyDescent="0.2">
      <c r="A58" s="92"/>
    </row>
    <row r="59" spans="1:11" ht="12.75" customHeight="1" x14ac:dyDescent="0.2">
      <c r="A59" s="776" t="s">
        <v>302</v>
      </c>
      <c r="B59" s="776"/>
      <c r="C59" s="776"/>
      <c r="D59" s="776"/>
      <c r="E59" s="776"/>
      <c r="F59" s="776"/>
      <c r="G59" s="776"/>
      <c r="H59" s="776"/>
      <c r="I59" s="776"/>
      <c r="J59" s="776"/>
      <c r="K59" s="776"/>
    </row>
    <row r="60" spans="1:11" ht="12.75" customHeight="1" x14ac:dyDescent="0.2">
      <c r="A60" s="776"/>
      <c r="B60" s="776"/>
      <c r="C60" s="776"/>
      <c r="D60" s="776"/>
      <c r="E60" s="776"/>
      <c r="F60" s="776"/>
      <c r="G60" s="776"/>
      <c r="H60" s="776"/>
      <c r="I60" s="776"/>
      <c r="J60" s="776"/>
      <c r="K60" s="776"/>
    </row>
    <row r="61" spans="1:11" ht="12.75" customHeight="1" x14ac:dyDescent="0.2">
      <c r="A61" s="776"/>
      <c r="B61" s="776"/>
      <c r="C61" s="776"/>
      <c r="D61" s="776"/>
      <c r="E61" s="776"/>
      <c r="F61" s="776"/>
      <c r="G61" s="776"/>
      <c r="H61" s="776"/>
      <c r="I61" s="776"/>
      <c r="J61" s="776"/>
      <c r="K61" s="776"/>
    </row>
    <row r="62" spans="1:11" s="5" customFormat="1" ht="12.75" customHeight="1" x14ac:dyDescent="0.2">
      <c r="A62" s="776"/>
      <c r="B62" s="776"/>
      <c r="C62" s="776"/>
      <c r="D62" s="776"/>
      <c r="E62" s="776"/>
      <c r="F62" s="776"/>
      <c r="G62" s="776"/>
      <c r="H62" s="776"/>
      <c r="I62" s="776"/>
      <c r="J62" s="776"/>
      <c r="K62" s="776"/>
    </row>
    <row r="63" spans="1:11" ht="12.75" customHeight="1" x14ac:dyDescent="0.2">
      <c r="A63" s="776"/>
      <c r="B63" s="776"/>
      <c r="C63" s="776"/>
      <c r="D63" s="776"/>
      <c r="E63" s="776"/>
      <c r="F63" s="776"/>
      <c r="G63" s="776"/>
      <c r="H63" s="776"/>
      <c r="I63" s="776"/>
      <c r="J63" s="776"/>
      <c r="K63" s="776"/>
    </row>
    <row r="64" spans="1:11" ht="12.75" customHeight="1" x14ac:dyDescent="0.2">
      <c r="A64" s="776"/>
      <c r="B64" s="776"/>
      <c r="C64" s="776"/>
      <c r="D64" s="776"/>
      <c r="E64" s="776"/>
      <c r="F64" s="776"/>
      <c r="G64" s="776"/>
      <c r="H64" s="776"/>
      <c r="I64" s="776"/>
      <c r="J64" s="776"/>
      <c r="K64" s="776"/>
    </row>
    <row r="65" spans="1:11" s="5" customFormat="1" x14ac:dyDescent="0.2">
      <c r="A65" s="84"/>
      <c r="B65" s="493"/>
      <c r="C65" s="493"/>
      <c r="D65" s="519"/>
      <c r="E65" s="493"/>
      <c r="F65" s="493"/>
      <c r="G65" s="493"/>
      <c r="H65" s="493"/>
      <c r="I65" s="493"/>
      <c r="K65" s="493"/>
    </row>
    <row r="66" spans="1:11" ht="49.5" customHeight="1" x14ac:dyDescent="0.2">
      <c r="A66" s="764" t="s">
        <v>303</v>
      </c>
      <c r="B66" s="764"/>
      <c r="C66" s="764"/>
      <c r="D66" s="764"/>
      <c r="E66" s="764"/>
      <c r="F66" s="764"/>
      <c r="G66" s="764"/>
      <c r="H66" s="764"/>
      <c r="I66" s="764"/>
      <c r="J66" s="764"/>
      <c r="K66" s="764"/>
    </row>
    <row r="67" spans="1:11" x14ac:dyDescent="0.2">
      <c r="A67" s="94"/>
      <c r="D67" s="519"/>
    </row>
    <row r="68" spans="1:11" x14ac:dyDescent="0.2">
      <c r="A68" s="95"/>
      <c r="D68" s="519"/>
    </row>
    <row r="69" spans="1:11" x14ac:dyDescent="0.2">
      <c r="A69" s="93"/>
      <c r="D69" s="519"/>
    </row>
  </sheetData>
  <sheetProtection algorithmName="SHA-512" hashValue="wD2OQGGX264YvSDI1UbGBKpC7YamZBOSBKfiMpo3pm1FPnXiNgSRCQpuauwDBtOqLL6MRI4imVkwC1RIoyFeYA==" saltValue="ZAuXIxiCIzw7G9PKlpXxHg==" spinCount="100000" sheet="1" objects="1" scenarios="1"/>
  <mergeCells count="16">
    <mergeCell ref="K4:K5"/>
    <mergeCell ref="I4:I5"/>
    <mergeCell ref="E4:E5"/>
    <mergeCell ref="F4:F5"/>
    <mergeCell ref="J4:J5"/>
    <mergeCell ref="A4:A6"/>
    <mergeCell ref="B4:B5"/>
    <mergeCell ref="D4:D5"/>
    <mergeCell ref="G4:G5"/>
    <mergeCell ref="H4:H5"/>
    <mergeCell ref="C4:C5"/>
    <mergeCell ref="A66:K66"/>
    <mergeCell ref="A50:B54"/>
    <mergeCell ref="C49:K54"/>
    <mergeCell ref="A57:K57"/>
    <mergeCell ref="A59:K64"/>
  </mergeCells>
  <phoneticPr fontId="9" type="noConversion"/>
  <conditionalFormatting sqref="B47">
    <cfRule type="expression" dxfId="15" priority="1">
      <formula>$B$49-$B$47&gt;$B$47*0.2</formula>
    </cfRule>
    <cfRule type="expression" dxfId="14" priority="2">
      <formula>$B$47-$B$49&gt;$B$47*0.2</formula>
    </cfRule>
  </conditionalFormatting>
  <printOptions horizontalCentered="1"/>
  <pageMargins left="0.51181102362204722" right="0.47244094488188981" top="0.31496062992125984" bottom="0.51181102362204722" header="0.31496062992125984" footer="0.51181102362204722"/>
  <pageSetup scale="58"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518"/>
  <sheetViews>
    <sheetView showGridLines="0" view="pageBreakPreview" zoomScale="85" zoomScaleNormal="76" zoomScaleSheetLayoutView="85" workbookViewId="0">
      <pane ySplit="7" topLeftCell="A8" activePane="bottomLeft" state="frozen"/>
      <selection activeCell="B9" sqref="B9"/>
      <selection pane="bottomLeft" activeCell="D9" sqref="D9"/>
    </sheetView>
  </sheetViews>
  <sheetFormatPr defaultColWidth="15.140625" defaultRowHeight="15" x14ac:dyDescent="0.25"/>
  <cols>
    <col min="1" max="1" width="15.140625" style="222"/>
    <col min="2" max="2" width="15.140625" style="241"/>
    <col min="3" max="4" width="15.140625" style="222"/>
    <col min="5" max="12" width="15.140625" style="476"/>
    <col min="13" max="13" width="15.140625" style="329"/>
    <col min="14" max="14" width="15.140625" style="222"/>
    <col min="15" max="15" width="15.140625" style="329"/>
    <col min="16" max="16" width="15.140625" style="222"/>
    <col min="17" max="17" width="15.140625" style="332"/>
    <col min="18" max="20" width="15.140625" style="222" hidden="1" customWidth="1"/>
    <col min="21" max="21" width="15.140625" style="329" hidden="1" customWidth="1"/>
    <col min="22" max="22" width="15.140625" style="329" customWidth="1"/>
    <col min="23" max="16384" width="15.140625" style="222"/>
  </cols>
  <sheetData>
    <row r="1" spans="1:22" s="323" customFormat="1" ht="21" customHeight="1" x14ac:dyDescent="0.25">
      <c r="A1" s="322" t="str">
        <f>+'Tabela I'!A1</f>
        <v>Općinski/Osnovni sud:</v>
      </c>
      <c r="B1" s="604"/>
      <c r="D1" s="324">
        <f>+'Tabela I'!C1</f>
        <v>0</v>
      </c>
      <c r="E1" s="469"/>
      <c r="F1" s="482"/>
      <c r="G1" s="469"/>
      <c r="H1" s="469"/>
      <c r="I1" s="469"/>
      <c r="J1" s="469"/>
      <c r="K1" s="469"/>
      <c r="L1" s="469"/>
      <c r="M1" s="325"/>
      <c r="O1" s="325"/>
    </row>
    <row r="2" spans="1:22" s="323" customFormat="1" ht="18" customHeight="1" x14ac:dyDescent="0.25">
      <c r="A2" s="326" t="s">
        <v>66</v>
      </c>
      <c r="B2" s="604"/>
      <c r="D2" s="54" t="str">
        <f>+'Tabela I'!C2</f>
        <v>1.1.2025.- 31.12.2025.</v>
      </c>
      <c r="E2" s="469"/>
      <c r="F2" s="483"/>
      <c r="G2" s="485"/>
      <c r="H2" s="488"/>
      <c r="I2" s="489"/>
      <c r="J2" s="489"/>
      <c r="K2" s="469"/>
      <c r="L2" s="469"/>
      <c r="M2" s="325"/>
      <c r="O2" s="325"/>
    </row>
    <row r="3" spans="1:22" ht="23.25" customHeight="1" x14ac:dyDescent="0.25">
      <c r="A3" s="602" t="s">
        <v>263</v>
      </c>
      <c r="B3" s="605"/>
      <c r="C3" s="327"/>
      <c r="D3" s="327"/>
      <c r="E3" s="470"/>
      <c r="F3" s="470"/>
      <c r="G3" s="470"/>
      <c r="H3" s="470"/>
      <c r="I3" s="470"/>
      <c r="J3" s="470"/>
      <c r="K3" s="470"/>
      <c r="L3" s="470"/>
      <c r="M3" s="328"/>
      <c r="N3" s="327"/>
      <c r="O3" s="328"/>
      <c r="P3" s="327"/>
      <c r="Q3" s="327"/>
    </row>
    <row r="4" spans="1:22" ht="6.75" customHeight="1" thickBot="1" x14ac:dyDescent="0.3">
      <c r="A4" s="330"/>
      <c r="B4" s="606"/>
      <c r="C4" s="279"/>
      <c r="D4" s="279"/>
      <c r="E4" s="471"/>
      <c r="F4" s="471"/>
      <c r="G4" s="471"/>
      <c r="H4" s="471"/>
      <c r="I4" s="471"/>
      <c r="J4" s="490"/>
      <c r="K4" s="490"/>
      <c r="L4" s="331"/>
    </row>
    <row r="5" spans="1:22" s="333" customFormat="1" ht="93.75" customHeight="1" x14ac:dyDescent="0.2">
      <c r="A5" s="821" t="s">
        <v>142</v>
      </c>
      <c r="B5" s="823" t="s">
        <v>251</v>
      </c>
      <c r="C5" s="825" t="s">
        <v>144</v>
      </c>
      <c r="D5" s="807" t="s">
        <v>277</v>
      </c>
      <c r="E5" s="809" t="s">
        <v>202</v>
      </c>
      <c r="F5" s="801" t="s">
        <v>139</v>
      </c>
      <c r="G5" s="805" t="s">
        <v>203</v>
      </c>
      <c r="H5" s="805" t="s">
        <v>48</v>
      </c>
      <c r="I5" s="805" t="s">
        <v>82</v>
      </c>
      <c r="J5" s="809" t="s">
        <v>135</v>
      </c>
      <c r="K5" s="805" t="s">
        <v>49</v>
      </c>
      <c r="L5" s="805" t="s">
        <v>133</v>
      </c>
      <c r="M5" s="803" t="s">
        <v>304</v>
      </c>
      <c r="N5" s="811" t="s">
        <v>305</v>
      </c>
      <c r="O5" s="803" t="s">
        <v>306</v>
      </c>
      <c r="P5" s="811" t="s">
        <v>307</v>
      </c>
      <c r="Q5" s="813" t="s">
        <v>204</v>
      </c>
      <c r="U5" s="334"/>
      <c r="V5" s="334"/>
    </row>
    <row r="6" spans="1:22" s="333" customFormat="1" ht="36" customHeight="1" x14ac:dyDescent="0.2">
      <c r="A6" s="822"/>
      <c r="B6" s="824"/>
      <c r="C6" s="826"/>
      <c r="D6" s="808"/>
      <c r="E6" s="810"/>
      <c r="F6" s="802"/>
      <c r="G6" s="806"/>
      <c r="H6" s="806" t="s">
        <v>47</v>
      </c>
      <c r="I6" s="806"/>
      <c r="J6" s="810"/>
      <c r="K6" s="806"/>
      <c r="L6" s="806"/>
      <c r="M6" s="804"/>
      <c r="N6" s="812"/>
      <c r="O6" s="804"/>
      <c r="P6" s="812"/>
      <c r="Q6" s="814"/>
      <c r="U6" s="334"/>
      <c r="V6" s="334"/>
    </row>
    <row r="7" spans="1:22" s="342" customFormat="1" ht="13.5" customHeight="1" thickBot="1" x14ac:dyDescent="0.25">
      <c r="A7" s="335" t="s">
        <v>17</v>
      </c>
      <c r="B7" s="336" t="s">
        <v>18</v>
      </c>
      <c r="C7" s="336" t="s">
        <v>19</v>
      </c>
      <c r="D7" s="337" t="s">
        <v>27</v>
      </c>
      <c r="E7" s="338" t="s">
        <v>43</v>
      </c>
      <c r="F7" s="338" t="s">
        <v>45</v>
      </c>
      <c r="G7" s="486" t="s">
        <v>54</v>
      </c>
      <c r="H7" s="486" t="s">
        <v>138</v>
      </c>
      <c r="I7" s="486" t="s">
        <v>122</v>
      </c>
      <c r="J7" s="486" t="s">
        <v>123</v>
      </c>
      <c r="K7" s="486" t="s">
        <v>124</v>
      </c>
      <c r="L7" s="338" t="s">
        <v>145</v>
      </c>
      <c r="M7" s="340" t="s">
        <v>146</v>
      </c>
      <c r="N7" s="340" t="s">
        <v>147</v>
      </c>
      <c r="O7" s="340" t="s">
        <v>148</v>
      </c>
      <c r="P7" s="339" t="s">
        <v>149</v>
      </c>
      <c r="Q7" s="341" t="s">
        <v>150</v>
      </c>
      <c r="U7" s="343"/>
      <c r="V7" s="343"/>
    </row>
    <row r="8" spans="1:22" ht="5.25" customHeight="1" thickBot="1" x14ac:dyDescent="0.3">
      <c r="C8" s="344"/>
      <c r="D8" s="344"/>
      <c r="E8" s="472"/>
      <c r="F8" s="346"/>
      <c r="G8" s="472"/>
      <c r="H8" s="472"/>
      <c r="I8" s="472"/>
      <c r="J8" s="472"/>
      <c r="K8" s="472"/>
      <c r="L8" s="472"/>
      <c r="M8" s="347"/>
      <c r="N8" s="345"/>
      <c r="O8" s="347"/>
    </row>
    <row r="9" spans="1:22" x14ac:dyDescent="0.25">
      <c r="A9" s="348">
        <v>1</v>
      </c>
      <c r="B9" s="349" t="str">
        <f>IF('Tabela II'!B8="","",'Tabela II'!B8)</f>
        <v/>
      </c>
      <c r="C9" s="350" t="s">
        <v>205</v>
      </c>
      <c r="D9" s="349"/>
      <c r="E9" s="473"/>
      <c r="F9" s="351">
        <f>SUM(H9:L9)</f>
        <v>0</v>
      </c>
      <c r="G9" s="473"/>
      <c r="H9" s="473"/>
      <c r="I9" s="473"/>
      <c r="J9" s="473"/>
      <c r="K9" s="473"/>
      <c r="L9" s="473"/>
      <c r="M9" s="352" t="str">
        <f>IF(D9="","",IF(D9="Nije ocijenjen ili Ne treba raditi na predmetima","",IF(D9="Ocijenjen",IF(F9&lt;10,"Član 26. stav 7. Kriterija",(K9+(L9/2))/(F9)))))</f>
        <v/>
      </c>
      <c r="N9" s="353" t="str">
        <f>IF(D9="","",IF(D9="Nije ocijenjen ili Ne treba raditi na predmetima","",IF(D9="Ocijenjen",IF(M9="Član 26. stav 7. Kriterija","",IF(M9&gt;0.4,0,IF(M9&gt;0.3,2,IF(M9&gt;0.2,3,IF(M9&gt;0.1,4,IF(M9&lt;=0.1,5,)))))))))</f>
        <v/>
      </c>
      <c r="O9" s="352" t="str">
        <f>IF(D9="","",IF(D9="Nije ocijenjen ili Ne treba raditi na predmetima","",IF(D9="Ocijenjen",IF(E9=0,"",((K9+J9+(L9/2))/(E9))))))</f>
        <v/>
      </c>
      <c r="P9" s="353" t="str">
        <f>IF(D9="","",IF(D9="Nije ocijenjen ili Ne treba raditi na predmetima","",IF(D9="Ocijenjen",IF(O9&gt;0.2,0,IF(O9&gt;0.15,1,IF(O9&gt;0.1,2,IF(O9&gt;0.06,3,IF(O9&gt;0.03,4,IF(O9&lt;=0.03,5,)))))))))</f>
        <v/>
      </c>
      <c r="Q9" s="354" t="str">
        <f>IF(D9="","",IF(D9="Nije ocijenjen ili Ne treba raditi na predmetima","",IF(D9="Ocijenjen",IF(M9="Član 26. stav 7. Kriterija",P9,N9+P9))))</f>
        <v/>
      </c>
      <c r="U9" s="355" t="s">
        <v>206</v>
      </c>
    </row>
    <row r="10" spans="1:22" x14ac:dyDescent="0.25">
      <c r="A10" s="356">
        <v>2</v>
      </c>
      <c r="B10" s="357" t="str">
        <f>IF('Tabela II'!B10="","",'Tabela II'!B10)</f>
        <v/>
      </c>
      <c r="C10" s="252"/>
      <c r="D10" s="357"/>
      <c r="E10" s="474"/>
      <c r="F10" s="358">
        <f t="shared" ref="F10:F178" si="0">SUM(H10:L10)</f>
        <v>0</v>
      </c>
      <c r="G10" s="474"/>
      <c r="H10" s="474"/>
      <c r="I10" s="474"/>
      <c r="J10" s="474"/>
      <c r="K10" s="474"/>
      <c r="L10" s="474"/>
      <c r="M10" s="359" t="str">
        <f>IF(D10="","",IF(D10="Nije ocijenjen","",IF(D10="Ocijenjen",IF(F10&lt;10,"Član 19. stav 7. Kriterija",(K10+(L10/2))/(F10)))))</f>
        <v/>
      </c>
      <c r="N10" s="360" t="str">
        <f>IF(D10="","",IF(D10="Nije ocijenjen","",IF(D10="Ocijenjen",IF(M10="Član 19. stav 7. Kriterija","",IF(M10&gt;0.5,0,IF(M10&gt;0.4,9,IF(M10&gt;0.3,18,IF(M10&gt;0.15,26,IF(M10&lt;=0.15,35,)))))))))</f>
        <v/>
      </c>
      <c r="O10" s="359" t="str">
        <f>IF(D10="","",IF(D10="Nije ocijenjen","",IF(D10="Ocijenjen",IF(E10=0,"",((K10+J10+(L10/2))/(E10))))))</f>
        <v/>
      </c>
      <c r="P10" s="360" t="str">
        <f>IF(D10="","",IF(D10="Nije ocijenjen","",IF(D10="Ocijenjen",IF(O10&gt;0.2,0,IF(O10&gt;0.15,3,IF(O10&gt;0.1,6,IF(O10&gt;0.06,9,IF(O10&gt;0.03,12,IF(O10&lt;=0.03,15,)))))))))</f>
        <v/>
      </c>
      <c r="Q10" s="361" t="str">
        <f>IF(D10="","",IF(D10="Nije ocijenjen","",IF(D10="Ocijenjen",IF(M10="Član 19. stav 7. Kriterija",P10,N10+P10))))</f>
        <v/>
      </c>
      <c r="S10" s="222" t="s">
        <v>151</v>
      </c>
      <c r="U10" s="355" t="s">
        <v>207</v>
      </c>
    </row>
    <row r="11" spans="1:22" x14ac:dyDescent="0.25">
      <c r="A11" s="356">
        <v>3</v>
      </c>
      <c r="B11" s="357" t="str">
        <f>IF('Tabela II'!B11="","",'Tabela II'!B11)</f>
        <v/>
      </c>
      <c r="C11" s="252"/>
      <c r="D11" s="357"/>
      <c r="E11" s="474"/>
      <c r="F11" s="358">
        <f t="shared" si="0"/>
        <v>0</v>
      </c>
      <c r="G11" s="474"/>
      <c r="H11" s="474"/>
      <c r="I11" s="474"/>
      <c r="J11" s="474"/>
      <c r="K11" s="474"/>
      <c r="L11" s="474"/>
      <c r="M11" s="359" t="str">
        <f t="shared" ref="M11:M14" si="1">IF(D11="","",IF(D11="Nije ocijenjen","",IF(D11="Ocijenjen",IF(F11&lt;10,"Član 19. stav 7. Kriterija",(K11+(L11/2))/(F11)))))</f>
        <v/>
      </c>
      <c r="N11" s="360" t="str">
        <f t="shared" ref="N11:N14" si="2">IF(D11="","",IF(D11="Nije ocijenjen","",IF(D11="Ocijenjen",IF(M11="Član 19. stav 7. Kriterija","",IF(M11&gt;0.5,0,IF(M11&gt;0.4,9,IF(M11&gt;0.3,18,IF(M11&gt;0.15,26,IF(M11&lt;=0.15,35,)))))))))</f>
        <v/>
      </c>
      <c r="O11" s="359" t="str">
        <f t="shared" ref="O11:O14" si="3">IF(D11="","",IF(D11="Nije ocijenjen","",IF(D11="Ocijenjen",IF(E11=0,"",((K11+J11+(L11/2))/(E11))))))</f>
        <v/>
      </c>
      <c r="P11" s="360" t="str">
        <f t="shared" ref="P11:P14" si="4">IF(D11="","",IF(D11="Nije ocijenjen","",IF(D11="Ocijenjen",IF(O11&gt;0.2,0,IF(O11&gt;0.15,3,IF(O11&gt;0.1,6,IF(O11&gt;0.06,9,IF(O11&gt;0.03,12,IF(O11&lt;=0.03,15,)))))))))</f>
        <v/>
      </c>
      <c r="Q11" s="361" t="str">
        <f t="shared" ref="Q11:Q14" si="5">IF(D11="","",IF(D11="Nije ocijenjen","",IF(D11="Ocijenjen",IF(M11="Član 19. stav 7. Kriterija",P11,N11+P11))))</f>
        <v/>
      </c>
      <c r="S11" s="222" t="s">
        <v>152</v>
      </c>
    </row>
    <row r="12" spans="1:22" x14ac:dyDescent="0.25">
      <c r="A12" s="356">
        <v>4</v>
      </c>
      <c r="B12" s="357" t="str">
        <f>IF('Tabela II'!B12="","",'Tabela II'!B12)</f>
        <v/>
      </c>
      <c r="C12" s="252"/>
      <c r="D12" s="357"/>
      <c r="E12" s="474"/>
      <c r="F12" s="358">
        <f t="shared" si="0"/>
        <v>0</v>
      </c>
      <c r="G12" s="474"/>
      <c r="H12" s="474"/>
      <c r="I12" s="474"/>
      <c r="J12" s="474"/>
      <c r="K12" s="474"/>
      <c r="L12" s="474"/>
      <c r="M12" s="359" t="str">
        <f t="shared" si="1"/>
        <v/>
      </c>
      <c r="N12" s="360" t="str">
        <f t="shared" si="2"/>
        <v/>
      </c>
      <c r="O12" s="359" t="str">
        <f t="shared" si="3"/>
        <v/>
      </c>
      <c r="P12" s="360" t="str">
        <f t="shared" si="4"/>
        <v/>
      </c>
      <c r="Q12" s="361" t="str">
        <f t="shared" si="5"/>
        <v/>
      </c>
      <c r="S12" s="637" t="s">
        <v>156</v>
      </c>
    </row>
    <row r="13" spans="1:22" x14ac:dyDescent="0.25">
      <c r="A13" s="356">
        <v>5</v>
      </c>
      <c r="B13" s="357" t="str">
        <f>IF('Tabela II'!B13="","",'Tabela II'!B13)</f>
        <v/>
      </c>
      <c r="C13" s="252"/>
      <c r="D13" s="357"/>
      <c r="E13" s="474"/>
      <c r="F13" s="358">
        <f t="shared" si="0"/>
        <v>0</v>
      </c>
      <c r="G13" s="474"/>
      <c r="H13" s="474"/>
      <c r="I13" s="474"/>
      <c r="J13" s="474"/>
      <c r="K13" s="474"/>
      <c r="L13" s="474"/>
      <c r="M13" s="359" t="str">
        <f t="shared" si="1"/>
        <v/>
      </c>
      <c r="N13" s="360" t="str">
        <f t="shared" si="2"/>
        <v/>
      </c>
      <c r="O13" s="359" t="str">
        <f t="shared" si="3"/>
        <v/>
      </c>
      <c r="P13" s="360" t="str">
        <f t="shared" si="4"/>
        <v/>
      </c>
      <c r="Q13" s="361" t="str">
        <f t="shared" si="5"/>
        <v/>
      </c>
      <c r="S13" s="637" t="s">
        <v>157</v>
      </c>
    </row>
    <row r="14" spans="1:22" x14ac:dyDescent="0.25">
      <c r="A14" s="356">
        <v>6</v>
      </c>
      <c r="B14" s="357" t="str">
        <f>IF('Tabela II'!B14="","",'Tabela II'!B14)</f>
        <v/>
      </c>
      <c r="C14" s="252"/>
      <c r="D14" s="357"/>
      <c r="E14" s="474"/>
      <c r="F14" s="358">
        <f t="shared" si="0"/>
        <v>0</v>
      </c>
      <c r="G14" s="474"/>
      <c r="H14" s="474"/>
      <c r="I14" s="474"/>
      <c r="J14" s="474"/>
      <c r="K14" s="474"/>
      <c r="L14" s="474"/>
      <c r="M14" s="359" t="str">
        <f t="shared" si="1"/>
        <v/>
      </c>
      <c r="N14" s="360" t="str">
        <f t="shared" si="2"/>
        <v/>
      </c>
      <c r="O14" s="359" t="str">
        <f t="shared" si="3"/>
        <v/>
      </c>
      <c r="P14" s="360" t="str">
        <f t="shared" si="4"/>
        <v/>
      </c>
      <c r="Q14" s="361" t="str">
        <f t="shared" si="5"/>
        <v/>
      </c>
    </row>
    <row r="15" spans="1:22" x14ac:dyDescent="0.25">
      <c r="A15" s="356">
        <v>7</v>
      </c>
      <c r="B15" s="357" t="str">
        <f>IF('Tabela II'!B15="","",'Tabela II'!B15)</f>
        <v/>
      </c>
      <c r="C15" s="252"/>
      <c r="D15" s="357"/>
      <c r="E15" s="474"/>
      <c r="F15" s="358">
        <f t="shared" si="0"/>
        <v>0</v>
      </c>
      <c r="G15" s="474"/>
      <c r="H15" s="474"/>
      <c r="I15" s="474"/>
      <c r="J15" s="474"/>
      <c r="K15" s="474"/>
      <c r="L15" s="474"/>
      <c r="M15" s="359" t="str">
        <f t="shared" ref="M15:M78" si="6">IF(D15="","",IF(D15="Nije ocijenjen","",IF(D15="Ocijenjen",IF(F15&lt;10,"Član 19. stav 7. Kriterija",(K15+(L15/2))/(F15)))))</f>
        <v/>
      </c>
      <c r="N15" s="360" t="str">
        <f t="shared" ref="N15:N78" si="7">IF(D15="","",IF(D15="Nije ocijenjen","",IF(D15="Ocijenjen",IF(M15="Član 19. stav 7. Kriterija","",IF(M15&gt;0.5,0,IF(M15&gt;0.4,9,IF(M15&gt;0.3,18,IF(M15&gt;0.15,26,IF(M15&lt;=0.15,35,)))))))))</f>
        <v/>
      </c>
      <c r="O15" s="359" t="str">
        <f t="shared" ref="O15:O78" si="8">IF(D15="","",IF(D15="Nije ocijenjen","",IF(D15="Ocijenjen",IF(E15=0,"",((K15+J15+(L15/2))/(E15))))))</f>
        <v/>
      </c>
      <c r="P15" s="360" t="str">
        <f t="shared" ref="P15:P78" si="9">IF(D15="","",IF(D15="Nije ocijenjen","",IF(D15="Ocijenjen",IF(O15&gt;0.2,0,IF(O15&gt;0.15,3,IF(O15&gt;0.1,6,IF(O15&gt;0.06,9,IF(O15&gt;0.03,12,IF(O15&lt;=0.03,15,)))))))))</f>
        <v/>
      </c>
      <c r="Q15" s="361" t="str">
        <f t="shared" ref="Q15:Q78" si="10">IF(D15="","",IF(D15="Nije ocijenjen","",IF(D15="Ocijenjen",IF(M15="Član 19. stav 7. Kriterija",P15,N15+P15))))</f>
        <v/>
      </c>
    </row>
    <row r="16" spans="1:22" x14ac:dyDescent="0.25">
      <c r="A16" s="356">
        <v>8</v>
      </c>
      <c r="B16" s="357" t="str">
        <f>IF('Tabela II'!B16="","",'Tabela II'!B16)</f>
        <v/>
      </c>
      <c r="C16" s="252"/>
      <c r="D16" s="357"/>
      <c r="E16" s="474"/>
      <c r="F16" s="358">
        <f t="shared" si="0"/>
        <v>0</v>
      </c>
      <c r="G16" s="474"/>
      <c r="H16" s="474"/>
      <c r="I16" s="474"/>
      <c r="J16" s="474"/>
      <c r="K16" s="474"/>
      <c r="L16" s="474"/>
      <c r="M16" s="359" t="str">
        <f t="shared" si="6"/>
        <v/>
      </c>
      <c r="N16" s="360" t="str">
        <f t="shared" si="7"/>
        <v/>
      </c>
      <c r="O16" s="359" t="str">
        <f t="shared" si="8"/>
        <v/>
      </c>
      <c r="P16" s="360" t="str">
        <f t="shared" si="9"/>
        <v/>
      </c>
      <c r="Q16" s="361" t="str">
        <f t="shared" si="10"/>
        <v/>
      </c>
      <c r="U16" s="355" t="s">
        <v>206</v>
      </c>
    </row>
    <row r="17" spans="1:21" x14ac:dyDescent="0.25">
      <c r="A17" s="356">
        <v>9</v>
      </c>
      <c r="B17" s="357" t="str">
        <f>IF('Tabela II'!B17="","",'Tabela II'!B17)</f>
        <v/>
      </c>
      <c r="C17" s="252"/>
      <c r="D17" s="357"/>
      <c r="E17" s="474"/>
      <c r="F17" s="358">
        <f t="shared" si="0"/>
        <v>0</v>
      </c>
      <c r="G17" s="474"/>
      <c r="H17" s="474"/>
      <c r="I17" s="474"/>
      <c r="J17" s="474"/>
      <c r="K17" s="474"/>
      <c r="L17" s="474"/>
      <c r="M17" s="359" t="str">
        <f t="shared" si="6"/>
        <v/>
      </c>
      <c r="N17" s="360" t="str">
        <f t="shared" si="7"/>
        <v/>
      </c>
      <c r="O17" s="359" t="str">
        <f t="shared" si="8"/>
        <v/>
      </c>
      <c r="P17" s="360" t="str">
        <f t="shared" si="9"/>
        <v/>
      </c>
      <c r="Q17" s="361" t="str">
        <f t="shared" si="10"/>
        <v/>
      </c>
      <c r="U17" s="355" t="s">
        <v>276</v>
      </c>
    </row>
    <row r="18" spans="1:21" x14ac:dyDescent="0.25">
      <c r="A18" s="356">
        <v>10</v>
      </c>
      <c r="B18" s="357" t="str">
        <f>IF('Tabela II'!B18="","",'Tabela II'!B18)</f>
        <v/>
      </c>
      <c r="C18" s="252"/>
      <c r="D18" s="357"/>
      <c r="E18" s="474"/>
      <c r="F18" s="358">
        <f t="shared" si="0"/>
        <v>0</v>
      </c>
      <c r="G18" s="474"/>
      <c r="H18" s="474"/>
      <c r="I18" s="474"/>
      <c r="J18" s="474"/>
      <c r="K18" s="474"/>
      <c r="L18" s="474"/>
      <c r="M18" s="359" t="str">
        <f t="shared" si="6"/>
        <v/>
      </c>
      <c r="N18" s="360" t="str">
        <f t="shared" si="7"/>
        <v/>
      </c>
      <c r="O18" s="359" t="str">
        <f t="shared" si="8"/>
        <v/>
      </c>
      <c r="P18" s="360" t="str">
        <f t="shared" si="9"/>
        <v/>
      </c>
      <c r="Q18" s="361" t="str">
        <f t="shared" si="10"/>
        <v/>
      </c>
    </row>
    <row r="19" spans="1:21" x14ac:dyDescent="0.25">
      <c r="A19" s="356">
        <v>11</v>
      </c>
      <c r="B19" s="357" t="str">
        <f>IF('Tabela II'!B19="","",'Tabela II'!B19)</f>
        <v/>
      </c>
      <c r="C19" s="252"/>
      <c r="D19" s="357"/>
      <c r="E19" s="474"/>
      <c r="F19" s="358">
        <f t="shared" si="0"/>
        <v>0</v>
      </c>
      <c r="G19" s="474"/>
      <c r="H19" s="474"/>
      <c r="I19" s="474"/>
      <c r="J19" s="474"/>
      <c r="K19" s="474"/>
      <c r="L19" s="474"/>
      <c r="M19" s="359" t="str">
        <f t="shared" si="6"/>
        <v/>
      </c>
      <c r="N19" s="360" t="str">
        <f t="shared" si="7"/>
        <v/>
      </c>
      <c r="O19" s="359" t="str">
        <f t="shared" si="8"/>
        <v/>
      </c>
      <c r="P19" s="360" t="str">
        <f t="shared" si="9"/>
        <v/>
      </c>
      <c r="Q19" s="361" t="str">
        <f t="shared" si="10"/>
        <v/>
      </c>
    </row>
    <row r="20" spans="1:21" x14ac:dyDescent="0.25">
      <c r="A20" s="356">
        <v>12</v>
      </c>
      <c r="B20" s="357" t="str">
        <f>IF('Tabela II'!B20="","",'Tabela II'!B20)</f>
        <v/>
      </c>
      <c r="C20" s="252"/>
      <c r="D20" s="357"/>
      <c r="E20" s="474"/>
      <c r="F20" s="358">
        <f t="shared" si="0"/>
        <v>0</v>
      </c>
      <c r="G20" s="474"/>
      <c r="H20" s="474"/>
      <c r="I20" s="474"/>
      <c r="J20" s="474"/>
      <c r="K20" s="474"/>
      <c r="L20" s="474"/>
      <c r="M20" s="359" t="str">
        <f t="shared" si="6"/>
        <v/>
      </c>
      <c r="N20" s="360" t="str">
        <f t="shared" si="7"/>
        <v/>
      </c>
      <c r="O20" s="359" t="str">
        <f t="shared" si="8"/>
        <v/>
      </c>
      <c r="P20" s="360" t="str">
        <f t="shared" si="9"/>
        <v/>
      </c>
      <c r="Q20" s="361" t="str">
        <f t="shared" si="10"/>
        <v/>
      </c>
    </row>
    <row r="21" spans="1:21" x14ac:dyDescent="0.25">
      <c r="A21" s="356">
        <v>13</v>
      </c>
      <c r="B21" s="357" t="str">
        <f>IF('Tabela II'!B21="","",'Tabela II'!B21)</f>
        <v/>
      </c>
      <c r="C21" s="252"/>
      <c r="D21" s="357"/>
      <c r="E21" s="474"/>
      <c r="F21" s="358">
        <f t="shared" si="0"/>
        <v>0</v>
      </c>
      <c r="G21" s="474"/>
      <c r="H21" s="474"/>
      <c r="I21" s="474"/>
      <c r="J21" s="474"/>
      <c r="K21" s="474"/>
      <c r="L21" s="474"/>
      <c r="M21" s="359" t="str">
        <f t="shared" si="6"/>
        <v/>
      </c>
      <c r="N21" s="360" t="str">
        <f t="shared" si="7"/>
        <v/>
      </c>
      <c r="O21" s="359" t="str">
        <f t="shared" si="8"/>
        <v/>
      </c>
      <c r="P21" s="360" t="str">
        <f t="shared" si="9"/>
        <v/>
      </c>
      <c r="Q21" s="361" t="str">
        <f t="shared" si="10"/>
        <v/>
      </c>
    </row>
    <row r="22" spans="1:21" x14ac:dyDescent="0.25">
      <c r="A22" s="356">
        <v>14</v>
      </c>
      <c r="B22" s="357" t="str">
        <f>IF('Tabela II'!B22="","",'Tabela II'!B22)</f>
        <v/>
      </c>
      <c r="C22" s="252"/>
      <c r="D22" s="357"/>
      <c r="E22" s="474"/>
      <c r="F22" s="358">
        <f t="shared" si="0"/>
        <v>0</v>
      </c>
      <c r="G22" s="474"/>
      <c r="H22" s="474"/>
      <c r="I22" s="474"/>
      <c r="J22" s="474"/>
      <c r="K22" s="474"/>
      <c r="L22" s="474"/>
      <c r="M22" s="359" t="str">
        <f t="shared" si="6"/>
        <v/>
      </c>
      <c r="N22" s="360" t="str">
        <f t="shared" si="7"/>
        <v/>
      </c>
      <c r="O22" s="359" t="str">
        <f t="shared" si="8"/>
        <v/>
      </c>
      <c r="P22" s="360" t="str">
        <f t="shared" si="9"/>
        <v/>
      </c>
      <c r="Q22" s="361" t="str">
        <f t="shared" si="10"/>
        <v/>
      </c>
    </row>
    <row r="23" spans="1:21" x14ac:dyDescent="0.25">
      <c r="A23" s="356">
        <v>15</v>
      </c>
      <c r="B23" s="357" t="str">
        <f>IF('Tabela II'!B23="","",'Tabela II'!B23)</f>
        <v/>
      </c>
      <c r="C23" s="252"/>
      <c r="D23" s="357"/>
      <c r="E23" s="474"/>
      <c r="F23" s="358">
        <f t="shared" si="0"/>
        <v>0</v>
      </c>
      <c r="G23" s="474"/>
      <c r="H23" s="474"/>
      <c r="I23" s="474"/>
      <c r="J23" s="474"/>
      <c r="K23" s="474"/>
      <c r="L23" s="474"/>
      <c r="M23" s="359" t="str">
        <f t="shared" si="6"/>
        <v/>
      </c>
      <c r="N23" s="360" t="str">
        <f t="shared" si="7"/>
        <v/>
      </c>
      <c r="O23" s="359" t="str">
        <f t="shared" si="8"/>
        <v/>
      </c>
      <c r="P23" s="360" t="str">
        <f t="shared" si="9"/>
        <v/>
      </c>
      <c r="Q23" s="361" t="str">
        <f t="shared" si="10"/>
        <v/>
      </c>
    </row>
    <row r="24" spans="1:21" x14ac:dyDescent="0.25">
      <c r="A24" s="356">
        <v>16</v>
      </c>
      <c r="B24" s="357" t="str">
        <f>IF('Tabela II'!B24="","",'Tabela II'!B24)</f>
        <v/>
      </c>
      <c r="C24" s="252"/>
      <c r="D24" s="357"/>
      <c r="E24" s="474"/>
      <c r="F24" s="358">
        <f t="shared" si="0"/>
        <v>0</v>
      </c>
      <c r="G24" s="474"/>
      <c r="H24" s="474"/>
      <c r="I24" s="474"/>
      <c r="J24" s="474"/>
      <c r="K24" s="474"/>
      <c r="L24" s="474"/>
      <c r="M24" s="359" t="str">
        <f t="shared" si="6"/>
        <v/>
      </c>
      <c r="N24" s="360" t="str">
        <f t="shared" si="7"/>
        <v/>
      </c>
      <c r="O24" s="359" t="str">
        <f t="shared" si="8"/>
        <v/>
      </c>
      <c r="P24" s="360" t="str">
        <f t="shared" si="9"/>
        <v/>
      </c>
      <c r="Q24" s="361" t="str">
        <f t="shared" si="10"/>
        <v/>
      </c>
    </row>
    <row r="25" spans="1:21" x14ac:dyDescent="0.25">
      <c r="A25" s="356">
        <v>17</v>
      </c>
      <c r="B25" s="357" t="str">
        <f>IF('Tabela II'!B25="","",'Tabela II'!B25)</f>
        <v/>
      </c>
      <c r="C25" s="252"/>
      <c r="D25" s="357"/>
      <c r="E25" s="474"/>
      <c r="F25" s="358">
        <f t="shared" si="0"/>
        <v>0</v>
      </c>
      <c r="G25" s="474"/>
      <c r="H25" s="474"/>
      <c r="I25" s="474"/>
      <c r="J25" s="474"/>
      <c r="K25" s="474"/>
      <c r="L25" s="474"/>
      <c r="M25" s="359" t="str">
        <f t="shared" si="6"/>
        <v/>
      </c>
      <c r="N25" s="360" t="str">
        <f t="shared" si="7"/>
        <v/>
      </c>
      <c r="O25" s="359" t="str">
        <f t="shared" si="8"/>
        <v/>
      </c>
      <c r="P25" s="360" t="str">
        <f t="shared" si="9"/>
        <v/>
      </c>
      <c r="Q25" s="361" t="str">
        <f t="shared" si="10"/>
        <v/>
      </c>
    </row>
    <row r="26" spans="1:21" x14ac:dyDescent="0.25">
      <c r="A26" s="356">
        <v>18</v>
      </c>
      <c r="B26" s="357" t="str">
        <f>IF('Tabela II'!B26="","",'Tabela II'!B26)</f>
        <v/>
      </c>
      <c r="C26" s="252"/>
      <c r="D26" s="357"/>
      <c r="E26" s="474"/>
      <c r="F26" s="358">
        <f t="shared" si="0"/>
        <v>0</v>
      </c>
      <c r="G26" s="474"/>
      <c r="H26" s="474"/>
      <c r="I26" s="474"/>
      <c r="J26" s="474"/>
      <c r="K26" s="474"/>
      <c r="L26" s="474"/>
      <c r="M26" s="359" t="str">
        <f t="shared" si="6"/>
        <v/>
      </c>
      <c r="N26" s="360" t="str">
        <f t="shared" si="7"/>
        <v/>
      </c>
      <c r="O26" s="359" t="str">
        <f t="shared" si="8"/>
        <v/>
      </c>
      <c r="P26" s="360" t="str">
        <f t="shared" si="9"/>
        <v/>
      </c>
      <c r="Q26" s="361" t="str">
        <f t="shared" si="10"/>
        <v/>
      </c>
    </row>
    <row r="27" spans="1:21" x14ac:dyDescent="0.25">
      <c r="A27" s="356">
        <v>19</v>
      </c>
      <c r="B27" s="357" t="str">
        <f>IF('Tabela II'!B27="","",'Tabela II'!B27)</f>
        <v/>
      </c>
      <c r="C27" s="252"/>
      <c r="D27" s="357"/>
      <c r="E27" s="474"/>
      <c r="F27" s="358">
        <f t="shared" si="0"/>
        <v>0</v>
      </c>
      <c r="G27" s="474"/>
      <c r="H27" s="474"/>
      <c r="I27" s="474"/>
      <c r="J27" s="474"/>
      <c r="K27" s="474"/>
      <c r="L27" s="474"/>
      <c r="M27" s="359" t="str">
        <f t="shared" si="6"/>
        <v/>
      </c>
      <c r="N27" s="360" t="str">
        <f t="shared" si="7"/>
        <v/>
      </c>
      <c r="O27" s="359" t="str">
        <f t="shared" si="8"/>
        <v/>
      </c>
      <c r="P27" s="360" t="str">
        <f t="shared" si="9"/>
        <v/>
      </c>
      <c r="Q27" s="361" t="str">
        <f t="shared" si="10"/>
        <v/>
      </c>
    </row>
    <row r="28" spans="1:21" x14ac:dyDescent="0.25">
      <c r="A28" s="356">
        <v>20</v>
      </c>
      <c r="B28" s="357" t="str">
        <f>IF('Tabela II'!B28="","",'Tabela II'!B28)</f>
        <v/>
      </c>
      <c r="C28" s="252"/>
      <c r="D28" s="357"/>
      <c r="E28" s="474"/>
      <c r="F28" s="358">
        <f t="shared" si="0"/>
        <v>0</v>
      </c>
      <c r="G28" s="474"/>
      <c r="H28" s="474"/>
      <c r="I28" s="474"/>
      <c r="J28" s="474"/>
      <c r="K28" s="474"/>
      <c r="L28" s="474"/>
      <c r="M28" s="359" t="str">
        <f t="shared" si="6"/>
        <v/>
      </c>
      <c r="N28" s="360" t="str">
        <f t="shared" si="7"/>
        <v/>
      </c>
      <c r="O28" s="359" t="str">
        <f t="shared" si="8"/>
        <v/>
      </c>
      <c r="P28" s="360" t="str">
        <f t="shared" si="9"/>
        <v/>
      </c>
      <c r="Q28" s="361" t="str">
        <f t="shared" si="10"/>
        <v/>
      </c>
    </row>
    <row r="29" spans="1:21" x14ac:dyDescent="0.25">
      <c r="A29" s="356">
        <v>21</v>
      </c>
      <c r="B29" s="357" t="str">
        <f>IF('Tabela II'!B29="","",'Tabela II'!B29)</f>
        <v/>
      </c>
      <c r="C29" s="252"/>
      <c r="D29" s="357"/>
      <c r="E29" s="474"/>
      <c r="F29" s="358">
        <f t="shared" si="0"/>
        <v>0</v>
      </c>
      <c r="G29" s="474"/>
      <c r="H29" s="474"/>
      <c r="I29" s="474"/>
      <c r="J29" s="474"/>
      <c r="K29" s="474"/>
      <c r="L29" s="474"/>
      <c r="M29" s="359" t="str">
        <f t="shared" si="6"/>
        <v/>
      </c>
      <c r="N29" s="360" t="str">
        <f t="shared" si="7"/>
        <v/>
      </c>
      <c r="O29" s="359" t="str">
        <f t="shared" si="8"/>
        <v/>
      </c>
      <c r="P29" s="360" t="str">
        <f t="shared" si="9"/>
        <v/>
      </c>
      <c r="Q29" s="361" t="str">
        <f t="shared" si="10"/>
        <v/>
      </c>
    </row>
    <row r="30" spans="1:21" x14ac:dyDescent="0.25">
      <c r="A30" s="356">
        <v>22</v>
      </c>
      <c r="B30" s="357" t="str">
        <f>IF('Tabela II'!B30="","",'Tabela II'!B30)</f>
        <v/>
      </c>
      <c r="C30" s="252"/>
      <c r="D30" s="357"/>
      <c r="E30" s="474"/>
      <c r="F30" s="358">
        <f t="shared" si="0"/>
        <v>0</v>
      </c>
      <c r="G30" s="474"/>
      <c r="H30" s="474"/>
      <c r="I30" s="474"/>
      <c r="J30" s="474"/>
      <c r="K30" s="474"/>
      <c r="L30" s="474"/>
      <c r="M30" s="359" t="str">
        <f t="shared" si="6"/>
        <v/>
      </c>
      <c r="N30" s="360" t="str">
        <f t="shared" si="7"/>
        <v/>
      </c>
      <c r="O30" s="359" t="str">
        <f t="shared" si="8"/>
        <v/>
      </c>
      <c r="P30" s="360" t="str">
        <f t="shared" si="9"/>
        <v/>
      </c>
      <c r="Q30" s="361" t="str">
        <f t="shared" si="10"/>
        <v/>
      </c>
    </row>
    <row r="31" spans="1:21" x14ac:dyDescent="0.25">
      <c r="A31" s="356">
        <v>23</v>
      </c>
      <c r="B31" s="357" t="str">
        <f>IF('Tabela II'!B31="","",'Tabela II'!B31)</f>
        <v/>
      </c>
      <c r="C31" s="252"/>
      <c r="D31" s="357"/>
      <c r="E31" s="474"/>
      <c r="F31" s="358">
        <f t="shared" si="0"/>
        <v>0</v>
      </c>
      <c r="G31" s="474"/>
      <c r="H31" s="474"/>
      <c r="I31" s="474"/>
      <c r="J31" s="474"/>
      <c r="K31" s="474"/>
      <c r="L31" s="474"/>
      <c r="M31" s="359" t="str">
        <f t="shared" si="6"/>
        <v/>
      </c>
      <c r="N31" s="360" t="str">
        <f t="shared" si="7"/>
        <v/>
      </c>
      <c r="O31" s="359" t="str">
        <f t="shared" si="8"/>
        <v/>
      </c>
      <c r="P31" s="360" t="str">
        <f t="shared" si="9"/>
        <v/>
      </c>
      <c r="Q31" s="361" t="str">
        <f t="shared" si="10"/>
        <v/>
      </c>
    </row>
    <row r="32" spans="1:21" x14ac:dyDescent="0.25">
      <c r="A32" s="356">
        <v>24</v>
      </c>
      <c r="B32" s="357" t="str">
        <f>IF('Tabela II'!B32="","",'Tabela II'!B32)</f>
        <v/>
      </c>
      <c r="C32" s="252"/>
      <c r="D32" s="357"/>
      <c r="E32" s="474"/>
      <c r="F32" s="358">
        <f t="shared" si="0"/>
        <v>0</v>
      </c>
      <c r="G32" s="474"/>
      <c r="H32" s="474"/>
      <c r="I32" s="474"/>
      <c r="J32" s="474"/>
      <c r="K32" s="474"/>
      <c r="L32" s="474"/>
      <c r="M32" s="359" t="str">
        <f t="shared" si="6"/>
        <v/>
      </c>
      <c r="N32" s="360" t="str">
        <f t="shared" si="7"/>
        <v/>
      </c>
      <c r="O32" s="359" t="str">
        <f t="shared" si="8"/>
        <v/>
      </c>
      <c r="P32" s="360" t="str">
        <f t="shared" si="9"/>
        <v/>
      </c>
      <c r="Q32" s="361" t="str">
        <f t="shared" si="10"/>
        <v/>
      </c>
    </row>
    <row r="33" spans="1:17" x14ac:dyDescent="0.25">
      <c r="A33" s="356">
        <v>25</v>
      </c>
      <c r="B33" s="357" t="str">
        <f>IF('Tabela II'!B33="","",'Tabela II'!B33)</f>
        <v/>
      </c>
      <c r="C33" s="252"/>
      <c r="D33" s="357"/>
      <c r="E33" s="474"/>
      <c r="F33" s="358">
        <f t="shared" si="0"/>
        <v>0</v>
      </c>
      <c r="G33" s="474"/>
      <c r="H33" s="474"/>
      <c r="I33" s="474"/>
      <c r="J33" s="474"/>
      <c r="K33" s="474"/>
      <c r="L33" s="474"/>
      <c r="M33" s="359" t="str">
        <f t="shared" si="6"/>
        <v/>
      </c>
      <c r="N33" s="360" t="str">
        <f t="shared" si="7"/>
        <v/>
      </c>
      <c r="O33" s="359" t="str">
        <f t="shared" si="8"/>
        <v/>
      </c>
      <c r="P33" s="360" t="str">
        <f t="shared" si="9"/>
        <v/>
      </c>
      <c r="Q33" s="361" t="str">
        <f t="shared" si="10"/>
        <v/>
      </c>
    </row>
    <row r="34" spans="1:17" x14ac:dyDescent="0.25">
      <c r="A34" s="356">
        <v>26</v>
      </c>
      <c r="B34" s="357" t="str">
        <f>IF('Tabela II'!B34="","",'Tabela II'!B34)</f>
        <v/>
      </c>
      <c r="C34" s="252"/>
      <c r="D34" s="357"/>
      <c r="E34" s="474"/>
      <c r="F34" s="358">
        <f t="shared" si="0"/>
        <v>0</v>
      </c>
      <c r="G34" s="474"/>
      <c r="H34" s="474"/>
      <c r="I34" s="474"/>
      <c r="J34" s="474"/>
      <c r="K34" s="474"/>
      <c r="L34" s="474"/>
      <c r="M34" s="359" t="str">
        <f t="shared" si="6"/>
        <v/>
      </c>
      <c r="N34" s="360" t="str">
        <f t="shared" si="7"/>
        <v/>
      </c>
      <c r="O34" s="359" t="str">
        <f t="shared" si="8"/>
        <v/>
      </c>
      <c r="P34" s="360" t="str">
        <f t="shared" si="9"/>
        <v/>
      </c>
      <c r="Q34" s="361" t="str">
        <f t="shared" si="10"/>
        <v/>
      </c>
    </row>
    <row r="35" spans="1:17" x14ac:dyDescent="0.25">
      <c r="A35" s="356">
        <v>27</v>
      </c>
      <c r="B35" s="357" t="str">
        <f>IF('Tabela II'!B35="","",'Tabela II'!B35)</f>
        <v/>
      </c>
      <c r="C35" s="252"/>
      <c r="D35" s="357"/>
      <c r="E35" s="474"/>
      <c r="F35" s="358">
        <f t="shared" si="0"/>
        <v>0</v>
      </c>
      <c r="G35" s="474"/>
      <c r="H35" s="474"/>
      <c r="I35" s="474"/>
      <c r="J35" s="474"/>
      <c r="K35" s="474"/>
      <c r="L35" s="474"/>
      <c r="M35" s="359" t="str">
        <f t="shared" si="6"/>
        <v/>
      </c>
      <c r="N35" s="360" t="str">
        <f t="shared" si="7"/>
        <v/>
      </c>
      <c r="O35" s="359" t="str">
        <f t="shared" si="8"/>
        <v/>
      </c>
      <c r="P35" s="360" t="str">
        <f t="shared" si="9"/>
        <v/>
      </c>
      <c r="Q35" s="361" t="str">
        <f t="shared" si="10"/>
        <v/>
      </c>
    </row>
    <row r="36" spans="1:17" x14ac:dyDescent="0.25">
      <c r="A36" s="356">
        <v>28</v>
      </c>
      <c r="B36" s="357" t="str">
        <f>IF('Tabela II'!B36="","",'Tabela II'!B36)</f>
        <v/>
      </c>
      <c r="C36" s="252"/>
      <c r="D36" s="357"/>
      <c r="E36" s="474"/>
      <c r="F36" s="358">
        <f t="shared" si="0"/>
        <v>0</v>
      </c>
      <c r="G36" s="474"/>
      <c r="H36" s="474"/>
      <c r="I36" s="474"/>
      <c r="J36" s="474"/>
      <c r="K36" s="474"/>
      <c r="L36" s="474"/>
      <c r="M36" s="359" t="str">
        <f t="shared" si="6"/>
        <v/>
      </c>
      <c r="N36" s="360" t="str">
        <f t="shared" si="7"/>
        <v/>
      </c>
      <c r="O36" s="359" t="str">
        <f t="shared" si="8"/>
        <v/>
      </c>
      <c r="P36" s="360" t="str">
        <f t="shared" si="9"/>
        <v/>
      </c>
      <c r="Q36" s="361" t="str">
        <f t="shared" si="10"/>
        <v/>
      </c>
    </row>
    <row r="37" spans="1:17" x14ac:dyDescent="0.25">
      <c r="A37" s="356">
        <v>29</v>
      </c>
      <c r="B37" s="357" t="str">
        <f>IF('Tabela II'!B37="","",'Tabela II'!B37)</f>
        <v/>
      </c>
      <c r="C37" s="252"/>
      <c r="D37" s="357"/>
      <c r="E37" s="474"/>
      <c r="F37" s="358">
        <f t="shared" si="0"/>
        <v>0</v>
      </c>
      <c r="G37" s="474"/>
      <c r="H37" s="474"/>
      <c r="I37" s="474"/>
      <c r="J37" s="474"/>
      <c r="K37" s="474"/>
      <c r="L37" s="474"/>
      <c r="M37" s="359" t="str">
        <f t="shared" si="6"/>
        <v/>
      </c>
      <c r="N37" s="360" t="str">
        <f t="shared" si="7"/>
        <v/>
      </c>
      <c r="O37" s="359" t="str">
        <f t="shared" si="8"/>
        <v/>
      </c>
      <c r="P37" s="360" t="str">
        <f t="shared" si="9"/>
        <v/>
      </c>
      <c r="Q37" s="361" t="str">
        <f t="shared" si="10"/>
        <v/>
      </c>
    </row>
    <row r="38" spans="1:17" x14ac:dyDescent="0.25">
      <c r="A38" s="356">
        <v>30</v>
      </c>
      <c r="B38" s="357" t="str">
        <f>IF('Tabela II'!B38="","",'Tabela II'!B38)</f>
        <v/>
      </c>
      <c r="C38" s="252"/>
      <c r="D38" s="357"/>
      <c r="E38" s="474"/>
      <c r="F38" s="358">
        <f t="shared" si="0"/>
        <v>0</v>
      </c>
      <c r="G38" s="474"/>
      <c r="H38" s="474"/>
      <c r="I38" s="474"/>
      <c r="J38" s="474"/>
      <c r="K38" s="474"/>
      <c r="L38" s="474"/>
      <c r="M38" s="359" t="str">
        <f t="shared" si="6"/>
        <v/>
      </c>
      <c r="N38" s="360" t="str">
        <f t="shared" si="7"/>
        <v/>
      </c>
      <c r="O38" s="359" t="str">
        <f t="shared" si="8"/>
        <v/>
      </c>
      <c r="P38" s="360" t="str">
        <f t="shared" si="9"/>
        <v/>
      </c>
      <c r="Q38" s="361" t="str">
        <f t="shared" si="10"/>
        <v/>
      </c>
    </row>
    <row r="39" spans="1:17" x14ac:dyDescent="0.25">
      <c r="A39" s="356">
        <v>31</v>
      </c>
      <c r="B39" s="357" t="str">
        <f>IF('Tabela II'!B39="","",'Tabela II'!B39)</f>
        <v/>
      </c>
      <c r="C39" s="252"/>
      <c r="D39" s="357"/>
      <c r="E39" s="474"/>
      <c r="F39" s="358">
        <f t="shared" si="0"/>
        <v>0</v>
      </c>
      <c r="G39" s="474"/>
      <c r="H39" s="474"/>
      <c r="I39" s="474"/>
      <c r="J39" s="474"/>
      <c r="K39" s="474"/>
      <c r="L39" s="474"/>
      <c r="M39" s="359" t="str">
        <f t="shared" si="6"/>
        <v/>
      </c>
      <c r="N39" s="360" t="str">
        <f t="shared" si="7"/>
        <v/>
      </c>
      <c r="O39" s="359" t="str">
        <f t="shared" si="8"/>
        <v/>
      </c>
      <c r="P39" s="360" t="str">
        <f t="shared" si="9"/>
        <v/>
      </c>
      <c r="Q39" s="361" t="str">
        <f t="shared" si="10"/>
        <v/>
      </c>
    </row>
    <row r="40" spans="1:17" x14ac:dyDescent="0.25">
      <c r="A40" s="356">
        <v>32</v>
      </c>
      <c r="B40" s="357" t="str">
        <f>IF('Tabela II'!B40="","",'Tabela II'!B40)</f>
        <v/>
      </c>
      <c r="C40" s="252"/>
      <c r="D40" s="357"/>
      <c r="E40" s="474"/>
      <c r="F40" s="358">
        <f t="shared" si="0"/>
        <v>0</v>
      </c>
      <c r="G40" s="474"/>
      <c r="H40" s="474"/>
      <c r="I40" s="474"/>
      <c r="J40" s="474"/>
      <c r="K40" s="474"/>
      <c r="L40" s="474"/>
      <c r="M40" s="359" t="str">
        <f t="shared" si="6"/>
        <v/>
      </c>
      <c r="N40" s="360" t="str">
        <f t="shared" si="7"/>
        <v/>
      </c>
      <c r="O40" s="359" t="str">
        <f t="shared" si="8"/>
        <v/>
      </c>
      <c r="P40" s="360" t="str">
        <f t="shared" si="9"/>
        <v/>
      </c>
      <c r="Q40" s="361" t="str">
        <f t="shared" si="10"/>
        <v/>
      </c>
    </row>
    <row r="41" spans="1:17" x14ac:dyDescent="0.25">
      <c r="A41" s="356">
        <v>33</v>
      </c>
      <c r="B41" s="357" t="str">
        <f>IF('Tabela II'!B41="","",'Tabela II'!B41)</f>
        <v/>
      </c>
      <c r="C41" s="252"/>
      <c r="D41" s="357"/>
      <c r="E41" s="474"/>
      <c r="F41" s="358">
        <f t="shared" si="0"/>
        <v>0</v>
      </c>
      <c r="G41" s="474"/>
      <c r="H41" s="474"/>
      <c r="I41" s="474"/>
      <c r="J41" s="474"/>
      <c r="K41" s="474"/>
      <c r="L41" s="474"/>
      <c r="M41" s="359" t="str">
        <f t="shared" si="6"/>
        <v/>
      </c>
      <c r="N41" s="360" t="str">
        <f t="shared" si="7"/>
        <v/>
      </c>
      <c r="O41" s="359" t="str">
        <f t="shared" si="8"/>
        <v/>
      </c>
      <c r="P41" s="360" t="str">
        <f t="shared" si="9"/>
        <v/>
      </c>
      <c r="Q41" s="361" t="str">
        <f t="shared" si="10"/>
        <v/>
      </c>
    </row>
    <row r="42" spans="1:17" x14ac:dyDescent="0.25">
      <c r="A42" s="356">
        <v>34</v>
      </c>
      <c r="B42" s="357" t="str">
        <f>IF('Tabela II'!B42="","",'Tabela II'!B42)</f>
        <v/>
      </c>
      <c r="C42" s="252"/>
      <c r="D42" s="357"/>
      <c r="E42" s="474"/>
      <c r="F42" s="358">
        <f t="shared" si="0"/>
        <v>0</v>
      </c>
      <c r="G42" s="474"/>
      <c r="H42" s="474"/>
      <c r="I42" s="474"/>
      <c r="J42" s="474"/>
      <c r="K42" s="474"/>
      <c r="L42" s="474"/>
      <c r="M42" s="359" t="str">
        <f t="shared" si="6"/>
        <v/>
      </c>
      <c r="N42" s="360" t="str">
        <f t="shared" si="7"/>
        <v/>
      </c>
      <c r="O42" s="359" t="str">
        <f t="shared" si="8"/>
        <v/>
      </c>
      <c r="P42" s="360" t="str">
        <f t="shared" si="9"/>
        <v/>
      </c>
      <c r="Q42" s="361" t="str">
        <f t="shared" si="10"/>
        <v/>
      </c>
    </row>
    <row r="43" spans="1:17" x14ac:dyDescent="0.25">
      <c r="A43" s="356">
        <v>35</v>
      </c>
      <c r="B43" s="357" t="str">
        <f>IF('Tabela II'!B43="","",'Tabela II'!B43)</f>
        <v/>
      </c>
      <c r="C43" s="252"/>
      <c r="D43" s="357"/>
      <c r="E43" s="474"/>
      <c r="F43" s="358">
        <f t="shared" si="0"/>
        <v>0</v>
      </c>
      <c r="G43" s="474"/>
      <c r="H43" s="474"/>
      <c r="I43" s="474"/>
      <c r="J43" s="474"/>
      <c r="K43" s="474"/>
      <c r="L43" s="474"/>
      <c r="M43" s="359" t="str">
        <f t="shared" si="6"/>
        <v/>
      </c>
      <c r="N43" s="360" t="str">
        <f t="shared" si="7"/>
        <v/>
      </c>
      <c r="O43" s="359" t="str">
        <f t="shared" si="8"/>
        <v/>
      </c>
      <c r="P43" s="360" t="str">
        <f t="shared" si="9"/>
        <v/>
      </c>
      <c r="Q43" s="361" t="str">
        <f t="shared" si="10"/>
        <v/>
      </c>
    </row>
    <row r="44" spans="1:17" x14ac:dyDescent="0.25">
      <c r="A44" s="356">
        <v>36</v>
      </c>
      <c r="B44" s="357" t="str">
        <f>IF('Tabela II'!B44="","",'Tabela II'!B44)</f>
        <v/>
      </c>
      <c r="C44" s="252"/>
      <c r="D44" s="357"/>
      <c r="E44" s="474"/>
      <c r="F44" s="358">
        <f t="shared" si="0"/>
        <v>0</v>
      </c>
      <c r="G44" s="474"/>
      <c r="H44" s="474"/>
      <c r="I44" s="474"/>
      <c r="J44" s="474"/>
      <c r="K44" s="474"/>
      <c r="L44" s="474"/>
      <c r="M44" s="359" t="str">
        <f t="shared" si="6"/>
        <v/>
      </c>
      <c r="N44" s="360" t="str">
        <f t="shared" si="7"/>
        <v/>
      </c>
      <c r="O44" s="359" t="str">
        <f t="shared" si="8"/>
        <v/>
      </c>
      <c r="P44" s="360" t="str">
        <f t="shared" si="9"/>
        <v/>
      </c>
      <c r="Q44" s="361" t="str">
        <f t="shared" si="10"/>
        <v/>
      </c>
    </row>
    <row r="45" spans="1:17" x14ac:dyDescent="0.25">
      <c r="A45" s="356">
        <v>37</v>
      </c>
      <c r="B45" s="357" t="str">
        <f>IF('Tabela II'!B45="","",'Tabela II'!B45)</f>
        <v/>
      </c>
      <c r="C45" s="252"/>
      <c r="D45" s="357"/>
      <c r="E45" s="474"/>
      <c r="F45" s="358">
        <f t="shared" si="0"/>
        <v>0</v>
      </c>
      <c r="G45" s="474"/>
      <c r="H45" s="474"/>
      <c r="I45" s="474"/>
      <c r="J45" s="474"/>
      <c r="K45" s="474"/>
      <c r="L45" s="474"/>
      <c r="M45" s="359" t="str">
        <f t="shared" si="6"/>
        <v/>
      </c>
      <c r="N45" s="360" t="str">
        <f t="shared" si="7"/>
        <v/>
      </c>
      <c r="O45" s="359" t="str">
        <f t="shared" si="8"/>
        <v/>
      </c>
      <c r="P45" s="360" t="str">
        <f t="shared" si="9"/>
        <v/>
      </c>
      <c r="Q45" s="361" t="str">
        <f t="shared" si="10"/>
        <v/>
      </c>
    </row>
    <row r="46" spans="1:17" x14ac:dyDescent="0.25">
      <c r="A46" s="356">
        <v>38</v>
      </c>
      <c r="B46" s="357" t="str">
        <f>IF('Tabela II'!B46="","",'Tabela II'!B46)</f>
        <v/>
      </c>
      <c r="C46" s="252"/>
      <c r="D46" s="357"/>
      <c r="E46" s="474"/>
      <c r="F46" s="358">
        <f t="shared" si="0"/>
        <v>0</v>
      </c>
      <c r="G46" s="474"/>
      <c r="H46" s="474"/>
      <c r="I46" s="474"/>
      <c r="J46" s="474"/>
      <c r="K46" s="474"/>
      <c r="L46" s="474"/>
      <c r="M46" s="359" t="str">
        <f t="shared" si="6"/>
        <v/>
      </c>
      <c r="N46" s="360" t="str">
        <f t="shared" si="7"/>
        <v/>
      </c>
      <c r="O46" s="359" t="str">
        <f t="shared" si="8"/>
        <v/>
      </c>
      <c r="P46" s="360" t="str">
        <f t="shared" si="9"/>
        <v/>
      </c>
      <c r="Q46" s="361" t="str">
        <f t="shared" si="10"/>
        <v/>
      </c>
    </row>
    <row r="47" spans="1:17" x14ac:dyDescent="0.25">
      <c r="A47" s="356">
        <v>39</v>
      </c>
      <c r="B47" s="357" t="str">
        <f>IF('Tabela II'!B47="","",'Tabela II'!B47)</f>
        <v/>
      </c>
      <c r="C47" s="252"/>
      <c r="D47" s="357"/>
      <c r="E47" s="474"/>
      <c r="F47" s="358">
        <f t="shared" si="0"/>
        <v>0</v>
      </c>
      <c r="G47" s="474"/>
      <c r="H47" s="474"/>
      <c r="I47" s="474"/>
      <c r="J47" s="474"/>
      <c r="K47" s="474"/>
      <c r="L47" s="474"/>
      <c r="M47" s="359" t="str">
        <f t="shared" si="6"/>
        <v/>
      </c>
      <c r="N47" s="360" t="str">
        <f t="shared" si="7"/>
        <v/>
      </c>
      <c r="O47" s="359" t="str">
        <f t="shared" si="8"/>
        <v/>
      </c>
      <c r="P47" s="360" t="str">
        <f t="shared" si="9"/>
        <v/>
      </c>
      <c r="Q47" s="361" t="str">
        <f t="shared" si="10"/>
        <v/>
      </c>
    </row>
    <row r="48" spans="1:17" x14ac:dyDescent="0.25">
      <c r="A48" s="356">
        <v>40</v>
      </c>
      <c r="B48" s="357" t="str">
        <f>IF('Tabela II'!B48="","",'Tabela II'!B48)</f>
        <v/>
      </c>
      <c r="C48" s="252"/>
      <c r="D48" s="357"/>
      <c r="E48" s="474"/>
      <c r="F48" s="358">
        <f t="shared" ref="F48:F68" si="11">SUM(H48:L48)</f>
        <v>0</v>
      </c>
      <c r="G48" s="474"/>
      <c r="H48" s="474"/>
      <c r="I48" s="474"/>
      <c r="J48" s="474"/>
      <c r="K48" s="474"/>
      <c r="L48" s="474"/>
      <c r="M48" s="359" t="str">
        <f t="shared" si="6"/>
        <v/>
      </c>
      <c r="N48" s="360" t="str">
        <f t="shared" si="7"/>
        <v/>
      </c>
      <c r="O48" s="359" t="str">
        <f t="shared" si="8"/>
        <v/>
      </c>
      <c r="P48" s="360" t="str">
        <f t="shared" si="9"/>
        <v/>
      </c>
      <c r="Q48" s="361" t="str">
        <f t="shared" si="10"/>
        <v/>
      </c>
    </row>
    <row r="49" spans="1:20" x14ac:dyDescent="0.25">
      <c r="A49" s="356">
        <v>41</v>
      </c>
      <c r="B49" s="357" t="str">
        <f>IF('Tabela II'!B49="","",'Tabela II'!B49)</f>
        <v/>
      </c>
      <c r="C49" s="252"/>
      <c r="D49" s="357"/>
      <c r="E49" s="474"/>
      <c r="F49" s="358">
        <f t="shared" si="11"/>
        <v>0</v>
      </c>
      <c r="G49" s="474"/>
      <c r="H49" s="474"/>
      <c r="I49" s="474"/>
      <c r="J49" s="474"/>
      <c r="K49" s="474"/>
      <c r="L49" s="474"/>
      <c r="M49" s="359" t="str">
        <f t="shared" si="6"/>
        <v/>
      </c>
      <c r="N49" s="360" t="str">
        <f t="shared" si="7"/>
        <v/>
      </c>
      <c r="O49" s="359" t="str">
        <f t="shared" si="8"/>
        <v/>
      </c>
      <c r="P49" s="360" t="str">
        <f t="shared" si="9"/>
        <v/>
      </c>
      <c r="Q49" s="361" t="str">
        <f t="shared" si="10"/>
        <v/>
      </c>
    </row>
    <row r="50" spans="1:20" x14ac:dyDescent="0.25">
      <c r="A50" s="356">
        <v>42</v>
      </c>
      <c r="B50" s="357" t="str">
        <f>IF('Tabela II'!B50="","",'Tabela II'!B50)</f>
        <v/>
      </c>
      <c r="C50" s="252"/>
      <c r="D50" s="357"/>
      <c r="E50" s="474"/>
      <c r="F50" s="358">
        <f t="shared" si="11"/>
        <v>0</v>
      </c>
      <c r="G50" s="474"/>
      <c r="H50" s="474"/>
      <c r="I50" s="474"/>
      <c r="J50" s="474"/>
      <c r="K50" s="474"/>
      <c r="L50" s="474"/>
      <c r="M50" s="359" t="str">
        <f t="shared" si="6"/>
        <v/>
      </c>
      <c r="N50" s="360" t="str">
        <f t="shared" si="7"/>
        <v/>
      </c>
      <c r="O50" s="359" t="str">
        <f t="shared" si="8"/>
        <v/>
      </c>
      <c r="P50" s="360" t="str">
        <f t="shared" si="9"/>
        <v/>
      </c>
      <c r="Q50" s="361" t="str">
        <f t="shared" si="10"/>
        <v/>
      </c>
    </row>
    <row r="51" spans="1:20" s="329" customFormat="1" x14ac:dyDescent="0.25">
      <c r="A51" s="356">
        <v>43</v>
      </c>
      <c r="B51" s="357" t="str">
        <f>IF('Tabela II'!B51="","",'Tabela II'!B51)</f>
        <v/>
      </c>
      <c r="C51" s="252"/>
      <c r="D51" s="357"/>
      <c r="E51" s="474"/>
      <c r="F51" s="358">
        <f t="shared" si="11"/>
        <v>0</v>
      </c>
      <c r="G51" s="474"/>
      <c r="H51" s="474"/>
      <c r="I51" s="474"/>
      <c r="J51" s="474"/>
      <c r="K51" s="474"/>
      <c r="L51" s="474"/>
      <c r="M51" s="359" t="str">
        <f t="shared" si="6"/>
        <v/>
      </c>
      <c r="N51" s="360" t="str">
        <f t="shared" si="7"/>
        <v/>
      </c>
      <c r="O51" s="359" t="str">
        <f t="shared" si="8"/>
        <v/>
      </c>
      <c r="P51" s="360" t="str">
        <f t="shared" si="9"/>
        <v/>
      </c>
      <c r="Q51" s="361" t="str">
        <f t="shared" si="10"/>
        <v/>
      </c>
      <c r="R51" s="222"/>
      <c r="S51" s="222"/>
      <c r="T51" s="222"/>
    </row>
    <row r="52" spans="1:20" s="329" customFormat="1" x14ac:dyDescent="0.25">
      <c r="A52" s="356">
        <v>44</v>
      </c>
      <c r="B52" s="357" t="str">
        <f>IF('Tabela II'!B52="","",'Tabela II'!B52)</f>
        <v/>
      </c>
      <c r="C52" s="252"/>
      <c r="D52" s="357"/>
      <c r="E52" s="474"/>
      <c r="F52" s="358">
        <f t="shared" si="11"/>
        <v>0</v>
      </c>
      <c r="G52" s="474"/>
      <c r="H52" s="474"/>
      <c r="I52" s="474"/>
      <c r="J52" s="474"/>
      <c r="K52" s="474"/>
      <c r="L52" s="474"/>
      <c r="M52" s="359" t="str">
        <f t="shared" si="6"/>
        <v/>
      </c>
      <c r="N52" s="360" t="str">
        <f t="shared" si="7"/>
        <v/>
      </c>
      <c r="O52" s="359" t="str">
        <f t="shared" si="8"/>
        <v/>
      </c>
      <c r="P52" s="360" t="str">
        <f t="shared" si="9"/>
        <v/>
      </c>
      <c r="Q52" s="361" t="str">
        <f t="shared" si="10"/>
        <v/>
      </c>
      <c r="R52" s="222"/>
      <c r="S52" s="222"/>
      <c r="T52" s="222"/>
    </row>
    <row r="53" spans="1:20" s="329" customFormat="1" x14ac:dyDescent="0.25">
      <c r="A53" s="356">
        <v>45</v>
      </c>
      <c r="B53" s="357" t="str">
        <f>IF('Tabela II'!B53="","",'Tabela II'!B53)</f>
        <v/>
      </c>
      <c r="C53" s="252"/>
      <c r="D53" s="357"/>
      <c r="E53" s="474"/>
      <c r="F53" s="358">
        <f t="shared" si="11"/>
        <v>0</v>
      </c>
      <c r="G53" s="474"/>
      <c r="H53" s="474"/>
      <c r="I53" s="474"/>
      <c r="J53" s="474"/>
      <c r="K53" s="474"/>
      <c r="L53" s="474"/>
      <c r="M53" s="359" t="str">
        <f t="shared" si="6"/>
        <v/>
      </c>
      <c r="N53" s="360" t="str">
        <f t="shared" si="7"/>
        <v/>
      </c>
      <c r="O53" s="359" t="str">
        <f t="shared" si="8"/>
        <v/>
      </c>
      <c r="P53" s="360" t="str">
        <f t="shared" si="9"/>
        <v/>
      </c>
      <c r="Q53" s="361" t="str">
        <f t="shared" si="10"/>
        <v/>
      </c>
      <c r="R53" s="222"/>
      <c r="S53" s="222"/>
      <c r="T53" s="222"/>
    </row>
    <row r="54" spans="1:20" s="329" customFormat="1" x14ac:dyDescent="0.25">
      <c r="A54" s="356">
        <v>46</v>
      </c>
      <c r="B54" s="357" t="str">
        <f>IF('Tabela II'!B54="","",'Tabela II'!B54)</f>
        <v/>
      </c>
      <c r="C54" s="252"/>
      <c r="D54" s="357"/>
      <c r="E54" s="474"/>
      <c r="F54" s="358">
        <f t="shared" si="11"/>
        <v>0</v>
      </c>
      <c r="G54" s="474"/>
      <c r="H54" s="474"/>
      <c r="I54" s="474"/>
      <c r="J54" s="474"/>
      <c r="K54" s="474"/>
      <c r="L54" s="474"/>
      <c r="M54" s="359" t="str">
        <f t="shared" si="6"/>
        <v/>
      </c>
      <c r="N54" s="360" t="str">
        <f t="shared" si="7"/>
        <v/>
      </c>
      <c r="O54" s="359" t="str">
        <f t="shared" si="8"/>
        <v/>
      </c>
      <c r="P54" s="360" t="str">
        <f t="shared" si="9"/>
        <v/>
      </c>
      <c r="Q54" s="361" t="str">
        <f t="shared" si="10"/>
        <v/>
      </c>
      <c r="R54" s="222"/>
      <c r="S54" s="222"/>
      <c r="T54" s="222"/>
    </row>
    <row r="55" spans="1:20" s="329" customFormat="1" x14ac:dyDescent="0.25">
      <c r="A55" s="356">
        <v>47</v>
      </c>
      <c r="B55" s="357" t="str">
        <f>IF('Tabela II'!B55="","",'Tabela II'!B55)</f>
        <v/>
      </c>
      <c r="C55" s="252"/>
      <c r="D55" s="357"/>
      <c r="E55" s="474"/>
      <c r="F55" s="358">
        <f t="shared" si="11"/>
        <v>0</v>
      </c>
      <c r="G55" s="474"/>
      <c r="H55" s="474"/>
      <c r="I55" s="474"/>
      <c r="J55" s="474"/>
      <c r="K55" s="474"/>
      <c r="L55" s="474"/>
      <c r="M55" s="359" t="str">
        <f t="shared" si="6"/>
        <v/>
      </c>
      <c r="N55" s="360" t="str">
        <f t="shared" si="7"/>
        <v/>
      </c>
      <c r="O55" s="359" t="str">
        <f t="shared" si="8"/>
        <v/>
      </c>
      <c r="P55" s="360" t="str">
        <f t="shared" si="9"/>
        <v/>
      </c>
      <c r="Q55" s="361" t="str">
        <f t="shared" si="10"/>
        <v/>
      </c>
      <c r="R55" s="222"/>
      <c r="S55" s="222"/>
      <c r="T55" s="222"/>
    </row>
    <row r="56" spans="1:20" s="329" customFormat="1" x14ac:dyDescent="0.25">
      <c r="A56" s="356">
        <v>48</v>
      </c>
      <c r="B56" s="357" t="str">
        <f>IF('Tabela II'!B56="","",'Tabela II'!B56)</f>
        <v/>
      </c>
      <c r="C56" s="252"/>
      <c r="D56" s="357"/>
      <c r="E56" s="474"/>
      <c r="F56" s="358">
        <f t="shared" si="11"/>
        <v>0</v>
      </c>
      <c r="G56" s="474"/>
      <c r="H56" s="474"/>
      <c r="I56" s="474"/>
      <c r="J56" s="474"/>
      <c r="K56" s="474"/>
      <c r="L56" s="474"/>
      <c r="M56" s="359" t="str">
        <f t="shared" si="6"/>
        <v/>
      </c>
      <c r="N56" s="360" t="str">
        <f t="shared" si="7"/>
        <v/>
      </c>
      <c r="O56" s="359" t="str">
        <f t="shared" si="8"/>
        <v/>
      </c>
      <c r="P56" s="360" t="str">
        <f t="shared" si="9"/>
        <v/>
      </c>
      <c r="Q56" s="361" t="str">
        <f t="shared" si="10"/>
        <v/>
      </c>
      <c r="R56" s="222"/>
      <c r="S56" s="222"/>
      <c r="T56" s="222"/>
    </row>
    <row r="57" spans="1:20" s="329" customFormat="1" x14ac:dyDescent="0.25">
      <c r="A57" s="356">
        <v>49</v>
      </c>
      <c r="B57" s="357" t="str">
        <f>IF('Tabela II'!B57="","",'Tabela II'!B57)</f>
        <v/>
      </c>
      <c r="C57" s="252"/>
      <c r="D57" s="357"/>
      <c r="E57" s="474"/>
      <c r="F57" s="358">
        <f t="shared" si="11"/>
        <v>0</v>
      </c>
      <c r="G57" s="474"/>
      <c r="H57" s="474"/>
      <c r="I57" s="474"/>
      <c r="J57" s="474"/>
      <c r="K57" s="474"/>
      <c r="L57" s="474"/>
      <c r="M57" s="359" t="str">
        <f t="shared" si="6"/>
        <v/>
      </c>
      <c r="N57" s="360" t="str">
        <f t="shared" si="7"/>
        <v/>
      </c>
      <c r="O57" s="359" t="str">
        <f t="shared" si="8"/>
        <v/>
      </c>
      <c r="P57" s="360" t="str">
        <f t="shared" si="9"/>
        <v/>
      </c>
      <c r="Q57" s="361" t="str">
        <f t="shared" si="10"/>
        <v/>
      </c>
      <c r="R57" s="222"/>
      <c r="S57" s="222"/>
      <c r="T57" s="222"/>
    </row>
    <row r="58" spans="1:20" x14ac:dyDescent="0.25">
      <c r="A58" s="356">
        <v>50</v>
      </c>
      <c r="B58" s="357" t="str">
        <f>IF('Tabela II'!B58="","",'Tabela II'!B58)</f>
        <v/>
      </c>
      <c r="C58" s="252"/>
      <c r="D58" s="357"/>
      <c r="E58" s="474"/>
      <c r="F58" s="358">
        <f t="shared" si="11"/>
        <v>0</v>
      </c>
      <c r="G58" s="474"/>
      <c r="H58" s="474"/>
      <c r="I58" s="474"/>
      <c r="J58" s="474"/>
      <c r="K58" s="474"/>
      <c r="L58" s="474"/>
      <c r="M58" s="359" t="str">
        <f t="shared" si="6"/>
        <v/>
      </c>
      <c r="N58" s="360" t="str">
        <f t="shared" si="7"/>
        <v/>
      </c>
      <c r="O58" s="359" t="str">
        <f t="shared" si="8"/>
        <v/>
      </c>
      <c r="P58" s="360" t="str">
        <f t="shared" si="9"/>
        <v/>
      </c>
      <c r="Q58" s="361" t="str">
        <f t="shared" si="10"/>
        <v/>
      </c>
    </row>
    <row r="59" spans="1:20" x14ac:dyDescent="0.25">
      <c r="A59" s="356">
        <v>51</v>
      </c>
      <c r="B59" s="357" t="str">
        <f>IF('Tabela II'!B59="","",'Tabela II'!B59)</f>
        <v/>
      </c>
      <c r="C59" s="252"/>
      <c r="D59" s="357"/>
      <c r="E59" s="474"/>
      <c r="F59" s="358">
        <f t="shared" si="11"/>
        <v>0</v>
      </c>
      <c r="G59" s="474"/>
      <c r="H59" s="474"/>
      <c r="I59" s="474"/>
      <c r="J59" s="474"/>
      <c r="K59" s="474"/>
      <c r="L59" s="474"/>
      <c r="M59" s="359" t="str">
        <f t="shared" si="6"/>
        <v/>
      </c>
      <c r="N59" s="360" t="str">
        <f t="shared" si="7"/>
        <v/>
      </c>
      <c r="O59" s="359" t="str">
        <f t="shared" si="8"/>
        <v/>
      </c>
      <c r="P59" s="360" t="str">
        <f t="shared" si="9"/>
        <v/>
      </c>
      <c r="Q59" s="361" t="str">
        <f t="shared" si="10"/>
        <v/>
      </c>
    </row>
    <row r="60" spans="1:20" x14ac:dyDescent="0.25">
      <c r="A60" s="356">
        <v>52</v>
      </c>
      <c r="B60" s="357" t="str">
        <f>IF('Tabela II'!B60="","",'Tabela II'!B60)</f>
        <v/>
      </c>
      <c r="C60" s="252"/>
      <c r="D60" s="357"/>
      <c r="E60" s="474"/>
      <c r="F60" s="358">
        <f t="shared" si="11"/>
        <v>0</v>
      </c>
      <c r="G60" s="474"/>
      <c r="H60" s="474"/>
      <c r="I60" s="474"/>
      <c r="J60" s="474"/>
      <c r="K60" s="474"/>
      <c r="L60" s="474"/>
      <c r="M60" s="359" t="str">
        <f t="shared" si="6"/>
        <v/>
      </c>
      <c r="N60" s="360" t="str">
        <f t="shared" si="7"/>
        <v/>
      </c>
      <c r="O60" s="359" t="str">
        <f t="shared" si="8"/>
        <v/>
      </c>
      <c r="P60" s="360" t="str">
        <f t="shared" si="9"/>
        <v/>
      </c>
      <c r="Q60" s="361" t="str">
        <f t="shared" si="10"/>
        <v/>
      </c>
    </row>
    <row r="61" spans="1:20" x14ac:dyDescent="0.25">
      <c r="A61" s="356">
        <v>53</v>
      </c>
      <c r="B61" s="357" t="str">
        <f>IF('Tabela II'!B61="","",'Tabela II'!B61)</f>
        <v/>
      </c>
      <c r="C61" s="252"/>
      <c r="D61" s="357"/>
      <c r="E61" s="474"/>
      <c r="F61" s="358">
        <f t="shared" si="11"/>
        <v>0</v>
      </c>
      <c r="G61" s="474"/>
      <c r="H61" s="474"/>
      <c r="I61" s="474"/>
      <c r="J61" s="474"/>
      <c r="K61" s="474"/>
      <c r="L61" s="474"/>
      <c r="M61" s="359" t="str">
        <f t="shared" si="6"/>
        <v/>
      </c>
      <c r="N61" s="360" t="str">
        <f t="shared" si="7"/>
        <v/>
      </c>
      <c r="O61" s="359" t="str">
        <f t="shared" si="8"/>
        <v/>
      </c>
      <c r="P61" s="360" t="str">
        <f t="shared" si="9"/>
        <v/>
      </c>
      <c r="Q61" s="361" t="str">
        <f t="shared" si="10"/>
        <v/>
      </c>
    </row>
    <row r="62" spans="1:20" s="329" customFormat="1" x14ac:dyDescent="0.25">
      <c r="A62" s="356">
        <v>54</v>
      </c>
      <c r="B62" s="357" t="str">
        <f>IF('Tabela II'!B62="","",'Tabela II'!B62)</f>
        <v/>
      </c>
      <c r="C62" s="252"/>
      <c r="D62" s="357"/>
      <c r="E62" s="474"/>
      <c r="F62" s="358">
        <f t="shared" si="11"/>
        <v>0</v>
      </c>
      <c r="G62" s="474"/>
      <c r="H62" s="474"/>
      <c r="I62" s="474"/>
      <c r="J62" s="474"/>
      <c r="K62" s="474"/>
      <c r="L62" s="474"/>
      <c r="M62" s="359" t="str">
        <f t="shared" si="6"/>
        <v/>
      </c>
      <c r="N62" s="360" t="str">
        <f t="shared" si="7"/>
        <v/>
      </c>
      <c r="O62" s="359" t="str">
        <f t="shared" si="8"/>
        <v/>
      </c>
      <c r="P62" s="360" t="str">
        <f t="shared" si="9"/>
        <v/>
      </c>
      <c r="Q62" s="361" t="str">
        <f t="shared" si="10"/>
        <v/>
      </c>
      <c r="R62" s="222"/>
      <c r="S62" s="222"/>
      <c r="T62" s="222"/>
    </row>
    <row r="63" spans="1:20" s="329" customFormat="1" x14ac:dyDescent="0.25">
      <c r="A63" s="356">
        <v>55</v>
      </c>
      <c r="B63" s="357" t="str">
        <f>IF('Tabela II'!B63="","",'Tabela II'!B63)</f>
        <v/>
      </c>
      <c r="C63" s="252"/>
      <c r="D63" s="357"/>
      <c r="E63" s="474"/>
      <c r="F63" s="358">
        <f t="shared" si="11"/>
        <v>0</v>
      </c>
      <c r="G63" s="474"/>
      <c r="H63" s="474"/>
      <c r="I63" s="474"/>
      <c r="J63" s="474"/>
      <c r="K63" s="474"/>
      <c r="L63" s="474"/>
      <c r="M63" s="359" t="str">
        <f t="shared" si="6"/>
        <v/>
      </c>
      <c r="N63" s="360" t="str">
        <f t="shared" si="7"/>
        <v/>
      </c>
      <c r="O63" s="359" t="str">
        <f t="shared" si="8"/>
        <v/>
      </c>
      <c r="P63" s="360" t="str">
        <f t="shared" si="9"/>
        <v/>
      </c>
      <c r="Q63" s="361" t="str">
        <f t="shared" si="10"/>
        <v/>
      </c>
      <c r="R63" s="222"/>
      <c r="S63" s="222"/>
      <c r="T63" s="222"/>
    </row>
    <row r="64" spans="1:20" s="329" customFormat="1" x14ac:dyDescent="0.25">
      <c r="A64" s="356">
        <v>56</v>
      </c>
      <c r="B64" s="357" t="str">
        <f>IF('Tabela II'!B64="","",'Tabela II'!B64)</f>
        <v/>
      </c>
      <c r="C64" s="252"/>
      <c r="D64" s="357"/>
      <c r="E64" s="474"/>
      <c r="F64" s="358">
        <f t="shared" si="11"/>
        <v>0</v>
      </c>
      <c r="G64" s="474"/>
      <c r="H64" s="474"/>
      <c r="I64" s="474"/>
      <c r="J64" s="474"/>
      <c r="K64" s="474"/>
      <c r="L64" s="474"/>
      <c r="M64" s="359" t="str">
        <f t="shared" si="6"/>
        <v/>
      </c>
      <c r="N64" s="360" t="str">
        <f t="shared" si="7"/>
        <v/>
      </c>
      <c r="O64" s="359" t="str">
        <f t="shared" si="8"/>
        <v/>
      </c>
      <c r="P64" s="360" t="str">
        <f t="shared" si="9"/>
        <v/>
      </c>
      <c r="Q64" s="361" t="str">
        <f t="shared" si="10"/>
        <v/>
      </c>
      <c r="R64" s="222"/>
      <c r="S64" s="222"/>
      <c r="T64" s="222"/>
    </row>
    <row r="65" spans="1:20" s="329" customFormat="1" x14ac:dyDescent="0.25">
      <c r="A65" s="356">
        <v>57</v>
      </c>
      <c r="B65" s="357" t="str">
        <f>IF('Tabela II'!B65="","",'Tabela II'!B65)</f>
        <v/>
      </c>
      <c r="C65" s="252"/>
      <c r="D65" s="357"/>
      <c r="E65" s="474"/>
      <c r="F65" s="358">
        <f t="shared" si="11"/>
        <v>0</v>
      </c>
      <c r="G65" s="474"/>
      <c r="H65" s="474"/>
      <c r="I65" s="474"/>
      <c r="J65" s="474"/>
      <c r="K65" s="474"/>
      <c r="L65" s="474"/>
      <c r="M65" s="359" t="str">
        <f t="shared" si="6"/>
        <v/>
      </c>
      <c r="N65" s="360" t="str">
        <f t="shared" si="7"/>
        <v/>
      </c>
      <c r="O65" s="359" t="str">
        <f t="shared" si="8"/>
        <v/>
      </c>
      <c r="P65" s="360" t="str">
        <f t="shared" si="9"/>
        <v/>
      </c>
      <c r="Q65" s="361" t="str">
        <f t="shared" si="10"/>
        <v/>
      </c>
      <c r="R65" s="222"/>
      <c r="S65" s="222"/>
      <c r="T65" s="222"/>
    </row>
    <row r="66" spans="1:20" s="329" customFormat="1" x14ac:dyDescent="0.25">
      <c r="A66" s="356">
        <v>58</v>
      </c>
      <c r="B66" s="357" t="str">
        <f>IF('Tabela II'!B66="","",'Tabela II'!B66)</f>
        <v/>
      </c>
      <c r="C66" s="252"/>
      <c r="D66" s="357"/>
      <c r="E66" s="474"/>
      <c r="F66" s="358">
        <f t="shared" si="11"/>
        <v>0</v>
      </c>
      <c r="G66" s="474"/>
      <c r="H66" s="474"/>
      <c r="I66" s="474"/>
      <c r="J66" s="474"/>
      <c r="K66" s="474"/>
      <c r="L66" s="474"/>
      <c r="M66" s="359" t="str">
        <f t="shared" si="6"/>
        <v/>
      </c>
      <c r="N66" s="360" t="str">
        <f t="shared" si="7"/>
        <v/>
      </c>
      <c r="O66" s="359" t="str">
        <f t="shared" si="8"/>
        <v/>
      </c>
      <c r="P66" s="360" t="str">
        <f t="shared" si="9"/>
        <v/>
      </c>
      <c r="Q66" s="361" t="str">
        <f t="shared" si="10"/>
        <v/>
      </c>
      <c r="R66" s="222"/>
      <c r="S66" s="222"/>
      <c r="T66" s="222"/>
    </row>
    <row r="67" spans="1:20" s="329" customFormat="1" x14ac:dyDescent="0.25">
      <c r="A67" s="356">
        <v>59</v>
      </c>
      <c r="B67" s="357" t="str">
        <f>IF('Tabela II'!B67="","",'Tabela II'!B67)</f>
        <v/>
      </c>
      <c r="C67" s="252"/>
      <c r="D67" s="357"/>
      <c r="E67" s="474"/>
      <c r="F67" s="358">
        <f t="shared" si="11"/>
        <v>0</v>
      </c>
      <c r="G67" s="474"/>
      <c r="H67" s="474"/>
      <c r="I67" s="474"/>
      <c r="J67" s="474"/>
      <c r="K67" s="474"/>
      <c r="L67" s="474"/>
      <c r="M67" s="359" t="str">
        <f t="shared" si="6"/>
        <v/>
      </c>
      <c r="N67" s="360" t="str">
        <f t="shared" si="7"/>
        <v/>
      </c>
      <c r="O67" s="359" t="str">
        <f t="shared" si="8"/>
        <v/>
      </c>
      <c r="P67" s="360" t="str">
        <f t="shared" si="9"/>
        <v/>
      </c>
      <c r="Q67" s="361" t="str">
        <f t="shared" si="10"/>
        <v/>
      </c>
      <c r="R67" s="222"/>
      <c r="S67" s="222"/>
      <c r="T67" s="222"/>
    </row>
    <row r="68" spans="1:20" s="329" customFormat="1" x14ac:dyDescent="0.25">
      <c r="A68" s="356">
        <v>60</v>
      </c>
      <c r="B68" s="357" t="str">
        <f>IF('Tabela II'!B68="","",'Tabela II'!B68)</f>
        <v/>
      </c>
      <c r="C68" s="252"/>
      <c r="D68" s="357"/>
      <c r="E68" s="474"/>
      <c r="F68" s="358">
        <f t="shared" si="11"/>
        <v>0</v>
      </c>
      <c r="G68" s="474"/>
      <c r="H68" s="474"/>
      <c r="I68" s="474"/>
      <c r="J68" s="474"/>
      <c r="K68" s="474"/>
      <c r="L68" s="474"/>
      <c r="M68" s="359" t="str">
        <f t="shared" si="6"/>
        <v/>
      </c>
      <c r="N68" s="360" t="str">
        <f t="shared" si="7"/>
        <v/>
      </c>
      <c r="O68" s="359" t="str">
        <f t="shared" si="8"/>
        <v/>
      </c>
      <c r="P68" s="360" t="str">
        <f t="shared" si="9"/>
        <v/>
      </c>
      <c r="Q68" s="361" t="str">
        <f t="shared" si="10"/>
        <v/>
      </c>
      <c r="R68" s="222"/>
      <c r="S68" s="222"/>
      <c r="T68" s="222"/>
    </row>
    <row r="69" spans="1:20" x14ac:dyDescent="0.25">
      <c r="A69" s="356">
        <v>61</v>
      </c>
      <c r="B69" s="357" t="str">
        <f>IF('Tabela II'!B69="","",'Tabela II'!B69)</f>
        <v/>
      </c>
      <c r="C69" s="252"/>
      <c r="D69" s="357"/>
      <c r="E69" s="474"/>
      <c r="F69" s="358">
        <f t="shared" si="0"/>
        <v>0</v>
      </c>
      <c r="G69" s="474"/>
      <c r="H69" s="474"/>
      <c r="I69" s="474"/>
      <c r="J69" s="474"/>
      <c r="K69" s="474"/>
      <c r="L69" s="474"/>
      <c r="M69" s="359" t="str">
        <f t="shared" si="6"/>
        <v/>
      </c>
      <c r="N69" s="360" t="str">
        <f t="shared" si="7"/>
        <v/>
      </c>
      <c r="O69" s="359" t="str">
        <f t="shared" si="8"/>
        <v/>
      </c>
      <c r="P69" s="360" t="str">
        <f t="shared" si="9"/>
        <v/>
      </c>
      <c r="Q69" s="361" t="str">
        <f t="shared" si="10"/>
        <v/>
      </c>
    </row>
    <row r="70" spans="1:20" x14ac:dyDescent="0.25">
      <c r="A70" s="356">
        <v>62</v>
      </c>
      <c r="B70" s="357" t="str">
        <f>IF('Tabela II'!B70="","",'Tabela II'!B70)</f>
        <v/>
      </c>
      <c r="C70" s="252"/>
      <c r="D70" s="357"/>
      <c r="E70" s="474"/>
      <c r="F70" s="358">
        <f t="shared" si="0"/>
        <v>0</v>
      </c>
      <c r="G70" s="474"/>
      <c r="H70" s="474"/>
      <c r="I70" s="474"/>
      <c r="J70" s="474"/>
      <c r="K70" s="474"/>
      <c r="L70" s="474"/>
      <c r="M70" s="359" t="str">
        <f t="shared" si="6"/>
        <v/>
      </c>
      <c r="N70" s="360" t="str">
        <f t="shared" si="7"/>
        <v/>
      </c>
      <c r="O70" s="359" t="str">
        <f t="shared" si="8"/>
        <v/>
      </c>
      <c r="P70" s="360" t="str">
        <f t="shared" si="9"/>
        <v/>
      </c>
      <c r="Q70" s="361" t="str">
        <f t="shared" si="10"/>
        <v/>
      </c>
    </row>
    <row r="71" spans="1:20" x14ac:dyDescent="0.25">
      <c r="A71" s="356">
        <v>63</v>
      </c>
      <c r="B71" s="357" t="str">
        <f>IF('Tabela II'!B71="","",'Tabela II'!B71)</f>
        <v/>
      </c>
      <c r="C71" s="252"/>
      <c r="D71" s="357"/>
      <c r="E71" s="474"/>
      <c r="F71" s="358">
        <f t="shared" si="0"/>
        <v>0</v>
      </c>
      <c r="G71" s="474"/>
      <c r="H71" s="474"/>
      <c r="I71" s="474"/>
      <c r="J71" s="474"/>
      <c r="K71" s="474"/>
      <c r="L71" s="474"/>
      <c r="M71" s="359" t="str">
        <f t="shared" si="6"/>
        <v/>
      </c>
      <c r="N71" s="360" t="str">
        <f t="shared" si="7"/>
        <v/>
      </c>
      <c r="O71" s="359" t="str">
        <f t="shared" si="8"/>
        <v/>
      </c>
      <c r="P71" s="360" t="str">
        <f t="shared" si="9"/>
        <v/>
      </c>
      <c r="Q71" s="361" t="str">
        <f t="shared" si="10"/>
        <v/>
      </c>
    </row>
    <row r="72" spans="1:20" s="329" customFormat="1" x14ac:dyDescent="0.25">
      <c r="A72" s="356">
        <v>64</v>
      </c>
      <c r="B72" s="357" t="str">
        <f>IF('Tabela II'!B72="","",'Tabela II'!B72)</f>
        <v/>
      </c>
      <c r="C72" s="252"/>
      <c r="D72" s="357"/>
      <c r="E72" s="474"/>
      <c r="F72" s="358">
        <f t="shared" si="0"/>
        <v>0</v>
      </c>
      <c r="G72" s="474"/>
      <c r="H72" s="474"/>
      <c r="I72" s="474"/>
      <c r="J72" s="474"/>
      <c r="K72" s="474"/>
      <c r="L72" s="474"/>
      <c r="M72" s="359" t="str">
        <f t="shared" si="6"/>
        <v/>
      </c>
      <c r="N72" s="360" t="str">
        <f t="shared" si="7"/>
        <v/>
      </c>
      <c r="O72" s="359" t="str">
        <f t="shared" si="8"/>
        <v/>
      </c>
      <c r="P72" s="360" t="str">
        <f t="shared" si="9"/>
        <v/>
      </c>
      <c r="Q72" s="361" t="str">
        <f t="shared" si="10"/>
        <v/>
      </c>
      <c r="R72" s="222"/>
      <c r="S72" s="222"/>
      <c r="T72" s="222"/>
    </row>
    <row r="73" spans="1:20" s="329" customFormat="1" x14ac:dyDescent="0.25">
      <c r="A73" s="356">
        <v>65</v>
      </c>
      <c r="B73" s="357" t="str">
        <f>IF('Tabela II'!B73="","",'Tabela II'!B73)</f>
        <v/>
      </c>
      <c r="C73" s="252"/>
      <c r="D73" s="357"/>
      <c r="E73" s="474"/>
      <c r="F73" s="358">
        <f t="shared" si="0"/>
        <v>0</v>
      </c>
      <c r="G73" s="474"/>
      <c r="H73" s="474"/>
      <c r="I73" s="474"/>
      <c r="J73" s="474"/>
      <c r="K73" s="474"/>
      <c r="L73" s="474"/>
      <c r="M73" s="359" t="str">
        <f t="shared" si="6"/>
        <v/>
      </c>
      <c r="N73" s="360" t="str">
        <f t="shared" si="7"/>
        <v/>
      </c>
      <c r="O73" s="359" t="str">
        <f t="shared" si="8"/>
        <v/>
      </c>
      <c r="P73" s="360" t="str">
        <f t="shared" si="9"/>
        <v/>
      </c>
      <c r="Q73" s="361" t="str">
        <f t="shared" si="10"/>
        <v/>
      </c>
      <c r="R73" s="222"/>
      <c r="S73" s="222"/>
      <c r="T73" s="222"/>
    </row>
    <row r="74" spans="1:20" s="329" customFormat="1" x14ac:dyDescent="0.25">
      <c r="A74" s="356">
        <v>66</v>
      </c>
      <c r="B74" s="357" t="str">
        <f>IF('Tabela II'!B74="","",'Tabela II'!B74)</f>
        <v/>
      </c>
      <c r="C74" s="252"/>
      <c r="D74" s="357"/>
      <c r="E74" s="474"/>
      <c r="F74" s="358">
        <f t="shared" si="0"/>
        <v>0</v>
      </c>
      <c r="G74" s="474"/>
      <c r="H74" s="474"/>
      <c r="I74" s="474"/>
      <c r="J74" s="474"/>
      <c r="K74" s="474"/>
      <c r="L74" s="474"/>
      <c r="M74" s="359" t="str">
        <f t="shared" si="6"/>
        <v/>
      </c>
      <c r="N74" s="360" t="str">
        <f t="shared" si="7"/>
        <v/>
      </c>
      <c r="O74" s="359" t="str">
        <f t="shared" si="8"/>
        <v/>
      </c>
      <c r="P74" s="360" t="str">
        <f t="shared" si="9"/>
        <v/>
      </c>
      <c r="Q74" s="361" t="str">
        <f t="shared" si="10"/>
        <v/>
      </c>
      <c r="R74" s="222"/>
      <c r="S74" s="222"/>
      <c r="T74" s="222"/>
    </row>
    <row r="75" spans="1:20" s="329" customFormat="1" x14ac:dyDescent="0.25">
      <c r="A75" s="356">
        <v>67</v>
      </c>
      <c r="B75" s="357" t="str">
        <f>IF('Tabela II'!B75="","",'Tabela II'!B75)</f>
        <v/>
      </c>
      <c r="C75" s="252"/>
      <c r="D75" s="357"/>
      <c r="E75" s="474"/>
      <c r="F75" s="358">
        <f t="shared" si="0"/>
        <v>0</v>
      </c>
      <c r="G75" s="474"/>
      <c r="H75" s="474"/>
      <c r="I75" s="474"/>
      <c r="J75" s="474"/>
      <c r="K75" s="474"/>
      <c r="L75" s="474"/>
      <c r="M75" s="359" t="str">
        <f t="shared" si="6"/>
        <v/>
      </c>
      <c r="N75" s="360" t="str">
        <f t="shared" si="7"/>
        <v/>
      </c>
      <c r="O75" s="359" t="str">
        <f t="shared" si="8"/>
        <v/>
      </c>
      <c r="P75" s="360" t="str">
        <f t="shared" si="9"/>
        <v/>
      </c>
      <c r="Q75" s="361" t="str">
        <f t="shared" si="10"/>
        <v/>
      </c>
      <c r="R75" s="222"/>
      <c r="S75" s="222"/>
      <c r="T75" s="222"/>
    </row>
    <row r="76" spans="1:20" s="329" customFormat="1" x14ac:dyDescent="0.25">
      <c r="A76" s="356">
        <v>68</v>
      </c>
      <c r="B76" s="357" t="str">
        <f>IF('Tabela II'!B76="","",'Tabela II'!B76)</f>
        <v/>
      </c>
      <c r="C76" s="252"/>
      <c r="D76" s="357"/>
      <c r="E76" s="474"/>
      <c r="F76" s="358">
        <f t="shared" si="0"/>
        <v>0</v>
      </c>
      <c r="G76" s="474"/>
      <c r="H76" s="474"/>
      <c r="I76" s="474"/>
      <c r="J76" s="474"/>
      <c r="K76" s="474"/>
      <c r="L76" s="474"/>
      <c r="M76" s="359" t="str">
        <f t="shared" si="6"/>
        <v/>
      </c>
      <c r="N76" s="360" t="str">
        <f t="shared" si="7"/>
        <v/>
      </c>
      <c r="O76" s="359" t="str">
        <f t="shared" si="8"/>
        <v/>
      </c>
      <c r="P76" s="360" t="str">
        <f t="shared" si="9"/>
        <v/>
      </c>
      <c r="Q76" s="361" t="str">
        <f t="shared" si="10"/>
        <v/>
      </c>
      <c r="R76" s="222"/>
      <c r="S76" s="222"/>
      <c r="T76" s="222"/>
    </row>
    <row r="77" spans="1:20" s="329" customFormat="1" x14ac:dyDescent="0.25">
      <c r="A77" s="356">
        <v>69</v>
      </c>
      <c r="B77" s="357" t="str">
        <f>IF('Tabela II'!B77="","",'Tabela II'!B77)</f>
        <v/>
      </c>
      <c r="C77" s="252"/>
      <c r="D77" s="357"/>
      <c r="E77" s="474"/>
      <c r="F77" s="358">
        <f t="shared" si="0"/>
        <v>0</v>
      </c>
      <c r="G77" s="474"/>
      <c r="H77" s="474"/>
      <c r="I77" s="474"/>
      <c r="J77" s="474"/>
      <c r="K77" s="474"/>
      <c r="L77" s="474"/>
      <c r="M77" s="359" t="str">
        <f t="shared" si="6"/>
        <v/>
      </c>
      <c r="N77" s="360" t="str">
        <f t="shared" si="7"/>
        <v/>
      </c>
      <c r="O77" s="359" t="str">
        <f t="shared" si="8"/>
        <v/>
      </c>
      <c r="P77" s="360" t="str">
        <f t="shared" si="9"/>
        <v/>
      </c>
      <c r="Q77" s="361" t="str">
        <f t="shared" si="10"/>
        <v/>
      </c>
      <c r="R77" s="222"/>
      <c r="S77" s="222"/>
      <c r="T77" s="222"/>
    </row>
    <row r="78" spans="1:20" s="329" customFormat="1" x14ac:dyDescent="0.25">
      <c r="A78" s="356">
        <v>70</v>
      </c>
      <c r="B78" s="357" t="str">
        <f>IF('Tabela II'!B78="","",'Tabela II'!B78)</f>
        <v/>
      </c>
      <c r="C78" s="252"/>
      <c r="D78" s="357"/>
      <c r="E78" s="474"/>
      <c r="F78" s="358">
        <f t="shared" si="0"/>
        <v>0</v>
      </c>
      <c r="G78" s="474"/>
      <c r="H78" s="474"/>
      <c r="I78" s="474"/>
      <c r="J78" s="474"/>
      <c r="K78" s="474"/>
      <c r="L78" s="474"/>
      <c r="M78" s="359" t="str">
        <f t="shared" si="6"/>
        <v/>
      </c>
      <c r="N78" s="360" t="str">
        <f t="shared" si="7"/>
        <v/>
      </c>
      <c r="O78" s="359" t="str">
        <f t="shared" si="8"/>
        <v/>
      </c>
      <c r="P78" s="360" t="str">
        <f t="shared" si="9"/>
        <v/>
      </c>
      <c r="Q78" s="361" t="str">
        <f t="shared" si="10"/>
        <v/>
      </c>
      <c r="R78" s="222"/>
      <c r="S78" s="222"/>
      <c r="T78" s="222"/>
    </row>
    <row r="79" spans="1:20" x14ac:dyDescent="0.25">
      <c r="A79" s="356">
        <v>71</v>
      </c>
      <c r="B79" s="357" t="str">
        <f>IF('Tabela II'!B79="","",'Tabela II'!B79)</f>
        <v/>
      </c>
      <c r="C79" s="252"/>
      <c r="D79" s="357"/>
      <c r="E79" s="474"/>
      <c r="F79" s="358">
        <f t="shared" si="0"/>
        <v>0</v>
      </c>
      <c r="G79" s="474"/>
      <c r="H79" s="474"/>
      <c r="I79" s="474"/>
      <c r="J79" s="474"/>
      <c r="K79" s="474"/>
      <c r="L79" s="474"/>
      <c r="M79" s="359" t="str">
        <f t="shared" ref="M79:M142" si="12">IF(D79="","",IF(D79="Nije ocijenjen","",IF(D79="Ocijenjen",IF(F79&lt;10,"Član 19. stav 7. Kriterija",(K79+(L79/2))/(F79)))))</f>
        <v/>
      </c>
      <c r="N79" s="360" t="str">
        <f t="shared" ref="N79:N142" si="13">IF(D79="","",IF(D79="Nije ocijenjen","",IF(D79="Ocijenjen",IF(M79="Član 19. stav 7. Kriterija","",IF(M79&gt;0.5,0,IF(M79&gt;0.4,9,IF(M79&gt;0.3,18,IF(M79&gt;0.15,26,IF(M79&lt;=0.15,35,)))))))))</f>
        <v/>
      </c>
      <c r="O79" s="359" t="str">
        <f t="shared" ref="O79:O142" si="14">IF(D79="","",IF(D79="Nije ocijenjen","",IF(D79="Ocijenjen",IF(E79=0,"",((K79+J79+(L79/2))/(E79))))))</f>
        <v/>
      </c>
      <c r="P79" s="360" t="str">
        <f t="shared" ref="P79:P142" si="15">IF(D79="","",IF(D79="Nije ocijenjen","",IF(D79="Ocijenjen",IF(O79&gt;0.2,0,IF(O79&gt;0.15,3,IF(O79&gt;0.1,6,IF(O79&gt;0.06,9,IF(O79&gt;0.03,12,IF(O79&lt;=0.03,15,)))))))))</f>
        <v/>
      </c>
      <c r="Q79" s="361" t="str">
        <f t="shared" ref="Q79:Q142" si="16">IF(D79="","",IF(D79="Nije ocijenjen","",IF(D79="Ocijenjen",IF(M79="Član 19. stav 7. Kriterija",P79,N79+P79))))</f>
        <v/>
      </c>
    </row>
    <row r="80" spans="1:20" x14ac:dyDescent="0.25">
      <c r="A80" s="356">
        <v>72</v>
      </c>
      <c r="B80" s="357" t="str">
        <f>IF('Tabela II'!B80="","",'Tabela II'!B80)</f>
        <v/>
      </c>
      <c r="C80" s="252"/>
      <c r="D80" s="357"/>
      <c r="E80" s="474"/>
      <c r="F80" s="358">
        <f t="shared" si="0"/>
        <v>0</v>
      </c>
      <c r="G80" s="474"/>
      <c r="H80" s="474"/>
      <c r="I80" s="474"/>
      <c r="J80" s="474"/>
      <c r="K80" s="474"/>
      <c r="L80" s="474"/>
      <c r="M80" s="359" t="str">
        <f t="shared" si="12"/>
        <v/>
      </c>
      <c r="N80" s="360" t="str">
        <f t="shared" si="13"/>
        <v/>
      </c>
      <c r="O80" s="359" t="str">
        <f t="shared" si="14"/>
        <v/>
      </c>
      <c r="P80" s="360" t="str">
        <f t="shared" si="15"/>
        <v/>
      </c>
      <c r="Q80" s="361" t="str">
        <f t="shared" si="16"/>
        <v/>
      </c>
    </row>
    <row r="81" spans="1:20" x14ac:dyDescent="0.25">
      <c r="A81" s="356">
        <v>73</v>
      </c>
      <c r="B81" s="357" t="str">
        <f>IF('Tabela II'!B81="","",'Tabela II'!B81)</f>
        <v/>
      </c>
      <c r="C81" s="252"/>
      <c r="D81" s="357"/>
      <c r="E81" s="474"/>
      <c r="F81" s="358">
        <f t="shared" si="0"/>
        <v>0</v>
      </c>
      <c r="G81" s="474"/>
      <c r="H81" s="474"/>
      <c r="I81" s="474"/>
      <c r="J81" s="474"/>
      <c r="K81" s="474"/>
      <c r="L81" s="474"/>
      <c r="M81" s="359" t="str">
        <f t="shared" si="12"/>
        <v/>
      </c>
      <c r="N81" s="360" t="str">
        <f t="shared" si="13"/>
        <v/>
      </c>
      <c r="O81" s="359" t="str">
        <f t="shared" si="14"/>
        <v/>
      </c>
      <c r="P81" s="360" t="str">
        <f t="shared" si="15"/>
        <v/>
      </c>
      <c r="Q81" s="361" t="str">
        <f t="shared" si="16"/>
        <v/>
      </c>
    </row>
    <row r="82" spans="1:20" x14ac:dyDescent="0.25">
      <c r="A82" s="356">
        <v>74</v>
      </c>
      <c r="B82" s="357" t="str">
        <f>IF('Tabela II'!B82="","",'Tabela II'!B82)</f>
        <v/>
      </c>
      <c r="C82" s="252"/>
      <c r="D82" s="357"/>
      <c r="E82" s="474"/>
      <c r="F82" s="358">
        <f t="shared" si="0"/>
        <v>0</v>
      </c>
      <c r="G82" s="474"/>
      <c r="H82" s="474"/>
      <c r="I82" s="474"/>
      <c r="J82" s="474"/>
      <c r="K82" s="474"/>
      <c r="L82" s="474"/>
      <c r="M82" s="359" t="str">
        <f t="shared" si="12"/>
        <v/>
      </c>
      <c r="N82" s="360" t="str">
        <f t="shared" si="13"/>
        <v/>
      </c>
      <c r="O82" s="359" t="str">
        <f t="shared" si="14"/>
        <v/>
      </c>
      <c r="P82" s="360" t="str">
        <f t="shared" si="15"/>
        <v/>
      </c>
      <c r="Q82" s="361" t="str">
        <f t="shared" si="16"/>
        <v/>
      </c>
    </row>
    <row r="83" spans="1:20" s="329" customFormat="1" x14ac:dyDescent="0.25">
      <c r="A83" s="356">
        <v>75</v>
      </c>
      <c r="B83" s="357" t="str">
        <f>IF('Tabela II'!B83="","",'Tabela II'!B83)</f>
        <v/>
      </c>
      <c r="C83" s="252"/>
      <c r="D83" s="357"/>
      <c r="E83" s="474"/>
      <c r="F83" s="358">
        <f t="shared" si="0"/>
        <v>0</v>
      </c>
      <c r="G83" s="474"/>
      <c r="H83" s="474"/>
      <c r="I83" s="474"/>
      <c r="J83" s="474"/>
      <c r="K83" s="474"/>
      <c r="L83" s="474"/>
      <c r="M83" s="359" t="str">
        <f t="shared" si="12"/>
        <v/>
      </c>
      <c r="N83" s="360" t="str">
        <f t="shared" si="13"/>
        <v/>
      </c>
      <c r="O83" s="359" t="str">
        <f t="shared" si="14"/>
        <v/>
      </c>
      <c r="P83" s="360" t="str">
        <f t="shared" si="15"/>
        <v/>
      </c>
      <c r="Q83" s="361" t="str">
        <f t="shared" si="16"/>
        <v/>
      </c>
      <c r="R83" s="222"/>
      <c r="S83" s="222"/>
      <c r="T83" s="222"/>
    </row>
    <row r="84" spans="1:20" s="329" customFormat="1" x14ac:dyDescent="0.25">
      <c r="A84" s="356">
        <v>76</v>
      </c>
      <c r="B84" s="357" t="str">
        <f>IF('Tabela II'!B84="","",'Tabela II'!B84)</f>
        <v/>
      </c>
      <c r="C84" s="252"/>
      <c r="D84" s="357"/>
      <c r="E84" s="474"/>
      <c r="F84" s="358">
        <f t="shared" si="0"/>
        <v>0</v>
      </c>
      <c r="G84" s="474"/>
      <c r="H84" s="474"/>
      <c r="I84" s="474"/>
      <c r="J84" s="474"/>
      <c r="K84" s="474"/>
      <c r="L84" s="474"/>
      <c r="M84" s="359" t="str">
        <f t="shared" si="12"/>
        <v/>
      </c>
      <c r="N84" s="360" t="str">
        <f t="shared" si="13"/>
        <v/>
      </c>
      <c r="O84" s="359" t="str">
        <f t="shared" si="14"/>
        <v/>
      </c>
      <c r="P84" s="360" t="str">
        <f t="shared" si="15"/>
        <v/>
      </c>
      <c r="Q84" s="361" t="str">
        <f t="shared" si="16"/>
        <v/>
      </c>
      <c r="R84" s="222"/>
      <c r="S84" s="222"/>
      <c r="T84" s="222"/>
    </row>
    <row r="85" spans="1:20" s="329" customFormat="1" x14ac:dyDescent="0.25">
      <c r="A85" s="356">
        <v>77</v>
      </c>
      <c r="B85" s="357" t="str">
        <f>IF('Tabela II'!B85="","",'Tabela II'!B85)</f>
        <v/>
      </c>
      <c r="C85" s="252"/>
      <c r="D85" s="357"/>
      <c r="E85" s="474"/>
      <c r="F85" s="358">
        <f t="shared" si="0"/>
        <v>0</v>
      </c>
      <c r="G85" s="474"/>
      <c r="H85" s="474"/>
      <c r="I85" s="474"/>
      <c r="J85" s="474"/>
      <c r="K85" s="474"/>
      <c r="L85" s="474"/>
      <c r="M85" s="359" t="str">
        <f t="shared" si="12"/>
        <v/>
      </c>
      <c r="N85" s="360" t="str">
        <f t="shared" si="13"/>
        <v/>
      </c>
      <c r="O85" s="359" t="str">
        <f t="shared" si="14"/>
        <v/>
      </c>
      <c r="P85" s="360" t="str">
        <f t="shared" si="15"/>
        <v/>
      </c>
      <c r="Q85" s="361" t="str">
        <f t="shared" si="16"/>
        <v/>
      </c>
      <c r="R85" s="222"/>
      <c r="S85" s="222"/>
      <c r="T85" s="222"/>
    </row>
    <row r="86" spans="1:20" s="329" customFormat="1" x14ac:dyDescent="0.25">
      <c r="A86" s="356">
        <v>78</v>
      </c>
      <c r="B86" s="357" t="str">
        <f>IF('Tabela II'!B86="","",'Tabela II'!B86)</f>
        <v/>
      </c>
      <c r="C86" s="252"/>
      <c r="D86" s="357"/>
      <c r="E86" s="474"/>
      <c r="F86" s="358">
        <f t="shared" si="0"/>
        <v>0</v>
      </c>
      <c r="G86" s="474"/>
      <c r="H86" s="474"/>
      <c r="I86" s="474"/>
      <c r="J86" s="474"/>
      <c r="K86" s="474"/>
      <c r="L86" s="474"/>
      <c r="M86" s="359" t="str">
        <f t="shared" si="12"/>
        <v/>
      </c>
      <c r="N86" s="360" t="str">
        <f t="shared" si="13"/>
        <v/>
      </c>
      <c r="O86" s="359" t="str">
        <f t="shared" si="14"/>
        <v/>
      </c>
      <c r="P86" s="360" t="str">
        <f t="shared" si="15"/>
        <v/>
      </c>
      <c r="Q86" s="361" t="str">
        <f t="shared" si="16"/>
        <v/>
      </c>
      <c r="R86" s="222"/>
      <c r="S86" s="222"/>
      <c r="T86" s="222"/>
    </row>
    <row r="87" spans="1:20" s="329" customFormat="1" x14ac:dyDescent="0.25">
      <c r="A87" s="356">
        <v>79</v>
      </c>
      <c r="B87" s="357" t="str">
        <f>IF('Tabela II'!B87="","",'Tabela II'!B87)</f>
        <v/>
      </c>
      <c r="C87" s="252"/>
      <c r="D87" s="357"/>
      <c r="E87" s="474"/>
      <c r="F87" s="358">
        <f t="shared" si="0"/>
        <v>0</v>
      </c>
      <c r="G87" s="474"/>
      <c r="H87" s="474"/>
      <c r="I87" s="474"/>
      <c r="J87" s="474"/>
      <c r="K87" s="474"/>
      <c r="L87" s="474"/>
      <c r="M87" s="359" t="str">
        <f t="shared" si="12"/>
        <v/>
      </c>
      <c r="N87" s="360" t="str">
        <f t="shared" si="13"/>
        <v/>
      </c>
      <c r="O87" s="359" t="str">
        <f t="shared" si="14"/>
        <v/>
      </c>
      <c r="P87" s="360" t="str">
        <f t="shared" si="15"/>
        <v/>
      </c>
      <c r="Q87" s="361" t="str">
        <f t="shared" si="16"/>
        <v/>
      </c>
      <c r="R87" s="222"/>
      <c r="S87" s="222"/>
      <c r="T87" s="222"/>
    </row>
    <row r="88" spans="1:20" s="329" customFormat="1" x14ac:dyDescent="0.25">
      <c r="A88" s="356">
        <v>80</v>
      </c>
      <c r="B88" s="357" t="str">
        <f>IF('Tabela II'!B88="","",'Tabela II'!B88)</f>
        <v/>
      </c>
      <c r="C88" s="252"/>
      <c r="D88" s="357"/>
      <c r="E88" s="474"/>
      <c r="F88" s="358">
        <f t="shared" si="0"/>
        <v>0</v>
      </c>
      <c r="G88" s="474"/>
      <c r="H88" s="474"/>
      <c r="I88" s="474"/>
      <c r="J88" s="474"/>
      <c r="K88" s="474"/>
      <c r="L88" s="474"/>
      <c r="M88" s="359" t="str">
        <f t="shared" si="12"/>
        <v/>
      </c>
      <c r="N88" s="360" t="str">
        <f t="shared" si="13"/>
        <v/>
      </c>
      <c r="O88" s="359" t="str">
        <f t="shared" si="14"/>
        <v/>
      </c>
      <c r="P88" s="360" t="str">
        <f t="shared" si="15"/>
        <v/>
      </c>
      <c r="Q88" s="361" t="str">
        <f t="shared" si="16"/>
        <v/>
      </c>
      <c r="R88" s="222"/>
      <c r="S88" s="222"/>
      <c r="T88" s="222"/>
    </row>
    <row r="89" spans="1:20" s="329" customFormat="1" x14ac:dyDescent="0.25">
      <c r="A89" s="356">
        <v>81</v>
      </c>
      <c r="B89" s="357" t="str">
        <f>IF('Tabela II'!B89="","",'Tabela II'!B89)</f>
        <v/>
      </c>
      <c r="C89" s="252"/>
      <c r="D89" s="357"/>
      <c r="E89" s="474"/>
      <c r="F89" s="358">
        <f t="shared" si="0"/>
        <v>0</v>
      </c>
      <c r="G89" s="474"/>
      <c r="H89" s="474"/>
      <c r="I89" s="474"/>
      <c r="J89" s="474"/>
      <c r="K89" s="474"/>
      <c r="L89" s="474"/>
      <c r="M89" s="359" t="str">
        <f t="shared" si="12"/>
        <v/>
      </c>
      <c r="N89" s="360" t="str">
        <f t="shared" si="13"/>
        <v/>
      </c>
      <c r="O89" s="359" t="str">
        <f t="shared" si="14"/>
        <v/>
      </c>
      <c r="P89" s="360" t="str">
        <f t="shared" si="15"/>
        <v/>
      </c>
      <c r="Q89" s="361" t="str">
        <f t="shared" si="16"/>
        <v/>
      </c>
      <c r="R89" s="222"/>
      <c r="S89" s="222"/>
      <c r="T89" s="222"/>
    </row>
    <row r="90" spans="1:20" x14ac:dyDescent="0.25">
      <c r="A90" s="356">
        <v>82</v>
      </c>
      <c r="B90" s="357" t="str">
        <f>IF('Tabela II'!B90="","",'Tabela II'!B90)</f>
        <v/>
      </c>
      <c r="C90" s="252"/>
      <c r="D90" s="357"/>
      <c r="E90" s="474"/>
      <c r="F90" s="358">
        <f t="shared" ref="F90:F110" si="17">SUM(H90:L90)</f>
        <v>0</v>
      </c>
      <c r="G90" s="474"/>
      <c r="H90" s="474"/>
      <c r="I90" s="474"/>
      <c r="J90" s="474"/>
      <c r="K90" s="474"/>
      <c r="L90" s="474"/>
      <c r="M90" s="359" t="str">
        <f t="shared" si="12"/>
        <v/>
      </c>
      <c r="N90" s="360" t="str">
        <f t="shared" si="13"/>
        <v/>
      </c>
      <c r="O90" s="359" t="str">
        <f t="shared" si="14"/>
        <v/>
      </c>
      <c r="P90" s="360" t="str">
        <f t="shared" si="15"/>
        <v/>
      </c>
      <c r="Q90" s="361" t="str">
        <f t="shared" si="16"/>
        <v/>
      </c>
    </row>
    <row r="91" spans="1:20" x14ac:dyDescent="0.25">
      <c r="A91" s="356">
        <v>83</v>
      </c>
      <c r="B91" s="357" t="str">
        <f>IF('Tabela II'!B91="","",'Tabela II'!B91)</f>
        <v/>
      </c>
      <c r="C91" s="252"/>
      <c r="D91" s="357"/>
      <c r="E91" s="474"/>
      <c r="F91" s="358">
        <f t="shared" si="17"/>
        <v>0</v>
      </c>
      <c r="G91" s="474"/>
      <c r="H91" s="474"/>
      <c r="I91" s="474"/>
      <c r="J91" s="474"/>
      <c r="K91" s="474"/>
      <c r="L91" s="474"/>
      <c r="M91" s="359" t="str">
        <f t="shared" si="12"/>
        <v/>
      </c>
      <c r="N91" s="360" t="str">
        <f t="shared" si="13"/>
        <v/>
      </c>
      <c r="O91" s="359" t="str">
        <f t="shared" si="14"/>
        <v/>
      </c>
      <c r="P91" s="360" t="str">
        <f t="shared" si="15"/>
        <v/>
      </c>
      <c r="Q91" s="361" t="str">
        <f t="shared" si="16"/>
        <v/>
      </c>
    </row>
    <row r="92" spans="1:20" x14ac:dyDescent="0.25">
      <c r="A92" s="356">
        <v>84</v>
      </c>
      <c r="B92" s="357" t="str">
        <f>IF('Tabela II'!B92="","",'Tabela II'!B92)</f>
        <v/>
      </c>
      <c r="C92" s="252"/>
      <c r="D92" s="357"/>
      <c r="E92" s="474"/>
      <c r="F92" s="358">
        <f t="shared" si="17"/>
        <v>0</v>
      </c>
      <c r="G92" s="474"/>
      <c r="H92" s="474"/>
      <c r="I92" s="474"/>
      <c r="J92" s="474"/>
      <c r="K92" s="474"/>
      <c r="L92" s="474"/>
      <c r="M92" s="359" t="str">
        <f t="shared" si="12"/>
        <v/>
      </c>
      <c r="N92" s="360" t="str">
        <f t="shared" si="13"/>
        <v/>
      </c>
      <c r="O92" s="359" t="str">
        <f t="shared" si="14"/>
        <v/>
      </c>
      <c r="P92" s="360" t="str">
        <f t="shared" si="15"/>
        <v/>
      </c>
      <c r="Q92" s="361" t="str">
        <f t="shared" si="16"/>
        <v/>
      </c>
    </row>
    <row r="93" spans="1:20" s="329" customFormat="1" x14ac:dyDescent="0.25">
      <c r="A93" s="356">
        <v>85</v>
      </c>
      <c r="B93" s="357" t="str">
        <f>IF('Tabela II'!B93="","",'Tabela II'!B93)</f>
        <v/>
      </c>
      <c r="C93" s="252"/>
      <c r="D93" s="357"/>
      <c r="E93" s="474"/>
      <c r="F93" s="358">
        <f t="shared" si="17"/>
        <v>0</v>
      </c>
      <c r="G93" s="474"/>
      <c r="H93" s="474"/>
      <c r="I93" s="474"/>
      <c r="J93" s="474"/>
      <c r="K93" s="474"/>
      <c r="L93" s="474"/>
      <c r="M93" s="359" t="str">
        <f t="shared" si="12"/>
        <v/>
      </c>
      <c r="N93" s="360" t="str">
        <f t="shared" si="13"/>
        <v/>
      </c>
      <c r="O93" s="359" t="str">
        <f t="shared" si="14"/>
        <v/>
      </c>
      <c r="P93" s="360" t="str">
        <f t="shared" si="15"/>
        <v/>
      </c>
      <c r="Q93" s="361" t="str">
        <f t="shared" si="16"/>
        <v/>
      </c>
      <c r="R93" s="222"/>
      <c r="S93" s="222"/>
      <c r="T93" s="222"/>
    </row>
    <row r="94" spans="1:20" s="329" customFormat="1" x14ac:dyDescent="0.25">
      <c r="A94" s="356">
        <v>86</v>
      </c>
      <c r="B94" s="357" t="str">
        <f>IF('Tabela II'!B94="","",'Tabela II'!B94)</f>
        <v/>
      </c>
      <c r="C94" s="252"/>
      <c r="D94" s="357"/>
      <c r="E94" s="474"/>
      <c r="F94" s="358">
        <f t="shared" si="17"/>
        <v>0</v>
      </c>
      <c r="G94" s="474"/>
      <c r="H94" s="474"/>
      <c r="I94" s="474"/>
      <c r="J94" s="474"/>
      <c r="K94" s="474"/>
      <c r="L94" s="474"/>
      <c r="M94" s="359" t="str">
        <f t="shared" si="12"/>
        <v/>
      </c>
      <c r="N94" s="360" t="str">
        <f t="shared" si="13"/>
        <v/>
      </c>
      <c r="O94" s="359" t="str">
        <f t="shared" si="14"/>
        <v/>
      </c>
      <c r="P94" s="360" t="str">
        <f t="shared" si="15"/>
        <v/>
      </c>
      <c r="Q94" s="361" t="str">
        <f t="shared" si="16"/>
        <v/>
      </c>
      <c r="R94" s="222"/>
      <c r="S94" s="222"/>
      <c r="T94" s="222"/>
    </row>
    <row r="95" spans="1:20" s="329" customFormat="1" x14ac:dyDescent="0.25">
      <c r="A95" s="356">
        <v>87</v>
      </c>
      <c r="B95" s="357" t="str">
        <f>IF('Tabela II'!B95="","",'Tabela II'!B95)</f>
        <v/>
      </c>
      <c r="C95" s="252"/>
      <c r="D95" s="357"/>
      <c r="E95" s="474"/>
      <c r="F95" s="358">
        <f t="shared" si="17"/>
        <v>0</v>
      </c>
      <c r="G95" s="474"/>
      <c r="H95" s="474"/>
      <c r="I95" s="474"/>
      <c r="J95" s="474"/>
      <c r="K95" s="474"/>
      <c r="L95" s="474"/>
      <c r="M95" s="359" t="str">
        <f t="shared" si="12"/>
        <v/>
      </c>
      <c r="N95" s="360" t="str">
        <f t="shared" si="13"/>
        <v/>
      </c>
      <c r="O95" s="359" t="str">
        <f t="shared" si="14"/>
        <v/>
      </c>
      <c r="P95" s="360" t="str">
        <f t="shared" si="15"/>
        <v/>
      </c>
      <c r="Q95" s="361" t="str">
        <f t="shared" si="16"/>
        <v/>
      </c>
      <c r="R95" s="222"/>
      <c r="S95" s="222"/>
      <c r="T95" s="222"/>
    </row>
    <row r="96" spans="1:20" s="329" customFormat="1" x14ac:dyDescent="0.25">
      <c r="A96" s="356">
        <v>88</v>
      </c>
      <c r="B96" s="357" t="str">
        <f>IF('Tabela II'!B96="","",'Tabela II'!B96)</f>
        <v/>
      </c>
      <c r="C96" s="252"/>
      <c r="D96" s="357"/>
      <c r="E96" s="474"/>
      <c r="F96" s="358">
        <f t="shared" si="17"/>
        <v>0</v>
      </c>
      <c r="G96" s="474"/>
      <c r="H96" s="474"/>
      <c r="I96" s="474"/>
      <c r="J96" s="474"/>
      <c r="K96" s="474"/>
      <c r="L96" s="474"/>
      <c r="M96" s="359" t="str">
        <f t="shared" si="12"/>
        <v/>
      </c>
      <c r="N96" s="360" t="str">
        <f t="shared" si="13"/>
        <v/>
      </c>
      <c r="O96" s="359" t="str">
        <f t="shared" si="14"/>
        <v/>
      </c>
      <c r="P96" s="360" t="str">
        <f t="shared" si="15"/>
        <v/>
      </c>
      <c r="Q96" s="361" t="str">
        <f t="shared" si="16"/>
        <v/>
      </c>
      <c r="R96" s="222"/>
      <c r="S96" s="222"/>
      <c r="T96" s="222"/>
    </row>
    <row r="97" spans="1:20" s="329" customFormat="1" x14ac:dyDescent="0.25">
      <c r="A97" s="356">
        <v>89</v>
      </c>
      <c r="B97" s="357" t="str">
        <f>IF('Tabela II'!B97="","",'Tabela II'!B97)</f>
        <v/>
      </c>
      <c r="C97" s="252"/>
      <c r="D97" s="357"/>
      <c r="E97" s="474"/>
      <c r="F97" s="358">
        <f t="shared" si="17"/>
        <v>0</v>
      </c>
      <c r="G97" s="474"/>
      <c r="H97" s="474"/>
      <c r="I97" s="474"/>
      <c r="J97" s="474"/>
      <c r="K97" s="474"/>
      <c r="L97" s="474"/>
      <c r="M97" s="359" t="str">
        <f t="shared" si="12"/>
        <v/>
      </c>
      <c r="N97" s="360" t="str">
        <f t="shared" si="13"/>
        <v/>
      </c>
      <c r="O97" s="359" t="str">
        <f t="shared" si="14"/>
        <v/>
      </c>
      <c r="P97" s="360" t="str">
        <f t="shared" si="15"/>
        <v/>
      </c>
      <c r="Q97" s="361" t="str">
        <f t="shared" si="16"/>
        <v/>
      </c>
      <c r="R97" s="222"/>
      <c r="S97" s="222"/>
      <c r="T97" s="222"/>
    </row>
    <row r="98" spans="1:20" s="329" customFormat="1" x14ac:dyDescent="0.25">
      <c r="A98" s="356">
        <v>90</v>
      </c>
      <c r="B98" s="357" t="str">
        <f>IF('Tabela II'!B98="","",'Tabela II'!B98)</f>
        <v/>
      </c>
      <c r="C98" s="252"/>
      <c r="D98" s="357"/>
      <c r="E98" s="474"/>
      <c r="F98" s="358">
        <f t="shared" si="17"/>
        <v>0</v>
      </c>
      <c r="G98" s="474"/>
      <c r="H98" s="474"/>
      <c r="I98" s="474"/>
      <c r="J98" s="474"/>
      <c r="K98" s="474"/>
      <c r="L98" s="474"/>
      <c r="M98" s="359" t="str">
        <f t="shared" si="12"/>
        <v/>
      </c>
      <c r="N98" s="360" t="str">
        <f t="shared" si="13"/>
        <v/>
      </c>
      <c r="O98" s="359" t="str">
        <f t="shared" si="14"/>
        <v/>
      </c>
      <c r="P98" s="360" t="str">
        <f t="shared" si="15"/>
        <v/>
      </c>
      <c r="Q98" s="361" t="str">
        <f t="shared" si="16"/>
        <v/>
      </c>
      <c r="R98" s="222"/>
      <c r="S98" s="222"/>
      <c r="T98" s="222"/>
    </row>
    <row r="99" spans="1:20" s="329" customFormat="1" x14ac:dyDescent="0.25">
      <c r="A99" s="356">
        <v>91</v>
      </c>
      <c r="B99" s="357" t="str">
        <f>IF('Tabela II'!B99="","",'Tabela II'!B99)</f>
        <v/>
      </c>
      <c r="C99" s="252"/>
      <c r="D99" s="357"/>
      <c r="E99" s="474"/>
      <c r="F99" s="358">
        <f t="shared" si="17"/>
        <v>0</v>
      </c>
      <c r="G99" s="474"/>
      <c r="H99" s="474"/>
      <c r="I99" s="474"/>
      <c r="J99" s="474"/>
      <c r="K99" s="474"/>
      <c r="L99" s="474"/>
      <c r="M99" s="359" t="str">
        <f t="shared" si="12"/>
        <v/>
      </c>
      <c r="N99" s="360" t="str">
        <f t="shared" si="13"/>
        <v/>
      </c>
      <c r="O99" s="359" t="str">
        <f t="shared" si="14"/>
        <v/>
      </c>
      <c r="P99" s="360" t="str">
        <f t="shared" si="15"/>
        <v/>
      </c>
      <c r="Q99" s="361" t="str">
        <f t="shared" si="16"/>
        <v/>
      </c>
      <c r="R99" s="222"/>
      <c r="S99" s="222"/>
      <c r="T99" s="222"/>
    </row>
    <row r="100" spans="1:20" x14ac:dyDescent="0.25">
      <c r="A100" s="356">
        <v>92</v>
      </c>
      <c r="B100" s="357" t="str">
        <f>IF('Tabela II'!B100="","",'Tabela II'!B100)</f>
        <v/>
      </c>
      <c r="C100" s="252"/>
      <c r="D100" s="357"/>
      <c r="E100" s="474"/>
      <c r="F100" s="358">
        <f t="shared" si="17"/>
        <v>0</v>
      </c>
      <c r="G100" s="474"/>
      <c r="H100" s="474"/>
      <c r="I100" s="474"/>
      <c r="J100" s="474"/>
      <c r="K100" s="474"/>
      <c r="L100" s="474"/>
      <c r="M100" s="359" t="str">
        <f t="shared" si="12"/>
        <v/>
      </c>
      <c r="N100" s="360" t="str">
        <f t="shared" si="13"/>
        <v/>
      </c>
      <c r="O100" s="359" t="str">
        <f t="shared" si="14"/>
        <v/>
      </c>
      <c r="P100" s="360" t="str">
        <f t="shared" si="15"/>
        <v/>
      </c>
      <c r="Q100" s="361" t="str">
        <f t="shared" si="16"/>
        <v/>
      </c>
    </row>
    <row r="101" spans="1:20" x14ac:dyDescent="0.25">
      <c r="A101" s="356">
        <v>93</v>
      </c>
      <c r="B101" s="357" t="str">
        <f>IF('Tabela II'!B101="","",'Tabela II'!B101)</f>
        <v/>
      </c>
      <c r="C101" s="252"/>
      <c r="D101" s="357"/>
      <c r="E101" s="474"/>
      <c r="F101" s="358">
        <f t="shared" si="17"/>
        <v>0</v>
      </c>
      <c r="G101" s="474"/>
      <c r="H101" s="474"/>
      <c r="I101" s="474"/>
      <c r="J101" s="474"/>
      <c r="K101" s="474"/>
      <c r="L101" s="474"/>
      <c r="M101" s="359" t="str">
        <f t="shared" si="12"/>
        <v/>
      </c>
      <c r="N101" s="360" t="str">
        <f t="shared" si="13"/>
        <v/>
      </c>
      <c r="O101" s="359" t="str">
        <f t="shared" si="14"/>
        <v/>
      </c>
      <c r="P101" s="360" t="str">
        <f t="shared" si="15"/>
        <v/>
      </c>
      <c r="Q101" s="361" t="str">
        <f t="shared" si="16"/>
        <v/>
      </c>
    </row>
    <row r="102" spans="1:20" x14ac:dyDescent="0.25">
      <c r="A102" s="356">
        <v>94</v>
      </c>
      <c r="B102" s="357" t="str">
        <f>IF('Tabela II'!B102="","",'Tabela II'!B102)</f>
        <v/>
      </c>
      <c r="C102" s="252"/>
      <c r="D102" s="357"/>
      <c r="E102" s="474"/>
      <c r="F102" s="358">
        <f t="shared" si="17"/>
        <v>0</v>
      </c>
      <c r="G102" s="474"/>
      <c r="H102" s="474"/>
      <c r="I102" s="474"/>
      <c r="J102" s="474"/>
      <c r="K102" s="474"/>
      <c r="L102" s="474"/>
      <c r="M102" s="359" t="str">
        <f t="shared" si="12"/>
        <v/>
      </c>
      <c r="N102" s="360" t="str">
        <f t="shared" si="13"/>
        <v/>
      </c>
      <c r="O102" s="359" t="str">
        <f t="shared" si="14"/>
        <v/>
      </c>
      <c r="P102" s="360" t="str">
        <f t="shared" si="15"/>
        <v/>
      </c>
      <c r="Q102" s="361" t="str">
        <f t="shared" si="16"/>
        <v/>
      </c>
    </row>
    <row r="103" spans="1:20" x14ac:dyDescent="0.25">
      <c r="A103" s="356">
        <v>95</v>
      </c>
      <c r="B103" s="357" t="str">
        <f>IF('Tabela II'!B103="","",'Tabela II'!B103)</f>
        <v/>
      </c>
      <c r="C103" s="252"/>
      <c r="D103" s="357"/>
      <c r="E103" s="474"/>
      <c r="F103" s="358">
        <f t="shared" si="17"/>
        <v>0</v>
      </c>
      <c r="G103" s="474"/>
      <c r="H103" s="474"/>
      <c r="I103" s="474"/>
      <c r="J103" s="474"/>
      <c r="K103" s="474"/>
      <c r="L103" s="474"/>
      <c r="M103" s="359" t="str">
        <f t="shared" si="12"/>
        <v/>
      </c>
      <c r="N103" s="360" t="str">
        <f t="shared" si="13"/>
        <v/>
      </c>
      <c r="O103" s="359" t="str">
        <f t="shared" si="14"/>
        <v/>
      </c>
      <c r="P103" s="360" t="str">
        <f t="shared" si="15"/>
        <v/>
      </c>
      <c r="Q103" s="361" t="str">
        <f t="shared" si="16"/>
        <v/>
      </c>
    </row>
    <row r="104" spans="1:20" s="329" customFormat="1" x14ac:dyDescent="0.25">
      <c r="A104" s="356">
        <v>96</v>
      </c>
      <c r="B104" s="357" t="str">
        <f>IF('Tabela II'!B104="","",'Tabela II'!B104)</f>
        <v/>
      </c>
      <c r="C104" s="252"/>
      <c r="D104" s="357"/>
      <c r="E104" s="474"/>
      <c r="F104" s="358">
        <f t="shared" si="17"/>
        <v>0</v>
      </c>
      <c r="G104" s="474"/>
      <c r="H104" s="474"/>
      <c r="I104" s="474"/>
      <c r="J104" s="474"/>
      <c r="K104" s="474"/>
      <c r="L104" s="474"/>
      <c r="M104" s="359" t="str">
        <f t="shared" si="12"/>
        <v/>
      </c>
      <c r="N104" s="360" t="str">
        <f t="shared" si="13"/>
        <v/>
      </c>
      <c r="O104" s="359" t="str">
        <f t="shared" si="14"/>
        <v/>
      </c>
      <c r="P104" s="360" t="str">
        <f t="shared" si="15"/>
        <v/>
      </c>
      <c r="Q104" s="361" t="str">
        <f t="shared" si="16"/>
        <v/>
      </c>
      <c r="R104" s="222"/>
      <c r="S104" s="222"/>
      <c r="T104" s="222"/>
    </row>
    <row r="105" spans="1:20" s="329" customFormat="1" x14ac:dyDescent="0.25">
      <c r="A105" s="356">
        <v>97</v>
      </c>
      <c r="B105" s="357" t="str">
        <f>IF('Tabela II'!B105="","",'Tabela II'!B105)</f>
        <v/>
      </c>
      <c r="C105" s="252"/>
      <c r="D105" s="357"/>
      <c r="E105" s="474"/>
      <c r="F105" s="358">
        <f t="shared" si="17"/>
        <v>0</v>
      </c>
      <c r="G105" s="474"/>
      <c r="H105" s="474"/>
      <c r="I105" s="474"/>
      <c r="J105" s="474"/>
      <c r="K105" s="474"/>
      <c r="L105" s="474"/>
      <c r="M105" s="359" t="str">
        <f t="shared" si="12"/>
        <v/>
      </c>
      <c r="N105" s="360" t="str">
        <f t="shared" si="13"/>
        <v/>
      </c>
      <c r="O105" s="359" t="str">
        <f t="shared" si="14"/>
        <v/>
      </c>
      <c r="P105" s="360" t="str">
        <f t="shared" si="15"/>
        <v/>
      </c>
      <c r="Q105" s="361" t="str">
        <f t="shared" si="16"/>
        <v/>
      </c>
      <c r="R105" s="222"/>
      <c r="S105" s="222"/>
      <c r="T105" s="222"/>
    </row>
    <row r="106" spans="1:20" s="329" customFormat="1" x14ac:dyDescent="0.25">
      <c r="A106" s="356">
        <v>98</v>
      </c>
      <c r="B106" s="357" t="str">
        <f>IF('Tabela II'!B106="","",'Tabela II'!B106)</f>
        <v/>
      </c>
      <c r="C106" s="252"/>
      <c r="D106" s="357"/>
      <c r="E106" s="474"/>
      <c r="F106" s="358">
        <f t="shared" si="17"/>
        <v>0</v>
      </c>
      <c r="G106" s="474"/>
      <c r="H106" s="474"/>
      <c r="I106" s="474"/>
      <c r="J106" s="474"/>
      <c r="K106" s="474"/>
      <c r="L106" s="474"/>
      <c r="M106" s="359" t="str">
        <f t="shared" si="12"/>
        <v/>
      </c>
      <c r="N106" s="360" t="str">
        <f t="shared" si="13"/>
        <v/>
      </c>
      <c r="O106" s="359" t="str">
        <f t="shared" si="14"/>
        <v/>
      </c>
      <c r="P106" s="360" t="str">
        <f t="shared" si="15"/>
        <v/>
      </c>
      <c r="Q106" s="361" t="str">
        <f t="shared" si="16"/>
        <v/>
      </c>
      <c r="R106" s="222"/>
      <c r="S106" s="222"/>
      <c r="T106" s="222"/>
    </row>
    <row r="107" spans="1:20" s="329" customFormat="1" x14ac:dyDescent="0.25">
      <c r="A107" s="356">
        <v>99</v>
      </c>
      <c r="B107" s="357" t="str">
        <f>IF('Tabela II'!B107="","",'Tabela II'!B107)</f>
        <v/>
      </c>
      <c r="C107" s="252"/>
      <c r="D107" s="357"/>
      <c r="E107" s="474"/>
      <c r="F107" s="358">
        <f t="shared" si="17"/>
        <v>0</v>
      </c>
      <c r="G107" s="474"/>
      <c r="H107" s="474"/>
      <c r="I107" s="474"/>
      <c r="J107" s="474"/>
      <c r="K107" s="474"/>
      <c r="L107" s="474"/>
      <c r="M107" s="359" t="str">
        <f t="shared" si="12"/>
        <v/>
      </c>
      <c r="N107" s="360" t="str">
        <f t="shared" si="13"/>
        <v/>
      </c>
      <c r="O107" s="359" t="str">
        <f t="shared" si="14"/>
        <v/>
      </c>
      <c r="P107" s="360" t="str">
        <f t="shared" si="15"/>
        <v/>
      </c>
      <c r="Q107" s="361" t="str">
        <f t="shared" si="16"/>
        <v/>
      </c>
      <c r="R107" s="222"/>
      <c r="S107" s="222"/>
      <c r="T107" s="222"/>
    </row>
    <row r="108" spans="1:20" s="329" customFormat="1" x14ac:dyDescent="0.25">
      <c r="A108" s="356">
        <v>100</v>
      </c>
      <c r="B108" s="357" t="str">
        <f>IF('Tabela II'!B108="","",'Tabela II'!B108)</f>
        <v/>
      </c>
      <c r="C108" s="252"/>
      <c r="D108" s="357"/>
      <c r="E108" s="474"/>
      <c r="F108" s="358">
        <f t="shared" si="17"/>
        <v>0</v>
      </c>
      <c r="G108" s="474"/>
      <c r="H108" s="474"/>
      <c r="I108" s="474"/>
      <c r="J108" s="474"/>
      <c r="K108" s="474"/>
      <c r="L108" s="474"/>
      <c r="M108" s="359" t="str">
        <f t="shared" si="12"/>
        <v/>
      </c>
      <c r="N108" s="360" t="str">
        <f t="shared" si="13"/>
        <v/>
      </c>
      <c r="O108" s="359" t="str">
        <f t="shared" si="14"/>
        <v/>
      </c>
      <c r="P108" s="360" t="str">
        <f t="shared" si="15"/>
        <v/>
      </c>
      <c r="Q108" s="361" t="str">
        <f t="shared" si="16"/>
        <v/>
      </c>
      <c r="R108" s="222"/>
      <c r="S108" s="222"/>
      <c r="T108" s="222"/>
    </row>
    <row r="109" spans="1:20" s="329" customFormat="1" x14ac:dyDescent="0.25">
      <c r="A109" s="356">
        <v>101</v>
      </c>
      <c r="B109" s="357" t="str">
        <f>IF('Tabela II'!B109="","",'Tabela II'!B109)</f>
        <v/>
      </c>
      <c r="C109" s="252"/>
      <c r="D109" s="357"/>
      <c r="E109" s="474"/>
      <c r="F109" s="358">
        <f t="shared" si="17"/>
        <v>0</v>
      </c>
      <c r="G109" s="474"/>
      <c r="H109" s="474"/>
      <c r="I109" s="474"/>
      <c r="J109" s="474"/>
      <c r="K109" s="474"/>
      <c r="L109" s="474"/>
      <c r="M109" s="359" t="str">
        <f t="shared" si="12"/>
        <v/>
      </c>
      <c r="N109" s="360" t="str">
        <f t="shared" si="13"/>
        <v/>
      </c>
      <c r="O109" s="359" t="str">
        <f t="shared" si="14"/>
        <v/>
      </c>
      <c r="P109" s="360" t="str">
        <f t="shared" si="15"/>
        <v/>
      </c>
      <c r="Q109" s="361" t="str">
        <f t="shared" si="16"/>
        <v/>
      </c>
      <c r="R109" s="222"/>
      <c r="S109" s="222"/>
      <c r="T109" s="222"/>
    </row>
    <row r="110" spans="1:20" s="329" customFormat="1" x14ac:dyDescent="0.25">
      <c r="A110" s="356">
        <v>102</v>
      </c>
      <c r="B110" s="357" t="str">
        <f>IF('Tabela II'!B110="","",'Tabela II'!B110)</f>
        <v/>
      </c>
      <c r="C110" s="252"/>
      <c r="D110" s="357"/>
      <c r="E110" s="474"/>
      <c r="F110" s="358">
        <f t="shared" si="17"/>
        <v>0</v>
      </c>
      <c r="G110" s="474"/>
      <c r="H110" s="474"/>
      <c r="I110" s="474"/>
      <c r="J110" s="474"/>
      <c r="K110" s="474"/>
      <c r="L110" s="474"/>
      <c r="M110" s="359" t="str">
        <f t="shared" si="12"/>
        <v/>
      </c>
      <c r="N110" s="360" t="str">
        <f t="shared" si="13"/>
        <v/>
      </c>
      <c r="O110" s="359" t="str">
        <f t="shared" si="14"/>
        <v/>
      </c>
      <c r="P110" s="360" t="str">
        <f t="shared" si="15"/>
        <v/>
      </c>
      <c r="Q110" s="361" t="str">
        <f t="shared" si="16"/>
        <v/>
      </c>
      <c r="R110" s="222"/>
      <c r="S110" s="222"/>
      <c r="T110" s="222"/>
    </row>
    <row r="111" spans="1:20" x14ac:dyDescent="0.25">
      <c r="A111" s="356">
        <v>103</v>
      </c>
      <c r="B111" s="357" t="str">
        <f>IF('Tabela II'!B111="","",'Tabela II'!B111)</f>
        <v/>
      </c>
      <c r="C111" s="252"/>
      <c r="D111" s="357"/>
      <c r="E111" s="474"/>
      <c r="F111" s="358">
        <f t="shared" si="0"/>
        <v>0</v>
      </c>
      <c r="G111" s="474"/>
      <c r="H111" s="474"/>
      <c r="I111" s="474"/>
      <c r="J111" s="474"/>
      <c r="K111" s="474"/>
      <c r="L111" s="474"/>
      <c r="M111" s="359" t="str">
        <f t="shared" si="12"/>
        <v/>
      </c>
      <c r="N111" s="360" t="str">
        <f t="shared" si="13"/>
        <v/>
      </c>
      <c r="O111" s="359" t="str">
        <f t="shared" si="14"/>
        <v/>
      </c>
      <c r="P111" s="360" t="str">
        <f t="shared" si="15"/>
        <v/>
      </c>
      <c r="Q111" s="361" t="str">
        <f t="shared" si="16"/>
        <v/>
      </c>
    </row>
    <row r="112" spans="1:20" x14ac:dyDescent="0.25">
      <c r="A112" s="356">
        <v>104</v>
      </c>
      <c r="B112" s="357" t="str">
        <f>IF('Tabela II'!B112="","",'Tabela II'!B112)</f>
        <v/>
      </c>
      <c r="C112" s="252"/>
      <c r="D112" s="357"/>
      <c r="E112" s="474"/>
      <c r="F112" s="358">
        <f t="shared" si="0"/>
        <v>0</v>
      </c>
      <c r="G112" s="474"/>
      <c r="H112" s="474"/>
      <c r="I112" s="474"/>
      <c r="J112" s="474"/>
      <c r="K112" s="474"/>
      <c r="L112" s="474"/>
      <c r="M112" s="359" t="str">
        <f t="shared" si="12"/>
        <v/>
      </c>
      <c r="N112" s="360" t="str">
        <f t="shared" si="13"/>
        <v/>
      </c>
      <c r="O112" s="359" t="str">
        <f t="shared" si="14"/>
        <v/>
      </c>
      <c r="P112" s="360" t="str">
        <f t="shared" si="15"/>
        <v/>
      </c>
      <c r="Q112" s="361" t="str">
        <f t="shared" si="16"/>
        <v/>
      </c>
    </row>
    <row r="113" spans="1:20" x14ac:dyDescent="0.25">
      <c r="A113" s="356">
        <v>105</v>
      </c>
      <c r="B113" s="357" t="str">
        <f>IF('Tabela II'!B113="","",'Tabela II'!B113)</f>
        <v/>
      </c>
      <c r="C113" s="252"/>
      <c r="D113" s="357"/>
      <c r="E113" s="474"/>
      <c r="F113" s="358">
        <f t="shared" si="0"/>
        <v>0</v>
      </c>
      <c r="G113" s="474"/>
      <c r="H113" s="474"/>
      <c r="I113" s="474"/>
      <c r="J113" s="474"/>
      <c r="K113" s="474"/>
      <c r="L113" s="474"/>
      <c r="M113" s="359" t="str">
        <f t="shared" si="12"/>
        <v/>
      </c>
      <c r="N113" s="360" t="str">
        <f t="shared" si="13"/>
        <v/>
      </c>
      <c r="O113" s="359" t="str">
        <f t="shared" si="14"/>
        <v/>
      </c>
      <c r="P113" s="360" t="str">
        <f t="shared" si="15"/>
        <v/>
      </c>
      <c r="Q113" s="361" t="str">
        <f t="shared" si="16"/>
        <v/>
      </c>
    </row>
    <row r="114" spans="1:20" s="329" customFormat="1" x14ac:dyDescent="0.25">
      <c r="A114" s="356">
        <v>106</v>
      </c>
      <c r="B114" s="357" t="str">
        <f>IF('Tabela II'!B114="","",'Tabela II'!B114)</f>
        <v/>
      </c>
      <c r="C114" s="252"/>
      <c r="D114" s="357"/>
      <c r="E114" s="474"/>
      <c r="F114" s="358">
        <f t="shared" si="0"/>
        <v>0</v>
      </c>
      <c r="G114" s="474"/>
      <c r="H114" s="474"/>
      <c r="I114" s="474"/>
      <c r="J114" s="474"/>
      <c r="K114" s="474"/>
      <c r="L114" s="474"/>
      <c r="M114" s="359" t="str">
        <f t="shared" si="12"/>
        <v/>
      </c>
      <c r="N114" s="360" t="str">
        <f t="shared" si="13"/>
        <v/>
      </c>
      <c r="O114" s="359" t="str">
        <f t="shared" si="14"/>
        <v/>
      </c>
      <c r="P114" s="360" t="str">
        <f t="shared" si="15"/>
        <v/>
      </c>
      <c r="Q114" s="361" t="str">
        <f t="shared" si="16"/>
        <v/>
      </c>
      <c r="R114" s="222"/>
      <c r="S114" s="222"/>
      <c r="T114" s="222"/>
    </row>
    <row r="115" spans="1:20" s="329" customFormat="1" x14ac:dyDescent="0.25">
      <c r="A115" s="356">
        <v>107</v>
      </c>
      <c r="B115" s="357" t="str">
        <f>IF('Tabela II'!B115="","",'Tabela II'!B115)</f>
        <v/>
      </c>
      <c r="C115" s="252"/>
      <c r="D115" s="357"/>
      <c r="E115" s="474"/>
      <c r="F115" s="358">
        <f t="shared" si="0"/>
        <v>0</v>
      </c>
      <c r="G115" s="474"/>
      <c r="H115" s="474"/>
      <c r="I115" s="474"/>
      <c r="J115" s="474"/>
      <c r="K115" s="474"/>
      <c r="L115" s="474"/>
      <c r="M115" s="359" t="str">
        <f t="shared" si="12"/>
        <v/>
      </c>
      <c r="N115" s="360" t="str">
        <f t="shared" si="13"/>
        <v/>
      </c>
      <c r="O115" s="359" t="str">
        <f t="shared" si="14"/>
        <v/>
      </c>
      <c r="P115" s="360" t="str">
        <f t="shared" si="15"/>
        <v/>
      </c>
      <c r="Q115" s="361" t="str">
        <f t="shared" si="16"/>
        <v/>
      </c>
      <c r="R115" s="222"/>
      <c r="S115" s="222"/>
      <c r="T115" s="222"/>
    </row>
    <row r="116" spans="1:20" s="329" customFormat="1" x14ac:dyDescent="0.25">
      <c r="A116" s="356">
        <v>108</v>
      </c>
      <c r="B116" s="357" t="str">
        <f>IF('Tabela II'!B116="","",'Tabela II'!B116)</f>
        <v/>
      </c>
      <c r="C116" s="252"/>
      <c r="D116" s="357"/>
      <c r="E116" s="474"/>
      <c r="F116" s="358">
        <f t="shared" si="0"/>
        <v>0</v>
      </c>
      <c r="G116" s="474"/>
      <c r="H116" s="474"/>
      <c r="I116" s="474"/>
      <c r="J116" s="474"/>
      <c r="K116" s="474"/>
      <c r="L116" s="474"/>
      <c r="M116" s="359" t="str">
        <f t="shared" si="12"/>
        <v/>
      </c>
      <c r="N116" s="360" t="str">
        <f t="shared" si="13"/>
        <v/>
      </c>
      <c r="O116" s="359" t="str">
        <f t="shared" si="14"/>
        <v/>
      </c>
      <c r="P116" s="360" t="str">
        <f t="shared" si="15"/>
        <v/>
      </c>
      <c r="Q116" s="361" t="str">
        <f t="shared" si="16"/>
        <v/>
      </c>
      <c r="R116" s="222"/>
      <c r="S116" s="222"/>
      <c r="T116" s="222"/>
    </row>
    <row r="117" spans="1:20" s="329" customFormat="1" x14ac:dyDescent="0.25">
      <c r="A117" s="356">
        <v>109</v>
      </c>
      <c r="B117" s="357" t="str">
        <f>IF('Tabela II'!B117="","",'Tabela II'!B117)</f>
        <v/>
      </c>
      <c r="C117" s="252"/>
      <c r="D117" s="357"/>
      <c r="E117" s="474"/>
      <c r="F117" s="358">
        <f t="shared" si="0"/>
        <v>0</v>
      </c>
      <c r="G117" s="474"/>
      <c r="H117" s="474"/>
      <c r="I117" s="474"/>
      <c r="J117" s="474"/>
      <c r="K117" s="474"/>
      <c r="L117" s="474"/>
      <c r="M117" s="359" t="str">
        <f t="shared" si="12"/>
        <v/>
      </c>
      <c r="N117" s="360" t="str">
        <f t="shared" si="13"/>
        <v/>
      </c>
      <c r="O117" s="359" t="str">
        <f t="shared" si="14"/>
        <v/>
      </c>
      <c r="P117" s="360" t="str">
        <f t="shared" si="15"/>
        <v/>
      </c>
      <c r="Q117" s="361" t="str">
        <f t="shared" si="16"/>
        <v/>
      </c>
      <c r="R117" s="222"/>
      <c r="S117" s="222"/>
      <c r="T117" s="222"/>
    </row>
    <row r="118" spans="1:20" s="329" customFormat="1" x14ac:dyDescent="0.25">
      <c r="A118" s="356">
        <v>110</v>
      </c>
      <c r="B118" s="357" t="str">
        <f>IF('Tabela II'!B118="","",'Tabela II'!B118)</f>
        <v/>
      </c>
      <c r="C118" s="252"/>
      <c r="D118" s="357"/>
      <c r="E118" s="474"/>
      <c r="F118" s="358">
        <f t="shared" si="0"/>
        <v>0</v>
      </c>
      <c r="G118" s="474"/>
      <c r="H118" s="474"/>
      <c r="I118" s="474"/>
      <c r="J118" s="474"/>
      <c r="K118" s="474"/>
      <c r="L118" s="474"/>
      <c r="M118" s="359" t="str">
        <f t="shared" si="12"/>
        <v/>
      </c>
      <c r="N118" s="360" t="str">
        <f t="shared" si="13"/>
        <v/>
      </c>
      <c r="O118" s="359" t="str">
        <f t="shared" si="14"/>
        <v/>
      </c>
      <c r="P118" s="360" t="str">
        <f t="shared" si="15"/>
        <v/>
      </c>
      <c r="Q118" s="361" t="str">
        <f t="shared" si="16"/>
        <v/>
      </c>
      <c r="R118" s="222"/>
      <c r="S118" s="222"/>
      <c r="T118" s="222"/>
    </row>
    <row r="119" spans="1:20" s="329" customFormat="1" x14ac:dyDescent="0.25">
      <c r="A119" s="356">
        <v>111</v>
      </c>
      <c r="B119" s="357" t="str">
        <f>IF('Tabela II'!B119="","",'Tabela II'!B119)</f>
        <v/>
      </c>
      <c r="C119" s="252"/>
      <c r="D119" s="357"/>
      <c r="E119" s="474"/>
      <c r="F119" s="358">
        <f t="shared" si="0"/>
        <v>0</v>
      </c>
      <c r="G119" s="474"/>
      <c r="H119" s="474"/>
      <c r="I119" s="474"/>
      <c r="J119" s="474"/>
      <c r="K119" s="474"/>
      <c r="L119" s="474"/>
      <c r="M119" s="359" t="str">
        <f t="shared" si="12"/>
        <v/>
      </c>
      <c r="N119" s="360" t="str">
        <f t="shared" si="13"/>
        <v/>
      </c>
      <c r="O119" s="359" t="str">
        <f t="shared" si="14"/>
        <v/>
      </c>
      <c r="P119" s="360" t="str">
        <f t="shared" si="15"/>
        <v/>
      </c>
      <c r="Q119" s="361" t="str">
        <f t="shared" si="16"/>
        <v/>
      </c>
      <c r="R119" s="222"/>
      <c r="S119" s="222"/>
      <c r="T119" s="222"/>
    </row>
    <row r="120" spans="1:20" s="329" customFormat="1" x14ac:dyDescent="0.25">
      <c r="A120" s="356">
        <v>112</v>
      </c>
      <c r="B120" s="357" t="str">
        <f>IF('Tabela II'!B120="","",'Tabela II'!B120)</f>
        <v/>
      </c>
      <c r="C120" s="252"/>
      <c r="D120" s="357"/>
      <c r="E120" s="474"/>
      <c r="F120" s="358">
        <f t="shared" si="0"/>
        <v>0</v>
      </c>
      <c r="G120" s="474"/>
      <c r="H120" s="474"/>
      <c r="I120" s="474"/>
      <c r="J120" s="474"/>
      <c r="K120" s="474"/>
      <c r="L120" s="474"/>
      <c r="M120" s="359" t="str">
        <f t="shared" si="12"/>
        <v/>
      </c>
      <c r="N120" s="360" t="str">
        <f t="shared" si="13"/>
        <v/>
      </c>
      <c r="O120" s="359" t="str">
        <f t="shared" si="14"/>
        <v/>
      </c>
      <c r="P120" s="360" t="str">
        <f t="shared" si="15"/>
        <v/>
      </c>
      <c r="Q120" s="361" t="str">
        <f t="shared" si="16"/>
        <v/>
      </c>
      <c r="R120" s="222"/>
      <c r="S120" s="222"/>
      <c r="T120" s="222"/>
    </row>
    <row r="121" spans="1:20" x14ac:dyDescent="0.25">
      <c r="A121" s="356">
        <v>113</v>
      </c>
      <c r="B121" s="357" t="str">
        <f>IF('Tabela II'!B121="","",'Tabela II'!B121)</f>
        <v/>
      </c>
      <c r="C121" s="252"/>
      <c r="D121" s="357"/>
      <c r="E121" s="474"/>
      <c r="F121" s="358">
        <f t="shared" si="0"/>
        <v>0</v>
      </c>
      <c r="G121" s="474"/>
      <c r="H121" s="474"/>
      <c r="I121" s="474"/>
      <c r="J121" s="474"/>
      <c r="K121" s="474"/>
      <c r="L121" s="474"/>
      <c r="M121" s="359" t="str">
        <f t="shared" si="12"/>
        <v/>
      </c>
      <c r="N121" s="360" t="str">
        <f t="shared" si="13"/>
        <v/>
      </c>
      <c r="O121" s="359" t="str">
        <f t="shared" si="14"/>
        <v/>
      </c>
      <c r="P121" s="360" t="str">
        <f t="shared" si="15"/>
        <v/>
      </c>
      <c r="Q121" s="361" t="str">
        <f t="shared" si="16"/>
        <v/>
      </c>
    </row>
    <row r="122" spans="1:20" x14ac:dyDescent="0.25">
      <c r="A122" s="356">
        <v>114</v>
      </c>
      <c r="B122" s="357" t="str">
        <f>IF('Tabela II'!B122="","",'Tabela II'!B122)</f>
        <v/>
      </c>
      <c r="C122" s="252"/>
      <c r="D122" s="357"/>
      <c r="E122" s="474"/>
      <c r="F122" s="358">
        <f t="shared" si="0"/>
        <v>0</v>
      </c>
      <c r="G122" s="474"/>
      <c r="H122" s="474"/>
      <c r="I122" s="474"/>
      <c r="J122" s="474"/>
      <c r="K122" s="474"/>
      <c r="L122" s="474"/>
      <c r="M122" s="359" t="str">
        <f t="shared" si="12"/>
        <v/>
      </c>
      <c r="N122" s="360" t="str">
        <f t="shared" si="13"/>
        <v/>
      </c>
      <c r="O122" s="359" t="str">
        <f t="shared" si="14"/>
        <v/>
      </c>
      <c r="P122" s="360" t="str">
        <f t="shared" si="15"/>
        <v/>
      </c>
      <c r="Q122" s="361" t="str">
        <f t="shared" si="16"/>
        <v/>
      </c>
    </row>
    <row r="123" spans="1:20" x14ac:dyDescent="0.25">
      <c r="A123" s="356">
        <v>115</v>
      </c>
      <c r="B123" s="357" t="str">
        <f>IF('Tabela II'!B123="","",'Tabela II'!B123)</f>
        <v/>
      </c>
      <c r="C123" s="252"/>
      <c r="D123" s="357"/>
      <c r="E123" s="474"/>
      <c r="F123" s="358">
        <f t="shared" si="0"/>
        <v>0</v>
      </c>
      <c r="G123" s="474"/>
      <c r="H123" s="474"/>
      <c r="I123" s="474"/>
      <c r="J123" s="474"/>
      <c r="K123" s="474"/>
      <c r="L123" s="474"/>
      <c r="M123" s="359" t="str">
        <f t="shared" si="12"/>
        <v/>
      </c>
      <c r="N123" s="360" t="str">
        <f t="shared" si="13"/>
        <v/>
      </c>
      <c r="O123" s="359" t="str">
        <f t="shared" si="14"/>
        <v/>
      </c>
      <c r="P123" s="360" t="str">
        <f t="shared" si="15"/>
        <v/>
      </c>
      <c r="Q123" s="361" t="str">
        <f t="shared" si="16"/>
        <v/>
      </c>
    </row>
    <row r="124" spans="1:20" x14ac:dyDescent="0.25">
      <c r="A124" s="356">
        <v>116</v>
      </c>
      <c r="B124" s="357" t="str">
        <f>IF('Tabela II'!B124="","",'Tabela II'!B124)</f>
        <v/>
      </c>
      <c r="C124" s="252"/>
      <c r="D124" s="357"/>
      <c r="E124" s="474"/>
      <c r="F124" s="358">
        <f t="shared" si="0"/>
        <v>0</v>
      </c>
      <c r="G124" s="474"/>
      <c r="H124" s="474"/>
      <c r="I124" s="474"/>
      <c r="J124" s="474"/>
      <c r="K124" s="474"/>
      <c r="L124" s="474"/>
      <c r="M124" s="359" t="str">
        <f t="shared" si="12"/>
        <v/>
      </c>
      <c r="N124" s="360" t="str">
        <f t="shared" si="13"/>
        <v/>
      </c>
      <c r="O124" s="359" t="str">
        <f t="shared" si="14"/>
        <v/>
      </c>
      <c r="P124" s="360" t="str">
        <f t="shared" si="15"/>
        <v/>
      </c>
      <c r="Q124" s="361" t="str">
        <f t="shared" si="16"/>
        <v/>
      </c>
    </row>
    <row r="125" spans="1:20" s="329" customFormat="1" x14ac:dyDescent="0.25">
      <c r="A125" s="356">
        <v>117</v>
      </c>
      <c r="B125" s="357" t="str">
        <f>IF('Tabela II'!B125="","",'Tabela II'!B125)</f>
        <v/>
      </c>
      <c r="C125" s="252"/>
      <c r="D125" s="357"/>
      <c r="E125" s="474"/>
      <c r="F125" s="358">
        <f t="shared" si="0"/>
        <v>0</v>
      </c>
      <c r="G125" s="474"/>
      <c r="H125" s="474"/>
      <c r="I125" s="474"/>
      <c r="J125" s="474"/>
      <c r="K125" s="474"/>
      <c r="L125" s="474"/>
      <c r="M125" s="359" t="str">
        <f t="shared" si="12"/>
        <v/>
      </c>
      <c r="N125" s="360" t="str">
        <f t="shared" si="13"/>
        <v/>
      </c>
      <c r="O125" s="359" t="str">
        <f t="shared" si="14"/>
        <v/>
      </c>
      <c r="P125" s="360" t="str">
        <f t="shared" si="15"/>
        <v/>
      </c>
      <c r="Q125" s="361" t="str">
        <f t="shared" si="16"/>
        <v/>
      </c>
      <c r="R125" s="222"/>
      <c r="S125" s="222"/>
      <c r="T125" s="222"/>
    </row>
    <row r="126" spans="1:20" s="329" customFormat="1" x14ac:dyDescent="0.25">
      <c r="A126" s="356">
        <v>118</v>
      </c>
      <c r="B126" s="357" t="str">
        <f>IF('Tabela II'!B126="","",'Tabela II'!B126)</f>
        <v/>
      </c>
      <c r="C126" s="252"/>
      <c r="D126" s="357"/>
      <c r="E126" s="474"/>
      <c r="F126" s="358">
        <f t="shared" si="0"/>
        <v>0</v>
      </c>
      <c r="G126" s="474"/>
      <c r="H126" s="474"/>
      <c r="I126" s="474"/>
      <c r="J126" s="474"/>
      <c r="K126" s="474"/>
      <c r="L126" s="474"/>
      <c r="M126" s="359" t="str">
        <f t="shared" si="12"/>
        <v/>
      </c>
      <c r="N126" s="360" t="str">
        <f t="shared" si="13"/>
        <v/>
      </c>
      <c r="O126" s="359" t="str">
        <f t="shared" si="14"/>
        <v/>
      </c>
      <c r="P126" s="360" t="str">
        <f t="shared" si="15"/>
        <v/>
      </c>
      <c r="Q126" s="361" t="str">
        <f t="shared" si="16"/>
        <v/>
      </c>
      <c r="R126" s="222"/>
      <c r="S126" s="222"/>
      <c r="T126" s="222"/>
    </row>
    <row r="127" spans="1:20" s="329" customFormat="1" x14ac:dyDescent="0.25">
      <c r="A127" s="356">
        <v>119</v>
      </c>
      <c r="B127" s="357" t="str">
        <f>IF('Tabela II'!B127="","",'Tabela II'!B127)</f>
        <v/>
      </c>
      <c r="C127" s="252"/>
      <c r="D127" s="357"/>
      <c r="E127" s="474"/>
      <c r="F127" s="358">
        <f t="shared" si="0"/>
        <v>0</v>
      </c>
      <c r="G127" s="474"/>
      <c r="H127" s="474"/>
      <c r="I127" s="474"/>
      <c r="J127" s="474"/>
      <c r="K127" s="474"/>
      <c r="L127" s="474"/>
      <c r="M127" s="359" t="str">
        <f t="shared" si="12"/>
        <v/>
      </c>
      <c r="N127" s="360" t="str">
        <f t="shared" si="13"/>
        <v/>
      </c>
      <c r="O127" s="359" t="str">
        <f t="shared" si="14"/>
        <v/>
      </c>
      <c r="P127" s="360" t="str">
        <f t="shared" si="15"/>
        <v/>
      </c>
      <c r="Q127" s="361" t="str">
        <f t="shared" si="16"/>
        <v/>
      </c>
      <c r="R127" s="222"/>
      <c r="S127" s="222"/>
      <c r="T127" s="222"/>
    </row>
    <row r="128" spans="1:20" s="329" customFormat="1" x14ac:dyDescent="0.25">
      <c r="A128" s="356">
        <v>120</v>
      </c>
      <c r="B128" s="357" t="str">
        <f>IF('Tabela II'!B128="","",'Tabela II'!B128)</f>
        <v/>
      </c>
      <c r="C128" s="252"/>
      <c r="D128" s="357"/>
      <c r="E128" s="474"/>
      <c r="F128" s="358">
        <f t="shared" si="0"/>
        <v>0</v>
      </c>
      <c r="G128" s="474"/>
      <c r="H128" s="474"/>
      <c r="I128" s="474"/>
      <c r="J128" s="474"/>
      <c r="K128" s="474"/>
      <c r="L128" s="474"/>
      <c r="M128" s="359" t="str">
        <f t="shared" si="12"/>
        <v/>
      </c>
      <c r="N128" s="360" t="str">
        <f t="shared" si="13"/>
        <v/>
      </c>
      <c r="O128" s="359" t="str">
        <f t="shared" si="14"/>
        <v/>
      </c>
      <c r="P128" s="360" t="str">
        <f t="shared" si="15"/>
        <v/>
      </c>
      <c r="Q128" s="361" t="str">
        <f t="shared" si="16"/>
        <v/>
      </c>
      <c r="R128" s="222"/>
      <c r="S128" s="222"/>
      <c r="T128" s="222"/>
    </row>
    <row r="129" spans="1:20" s="329" customFormat="1" x14ac:dyDescent="0.25">
      <c r="A129" s="356">
        <v>121</v>
      </c>
      <c r="B129" s="357" t="str">
        <f>IF('Tabela II'!B129="","",'Tabela II'!B129)</f>
        <v/>
      </c>
      <c r="C129" s="252"/>
      <c r="D129" s="357"/>
      <c r="E129" s="474"/>
      <c r="F129" s="358">
        <f t="shared" si="0"/>
        <v>0</v>
      </c>
      <c r="G129" s="474"/>
      <c r="H129" s="474"/>
      <c r="I129" s="474"/>
      <c r="J129" s="474"/>
      <c r="K129" s="474"/>
      <c r="L129" s="474"/>
      <c r="M129" s="359" t="str">
        <f t="shared" si="12"/>
        <v/>
      </c>
      <c r="N129" s="360" t="str">
        <f t="shared" si="13"/>
        <v/>
      </c>
      <c r="O129" s="359" t="str">
        <f t="shared" si="14"/>
        <v/>
      </c>
      <c r="P129" s="360" t="str">
        <f t="shared" si="15"/>
        <v/>
      </c>
      <c r="Q129" s="361" t="str">
        <f t="shared" si="16"/>
        <v/>
      </c>
      <c r="R129" s="222"/>
      <c r="S129" s="222"/>
      <c r="T129" s="222"/>
    </row>
    <row r="130" spans="1:20" s="329" customFormat="1" x14ac:dyDescent="0.25">
      <c r="A130" s="356">
        <v>122</v>
      </c>
      <c r="B130" s="357" t="str">
        <f>IF('Tabela II'!B130="","",'Tabela II'!B130)</f>
        <v/>
      </c>
      <c r="C130" s="252"/>
      <c r="D130" s="357"/>
      <c r="E130" s="474"/>
      <c r="F130" s="358">
        <f t="shared" si="0"/>
        <v>0</v>
      </c>
      <c r="G130" s="474"/>
      <c r="H130" s="474"/>
      <c r="I130" s="474"/>
      <c r="J130" s="474"/>
      <c r="K130" s="474"/>
      <c r="L130" s="474"/>
      <c r="M130" s="359" t="str">
        <f t="shared" si="12"/>
        <v/>
      </c>
      <c r="N130" s="360" t="str">
        <f t="shared" si="13"/>
        <v/>
      </c>
      <c r="O130" s="359" t="str">
        <f t="shared" si="14"/>
        <v/>
      </c>
      <c r="P130" s="360" t="str">
        <f t="shared" si="15"/>
        <v/>
      </c>
      <c r="Q130" s="361" t="str">
        <f t="shared" si="16"/>
        <v/>
      </c>
      <c r="R130" s="222"/>
      <c r="S130" s="222"/>
      <c r="T130" s="222"/>
    </row>
    <row r="131" spans="1:20" s="329" customFormat="1" x14ac:dyDescent="0.25">
      <c r="A131" s="356">
        <v>123</v>
      </c>
      <c r="B131" s="357" t="str">
        <f>IF('Tabela II'!B131="","",'Tabela II'!B131)</f>
        <v/>
      </c>
      <c r="C131" s="252"/>
      <c r="D131" s="357"/>
      <c r="E131" s="474"/>
      <c r="F131" s="358">
        <f t="shared" si="0"/>
        <v>0</v>
      </c>
      <c r="G131" s="474"/>
      <c r="H131" s="474"/>
      <c r="I131" s="474"/>
      <c r="J131" s="474"/>
      <c r="K131" s="474"/>
      <c r="L131" s="474"/>
      <c r="M131" s="359" t="str">
        <f t="shared" si="12"/>
        <v/>
      </c>
      <c r="N131" s="360" t="str">
        <f t="shared" si="13"/>
        <v/>
      </c>
      <c r="O131" s="359" t="str">
        <f t="shared" si="14"/>
        <v/>
      </c>
      <c r="P131" s="360" t="str">
        <f t="shared" si="15"/>
        <v/>
      </c>
      <c r="Q131" s="361" t="str">
        <f t="shared" si="16"/>
        <v/>
      </c>
      <c r="R131" s="222"/>
      <c r="S131" s="222"/>
      <c r="T131" s="222"/>
    </row>
    <row r="132" spans="1:20" s="329" customFormat="1" x14ac:dyDescent="0.25">
      <c r="A132" s="356">
        <v>124</v>
      </c>
      <c r="B132" s="357" t="str">
        <f>IF('Tabela II'!B132="","",'Tabela II'!B132)</f>
        <v/>
      </c>
      <c r="C132" s="252"/>
      <c r="D132" s="357"/>
      <c r="E132" s="474"/>
      <c r="F132" s="358">
        <f t="shared" ref="F132:F159" si="18">SUM(H132:L132)</f>
        <v>0</v>
      </c>
      <c r="G132" s="474"/>
      <c r="H132" s="474"/>
      <c r="I132" s="474"/>
      <c r="J132" s="474"/>
      <c r="K132" s="474"/>
      <c r="L132" s="474"/>
      <c r="M132" s="359" t="str">
        <f t="shared" si="12"/>
        <v/>
      </c>
      <c r="N132" s="360" t="str">
        <f t="shared" si="13"/>
        <v/>
      </c>
      <c r="O132" s="359" t="str">
        <f t="shared" si="14"/>
        <v/>
      </c>
      <c r="P132" s="360" t="str">
        <f t="shared" si="15"/>
        <v/>
      </c>
      <c r="Q132" s="361" t="str">
        <f t="shared" si="16"/>
        <v/>
      </c>
      <c r="R132" s="222"/>
      <c r="S132" s="222"/>
      <c r="T132" s="222"/>
    </row>
    <row r="133" spans="1:20" s="329" customFormat="1" x14ac:dyDescent="0.25">
      <c r="A133" s="356">
        <v>125</v>
      </c>
      <c r="B133" s="357" t="str">
        <f>IF('Tabela II'!B133="","",'Tabela II'!B133)</f>
        <v/>
      </c>
      <c r="C133" s="252"/>
      <c r="D133" s="357"/>
      <c r="E133" s="474"/>
      <c r="F133" s="358">
        <f t="shared" si="18"/>
        <v>0</v>
      </c>
      <c r="G133" s="474"/>
      <c r="H133" s="474"/>
      <c r="I133" s="474"/>
      <c r="J133" s="474"/>
      <c r="K133" s="474"/>
      <c r="L133" s="474"/>
      <c r="M133" s="359" t="str">
        <f t="shared" si="12"/>
        <v/>
      </c>
      <c r="N133" s="360" t="str">
        <f t="shared" si="13"/>
        <v/>
      </c>
      <c r="O133" s="359" t="str">
        <f t="shared" si="14"/>
        <v/>
      </c>
      <c r="P133" s="360" t="str">
        <f t="shared" si="15"/>
        <v/>
      </c>
      <c r="Q133" s="361" t="str">
        <f t="shared" si="16"/>
        <v/>
      </c>
      <c r="R133" s="222"/>
      <c r="S133" s="222"/>
      <c r="T133" s="222"/>
    </row>
    <row r="134" spans="1:20" s="329" customFormat="1" x14ac:dyDescent="0.25">
      <c r="A134" s="356">
        <v>126</v>
      </c>
      <c r="B134" s="357" t="str">
        <f>IF('Tabela II'!B134="","",'Tabela II'!B134)</f>
        <v/>
      </c>
      <c r="C134" s="252"/>
      <c r="D134" s="357"/>
      <c r="E134" s="474"/>
      <c r="F134" s="358">
        <f t="shared" si="18"/>
        <v>0</v>
      </c>
      <c r="G134" s="474"/>
      <c r="H134" s="474"/>
      <c r="I134" s="474"/>
      <c r="J134" s="474"/>
      <c r="K134" s="474"/>
      <c r="L134" s="474"/>
      <c r="M134" s="359" t="str">
        <f t="shared" si="12"/>
        <v/>
      </c>
      <c r="N134" s="360" t="str">
        <f t="shared" si="13"/>
        <v/>
      </c>
      <c r="O134" s="359" t="str">
        <f t="shared" si="14"/>
        <v/>
      </c>
      <c r="P134" s="360" t="str">
        <f t="shared" si="15"/>
        <v/>
      </c>
      <c r="Q134" s="361" t="str">
        <f t="shared" si="16"/>
        <v/>
      </c>
      <c r="R134" s="222"/>
      <c r="S134" s="222"/>
      <c r="T134" s="222"/>
    </row>
    <row r="135" spans="1:20" s="329" customFormat="1" x14ac:dyDescent="0.25">
      <c r="A135" s="356">
        <v>127</v>
      </c>
      <c r="B135" s="357" t="str">
        <f>IF('Tabela II'!B135="","",'Tabela II'!B135)</f>
        <v/>
      </c>
      <c r="C135" s="252"/>
      <c r="D135" s="357"/>
      <c r="E135" s="474"/>
      <c r="F135" s="358">
        <f t="shared" si="18"/>
        <v>0</v>
      </c>
      <c r="G135" s="474"/>
      <c r="H135" s="474"/>
      <c r="I135" s="474"/>
      <c r="J135" s="474"/>
      <c r="K135" s="474"/>
      <c r="L135" s="474"/>
      <c r="M135" s="359" t="str">
        <f t="shared" si="12"/>
        <v/>
      </c>
      <c r="N135" s="360" t="str">
        <f t="shared" si="13"/>
        <v/>
      </c>
      <c r="O135" s="359" t="str">
        <f t="shared" si="14"/>
        <v/>
      </c>
      <c r="P135" s="360" t="str">
        <f t="shared" si="15"/>
        <v/>
      </c>
      <c r="Q135" s="361" t="str">
        <f t="shared" si="16"/>
        <v/>
      </c>
      <c r="R135" s="222"/>
      <c r="S135" s="222"/>
      <c r="T135" s="222"/>
    </row>
    <row r="136" spans="1:20" s="329" customFormat="1" x14ac:dyDescent="0.25">
      <c r="A136" s="356">
        <v>128</v>
      </c>
      <c r="B136" s="357" t="str">
        <f>IF('Tabela II'!B136="","",'Tabela II'!B136)</f>
        <v/>
      </c>
      <c r="C136" s="252"/>
      <c r="D136" s="357"/>
      <c r="E136" s="474"/>
      <c r="F136" s="358">
        <f t="shared" si="18"/>
        <v>0</v>
      </c>
      <c r="G136" s="474"/>
      <c r="H136" s="474"/>
      <c r="I136" s="474"/>
      <c r="J136" s="474"/>
      <c r="K136" s="474"/>
      <c r="L136" s="474"/>
      <c r="M136" s="359" t="str">
        <f t="shared" si="12"/>
        <v/>
      </c>
      <c r="N136" s="360" t="str">
        <f t="shared" si="13"/>
        <v/>
      </c>
      <c r="O136" s="359" t="str">
        <f t="shared" si="14"/>
        <v/>
      </c>
      <c r="P136" s="360" t="str">
        <f t="shared" si="15"/>
        <v/>
      </c>
      <c r="Q136" s="361" t="str">
        <f t="shared" si="16"/>
        <v/>
      </c>
      <c r="R136" s="222"/>
      <c r="S136" s="222"/>
      <c r="T136" s="222"/>
    </row>
    <row r="137" spans="1:20" s="329" customFormat="1" x14ac:dyDescent="0.25">
      <c r="A137" s="356">
        <v>129</v>
      </c>
      <c r="B137" s="357" t="str">
        <f>IF('Tabela II'!B137="","",'Tabela II'!B137)</f>
        <v/>
      </c>
      <c r="C137" s="252"/>
      <c r="D137" s="357"/>
      <c r="E137" s="474"/>
      <c r="F137" s="358">
        <f t="shared" si="18"/>
        <v>0</v>
      </c>
      <c r="G137" s="474"/>
      <c r="H137" s="474"/>
      <c r="I137" s="474"/>
      <c r="J137" s="474"/>
      <c r="K137" s="474"/>
      <c r="L137" s="474"/>
      <c r="M137" s="359" t="str">
        <f t="shared" si="12"/>
        <v/>
      </c>
      <c r="N137" s="360" t="str">
        <f t="shared" si="13"/>
        <v/>
      </c>
      <c r="O137" s="359" t="str">
        <f t="shared" si="14"/>
        <v/>
      </c>
      <c r="P137" s="360" t="str">
        <f t="shared" si="15"/>
        <v/>
      </c>
      <c r="Q137" s="361" t="str">
        <f t="shared" si="16"/>
        <v/>
      </c>
      <c r="R137" s="222"/>
      <c r="S137" s="222"/>
      <c r="T137" s="222"/>
    </row>
    <row r="138" spans="1:20" x14ac:dyDescent="0.25">
      <c r="A138" s="356">
        <v>130</v>
      </c>
      <c r="B138" s="357" t="str">
        <f>IF('Tabela II'!B138="","",'Tabela II'!B138)</f>
        <v/>
      </c>
      <c r="C138" s="252"/>
      <c r="D138" s="357"/>
      <c r="E138" s="474"/>
      <c r="F138" s="358">
        <f t="shared" si="18"/>
        <v>0</v>
      </c>
      <c r="G138" s="474"/>
      <c r="H138" s="474"/>
      <c r="I138" s="474"/>
      <c r="J138" s="474"/>
      <c r="K138" s="474"/>
      <c r="L138" s="474"/>
      <c r="M138" s="359" t="str">
        <f t="shared" si="12"/>
        <v/>
      </c>
      <c r="N138" s="360" t="str">
        <f t="shared" si="13"/>
        <v/>
      </c>
      <c r="O138" s="359" t="str">
        <f t="shared" si="14"/>
        <v/>
      </c>
      <c r="P138" s="360" t="str">
        <f t="shared" si="15"/>
        <v/>
      </c>
      <c r="Q138" s="361" t="str">
        <f t="shared" si="16"/>
        <v/>
      </c>
    </row>
    <row r="139" spans="1:20" x14ac:dyDescent="0.25">
      <c r="A139" s="356">
        <v>131</v>
      </c>
      <c r="B139" s="357" t="str">
        <f>IF('Tabela II'!B139="","",'Tabela II'!B139)</f>
        <v/>
      </c>
      <c r="C139" s="252"/>
      <c r="D139" s="357"/>
      <c r="E139" s="474"/>
      <c r="F139" s="358">
        <f t="shared" ref="F139:F149" si="19">SUM(H139:L139)</f>
        <v>0</v>
      </c>
      <c r="G139" s="474"/>
      <c r="H139" s="474"/>
      <c r="I139" s="474"/>
      <c r="J139" s="474"/>
      <c r="K139" s="474"/>
      <c r="L139" s="474"/>
      <c r="M139" s="359" t="str">
        <f t="shared" si="12"/>
        <v/>
      </c>
      <c r="N139" s="360" t="str">
        <f t="shared" si="13"/>
        <v/>
      </c>
      <c r="O139" s="359" t="str">
        <f t="shared" si="14"/>
        <v/>
      </c>
      <c r="P139" s="360" t="str">
        <f t="shared" si="15"/>
        <v/>
      </c>
      <c r="Q139" s="361" t="str">
        <f t="shared" si="16"/>
        <v/>
      </c>
    </row>
    <row r="140" spans="1:20" x14ac:dyDescent="0.25">
      <c r="A140" s="356">
        <v>132</v>
      </c>
      <c r="B140" s="357" t="str">
        <f>IF('Tabela II'!B140="","",'Tabela II'!B140)</f>
        <v/>
      </c>
      <c r="C140" s="252"/>
      <c r="D140" s="357"/>
      <c r="E140" s="474"/>
      <c r="F140" s="358">
        <f t="shared" si="19"/>
        <v>0</v>
      </c>
      <c r="G140" s="474"/>
      <c r="H140" s="474"/>
      <c r="I140" s="474"/>
      <c r="J140" s="474"/>
      <c r="K140" s="474"/>
      <c r="L140" s="474"/>
      <c r="M140" s="359" t="str">
        <f t="shared" si="12"/>
        <v/>
      </c>
      <c r="N140" s="360" t="str">
        <f t="shared" si="13"/>
        <v/>
      </c>
      <c r="O140" s="359" t="str">
        <f t="shared" si="14"/>
        <v/>
      </c>
      <c r="P140" s="360" t="str">
        <f t="shared" si="15"/>
        <v/>
      </c>
      <c r="Q140" s="361" t="str">
        <f t="shared" si="16"/>
        <v/>
      </c>
    </row>
    <row r="141" spans="1:20" x14ac:dyDescent="0.25">
      <c r="A141" s="356">
        <v>133</v>
      </c>
      <c r="B141" s="357" t="str">
        <f>IF('Tabela II'!B141="","",'Tabela II'!B141)</f>
        <v/>
      </c>
      <c r="C141" s="252"/>
      <c r="D141" s="357"/>
      <c r="E141" s="474"/>
      <c r="F141" s="358">
        <f t="shared" si="19"/>
        <v>0</v>
      </c>
      <c r="G141" s="474"/>
      <c r="H141" s="474"/>
      <c r="I141" s="474"/>
      <c r="J141" s="474"/>
      <c r="K141" s="474"/>
      <c r="L141" s="474"/>
      <c r="M141" s="359" t="str">
        <f t="shared" si="12"/>
        <v/>
      </c>
      <c r="N141" s="360" t="str">
        <f t="shared" si="13"/>
        <v/>
      </c>
      <c r="O141" s="359" t="str">
        <f t="shared" si="14"/>
        <v/>
      </c>
      <c r="P141" s="360" t="str">
        <f t="shared" si="15"/>
        <v/>
      </c>
      <c r="Q141" s="361" t="str">
        <f t="shared" si="16"/>
        <v/>
      </c>
    </row>
    <row r="142" spans="1:20" s="329" customFormat="1" x14ac:dyDescent="0.25">
      <c r="A142" s="356">
        <v>134</v>
      </c>
      <c r="B142" s="357" t="str">
        <f>IF('Tabela II'!B142="","",'Tabela II'!B142)</f>
        <v/>
      </c>
      <c r="C142" s="252"/>
      <c r="D142" s="357"/>
      <c r="E142" s="474"/>
      <c r="F142" s="358">
        <f t="shared" si="19"/>
        <v>0</v>
      </c>
      <c r="G142" s="474"/>
      <c r="H142" s="474"/>
      <c r="I142" s="474"/>
      <c r="J142" s="474"/>
      <c r="K142" s="474"/>
      <c r="L142" s="474"/>
      <c r="M142" s="359" t="str">
        <f t="shared" si="12"/>
        <v/>
      </c>
      <c r="N142" s="360" t="str">
        <f t="shared" si="13"/>
        <v/>
      </c>
      <c r="O142" s="359" t="str">
        <f t="shared" si="14"/>
        <v/>
      </c>
      <c r="P142" s="360" t="str">
        <f t="shared" si="15"/>
        <v/>
      </c>
      <c r="Q142" s="361" t="str">
        <f t="shared" si="16"/>
        <v/>
      </c>
      <c r="R142" s="222"/>
      <c r="S142" s="222"/>
      <c r="T142" s="222"/>
    </row>
    <row r="143" spans="1:20" s="329" customFormat="1" x14ac:dyDescent="0.25">
      <c r="A143" s="356">
        <v>135</v>
      </c>
      <c r="B143" s="357" t="str">
        <f>IF('Tabela II'!B143="","",'Tabela II'!B143)</f>
        <v/>
      </c>
      <c r="C143" s="252"/>
      <c r="D143" s="357"/>
      <c r="E143" s="474"/>
      <c r="F143" s="358">
        <f t="shared" si="19"/>
        <v>0</v>
      </c>
      <c r="G143" s="474"/>
      <c r="H143" s="474"/>
      <c r="I143" s="474"/>
      <c r="J143" s="474"/>
      <c r="K143" s="474"/>
      <c r="L143" s="474"/>
      <c r="M143" s="359" t="str">
        <f t="shared" ref="M143:M178" si="20">IF(D143="","",IF(D143="Nije ocijenjen","",IF(D143="Ocijenjen",IF(F143&lt;10,"Član 19. stav 7. Kriterija",(K143+(L143/2))/(F143)))))</f>
        <v/>
      </c>
      <c r="N143" s="360" t="str">
        <f t="shared" ref="N143:N178" si="21">IF(D143="","",IF(D143="Nije ocijenjen","",IF(D143="Ocijenjen",IF(M143="Član 19. stav 7. Kriterija","",IF(M143&gt;0.5,0,IF(M143&gt;0.4,9,IF(M143&gt;0.3,18,IF(M143&gt;0.15,26,IF(M143&lt;=0.15,35,)))))))))</f>
        <v/>
      </c>
      <c r="O143" s="359" t="str">
        <f t="shared" ref="O143:O178" si="22">IF(D143="","",IF(D143="Nije ocijenjen","",IF(D143="Ocijenjen",IF(E143=0,"",((K143+J143+(L143/2))/(E143))))))</f>
        <v/>
      </c>
      <c r="P143" s="360" t="str">
        <f t="shared" ref="P143:P178" si="23">IF(D143="","",IF(D143="Nije ocijenjen","",IF(D143="Ocijenjen",IF(O143&gt;0.2,0,IF(O143&gt;0.15,3,IF(O143&gt;0.1,6,IF(O143&gt;0.06,9,IF(O143&gt;0.03,12,IF(O143&lt;=0.03,15,)))))))))</f>
        <v/>
      </c>
      <c r="Q143" s="361" t="str">
        <f t="shared" ref="Q143:Q178" si="24">IF(D143="","",IF(D143="Nije ocijenjen","",IF(D143="Ocijenjen",IF(M143="Član 19. stav 7. Kriterija",P143,N143+P143))))</f>
        <v/>
      </c>
      <c r="R143" s="222"/>
      <c r="S143" s="222"/>
      <c r="T143" s="222"/>
    </row>
    <row r="144" spans="1:20" s="329" customFormat="1" x14ac:dyDescent="0.25">
      <c r="A144" s="356">
        <v>136</v>
      </c>
      <c r="B144" s="357" t="str">
        <f>IF('Tabela II'!B144="","",'Tabela II'!B144)</f>
        <v/>
      </c>
      <c r="C144" s="252"/>
      <c r="D144" s="357"/>
      <c r="E144" s="474"/>
      <c r="F144" s="358">
        <f t="shared" si="19"/>
        <v>0</v>
      </c>
      <c r="G144" s="474"/>
      <c r="H144" s="474"/>
      <c r="I144" s="474"/>
      <c r="J144" s="474"/>
      <c r="K144" s="474"/>
      <c r="L144" s="474"/>
      <c r="M144" s="359" t="str">
        <f t="shared" si="20"/>
        <v/>
      </c>
      <c r="N144" s="360" t="str">
        <f t="shared" si="21"/>
        <v/>
      </c>
      <c r="O144" s="359" t="str">
        <f t="shared" si="22"/>
        <v/>
      </c>
      <c r="P144" s="360" t="str">
        <f t="shared" si="23"/>
        <v/>
      </c>
      <c r="Q144" s="361" t="str">
        <f t="shared" si="24"/>
        <v/>
      </c>
      <c r="R144" s="222"/>
      <c r="S144" s="222"/>
      <c r="T144" s="222"/>
    </row>
    <row r="145" spans="1:20" s="329" customFormat="1" x14ac:dyDescent="0.25">
      <c r="A145" s="356">
        <v>137</v>
      </c>
      <c r="B145" s="357" t="str">
        <f>IF('Tabela II'!B145="","",'Tabela II'!B145)</f>
        <v/>
      </c>
      <c r="C145" s="252"/>
      <c r="D145" s="357"/>
      <c r="E145" s="474"/>
      <c r="F145" s="358">
        <f t="shared" si="19"/>
        <v>0</v>
      </c>
      <c r="G145" s="474"/>
      <c r="H145" s="474"/>
      <c r="I145" s="474"/>
      <c r="J145" s="474"/>
      <c r="K145" s="474"/>
      <c r="L145" s="474"/>
      <c r="M145" s="359" t="str">
        <f t="shared" si="20"/>
        <v/>
      </c>
      <c r="N145" s="360" t="str">
        <f t="shared" si="21"/>
        <v/>
      </c>
      <c r="O145" s="359" t="str">
        <f t="shared" si="22"/>
        <v/>
      </c>
      <c r="P145" s="360" t="str">
        <f t="shared" si="23"/>
        <v/>
      </c>
      <c r="Q145" s="361" t="str">
        <f t="shared" si="24"/>
        <v/>
      </c>
      <c r="R145" s="222"/>
      <c r="S145" s="222"/>
      <c r="T145" s="222"/>
    </row>
    <row r="146" spans="1:20" s="329" customFormat="1" x14ac:dyDescent="0.25">
      <c r="A146" s="356">
        <v>138</v>
      </c>
      <c r="B146" s="357" t="str">
        <f>IF('Tabela II'!B146="","",'Tabela II'!B146)</f>
        <v/>
      </c>
      <c r="C146" s="252"/>
      <c r="D146" s="357"/>
      <c r="E146" s="474"/>
      <c r="F146" s="358">
        <f t="shared" si="19"/>
        <v>0</v>
      </c>
      <c r="G146" s="474"/>
      <c r="H146" s="474"/>
      <c r="I146" s="474"/>
      <c r="J146" s="474"/>
      <c r="K146" s="474"/>
      <c r="L146" s="474"/>
      <c r="M146" s="359" t="str">
        <f t="shared" si="20"/>
        <v/>
      </c>
      <c r="N146" s="360" t="str">
        <f t="shared" si="21"/>
        <v/>
      </c>
      <c r="O146" s="359" t="str">
        <f t="shared" si="22"/>
        <v/>
      </c>
      <c r="P146" s="360" t="str">
        <f t="shared" si="23"/>
        <v/>
      </c>
      <c r="Q146" s="361" t="str">
        <f t="shared" si="24"/>
        <v/>
      </c>
      <c r="R146" s="222"/>
      <c r="S146" s="222"/>
      <c r="T146" s="222"/>
    </row>
    <row r="147" spans="1:20" s="329" customFormat="1" x14ac:dyDescent="0.25">
      <c r="A147" s="356">
        <v>139</v>
      </c>
      <c r="B147" s="357" t="str">
        <f>IF('Tabela II'!B147="","",'Tabela II'!B147)</f>
        <v/>
      </c>
      <c r="C147" s="252"/>
      <c r="D147" s="357"/>
      <c r="E147" s="474"/>
      <c r="F147" s="358">
        <f t="shared" si="19"/>
        <v>0</v>
      </c>
      <c r="G147" s="474"/>
      <c r="H147" s="474"/>
      <c r="I147" s="474"/>
      <c r="J147" s="474"/>
      <c r="K147" s="474"/>
      <c r="L147" s="474"/>
      <c r="M147" s="359" t="str">
        <f t="shared" si="20"/>
        <v/>
      </c>
      <c r="N147" s="360" t="str">
        <f t="shared" si="21"/>
        <v/>
      </c>
      <c r="O147" s="359" t="str">
        <f t="shared" si="22"/>
        <v/>
      </c>
      <c r="P147" s="360" t="str">
        <f t="shared" si="23"/>
        <v/>
      </c>
      <c r="Q147" s="361" t="str">
        <f t="shared" si="24"/>
        <v/>
      </c>
      <c r="R147" s="222"/>
      <c r="S147" s="222"/>
      <c r="T147" s="222"/>
    </row>
    <row r="148" spans="1:20" s="329" customFormat="1" x14ac:dyDescent="0.25">
      <c r="A148" s="356">
        <v>140</v>
      </c>
      <c r="B148" s="357" t="str">
        <f>IF('Tabela II'!B148="","",'Tabela II'!B148)</f>
        <v/>
      </c>
      <c r="C148" s="252"/>
      <c r="D148" s="357"/>
      <c r="E148" s="474"/>
      <c r="F148" s="358">
        <f t="shared" si="19"/>
        <v>0</v>
      </c>
      <c r="G148" s="474"/>
      <c r="H148" s="474"/>
      <c r="I148" s="474"/>
      <c r="J148" s="474"/>
      <c r="K148" s="474"/>
      <c r="L148" s="474"/>
      <c r="M148" s="359" t="str">
        <f t="shared" si="20"/>
        <v/>
      </c>
      <c r="N148" s="360" t="str">
        <f t="shared" si="21"/>
        <v/>
      </c>
      <c r="O148" s="359" t="str">
        <f t="shared" si="22"/>
        <v/>
      </c>
      <c r="P148" s="360" t="str">
        <f t="shared" si="23"/>
        <v/>
      </c>
      <c r="Q148" s="361" t="str">
        <f t="shared" si="24"/>
        <v/>
      </c>
      <c r="R148" s="222"/>
      <c r="S148" s="222"/>
      <c r="T148" s="222"/>
    </row>
    <row r="149" spans="1:20" s="329" customFormat="1" x14ac:dyDescent="0.25">
      <c r="A149" s="356">
        <v>141</v>
      </c>
      <c r="B149" s="357" t="str">
        <f>IF('Tabela II'!B149="","",'Tabela II'!B149)</f>
        <v/>
      </c>
      <c r="C149" s="252"/>
      <c r="D149" s="357"/>
      <c r="E149" s="474"/>
      <c r="F149" s="358">
        <f t="shared" si="19"/>
        <v>0</v>
      </c>
      <c r="G149" s="474"/>
      <c r="H149" s="474"/>
      <c r="I149" s="474"/>
      <c r="J149" s="474"/>
      <c r="K149" s="474"/>
      <c r="L149" s="474"/>
      <c r="M149" s="359" t="str">
        <f t="shared" si="20"/>
        <v/>
      </c>
      <c r="N149" s="360" t="str">
        <f t="shared" si="21"/>
        <v/>
      </c>
      <c r="O149" s="359" t="str">
        <f t="shared" si="22"/>
        <v/>
      </c>
      <c r="P149" s="360" t="str">
        <f t="shared" si="23"/>
        <v/>
      </c>
      <c r="Q149" s="361" t="str">
        <f t="shared" si="24"/>
        <v/>
      </c>
      <c r="R149" s="222"/>
      <c r="S149" s="222"/>
      <c r="T149" s="222"/>
    </row>
    <row r="150" spans="1:20" x14ac:dyDescent="0.25">
      <c r="A150" s="356">
        <v>142</v>
      </c>
      <c r="B150" s="357" t="str">
        <f>IF('Tabela II'!B150="","",'Tabela II'!B150)</f>
        <v/>
      </c>
      <c r="C150" s="252"/>
      <c r="D150" s="357"/>
      <c r="E150" s="474"/>
      <c r="F150" s="358">
        <f t="shared" si="18"/>
        <v>0</v>
      </c>
      <c r="G150" s="474"/>
      <c r="H150" s="474"/>
      <c r="I150" s="474"/>
      <c r="J150" s="474"/>
      <c r="K150" s="474"/>
      <c r="L150" s="474"/>
      <c r="M150" s="359" t="str">
        <f t="shared" si="20"/>
        <v/>
      </c>
      <c r="N150" s="360" t="str">
        <f t="shared" si="21"/>
        <v/>
      </c>
      <c r="O150" s="359" t="str">
        <f t="shared" si="22"/>
        <v/>
      </c>
      <c r="P150" s="360" t="str">
        <f t="shared" si="23"/>
        <v/>
      </c>
      <c r="Q150" s="361" t="str">
        <f t="shared" si="24"/>
        <v/>
      </c>
    </row>
    <row r="151" spans="1:20" x14ac:dyDescent="0.25">
      <c r="A151" s="356">
        <v>143</v>
      </c>
      <c r="B151" s="357" t="str">
        <f>IF('Tabela II'!B151="","",'Tabela II'!B151)</f>
        <v/>
      </c>
      <c r="C151" s="252"/>
      <c r="D151" s="357"/>
      <c r="E151" s="474"/>
      <c r="F151" s="358">
        <f t="shared" si="18"/>
        <v>0</v>
      </c>
      <c r="G151" s="474"/>
      <c r="H151" s="474"/>
      <c r="I151" s="474"/>
      <c r="J151" s="474"/>
      <c r="K151" s="474"/>
      <c r="L151" s="474"/>
      <c r="M151" s="359" t="str">
        <f t="shared" si="20"/>
        <v/>
      </c>
      <c r="N151" s="360" t="str">
        <f t="shared" si="21"/>
        <v/>
      </c>
      <c r="O151" s="359" t="str">
        <f t="shared" si="22"/>
        <v/>
      </c>
      <c r="P151" s="360" t="str">
        <f t="shared" si="23"/>
        <v/>
      </c>
      <c r="Q151" s="361" t="str">
        <f t="shared" si="24"/>
        <v/>
      </c>
    </row>
    <row r="152" spans="1:20" x14ac:dyDescent="0.25">
      <c r="A152" s="356">
        <v>144</v>
      </c>
      <c r="B152" s="357" t="str">
        <f>IF('Tabela II'!B152="","",'Tabela II'!B152)</f>
        <v/>
      </c>
      <c r="C152" s="252"/>
      <c r="D152" s="357"/>
      <c r="E152" s="474"/>
      <c r="F152" s="358">
        <f t="shared" si="18"/>
        <v>0</v>
      </c>
      <c r="G152" s="474"/>
      <c r="H152" s="474"/>
      <c r="I152" s="474"/>
      <c r="J152" s="474"/>
      <c r="K152" s="474"/>
      <c r="L152" s="474"/>
      <c r="M152" s="359" t="str">
        <f t="shared" si="20"/>
        <v/>
      </c>
      <c r="N152" s="360" t="str">
        <f t="shared" si="21"/>
        <v/>
      </c>
      <c r="O152" s="359" t="str">
        <f t="shared" si="22"/>
        <v/>
      </c>
      <c r="P152" s="360" t="str">
        <f t="shared" si="23"/>
        <v/>
      </c>
      <c r="Q152" s="361" t="str">
        <f t="shared" si="24"/>
        <v/>
      </c>
    </row>
    <row r="153" spans="1:20" s="329" customFormat="1" x14ac:dyDescent="0.25">
      <c r="A153" s="356">
        <v>145</v>
      </c>
      <c r="B153" s="357" t="str">
        <f>IF('Tabela II'!B153="","",'Tabela II'!B153)</f>
        <v/>
      </c>
      <c r="C153" s="252"/>
      <c r="D153" s="357"/>
      <c r="E153" s="474"/>
      <c r="F153" s="358">
        <f t="shared" si="18"/>
        <v>0</v>
      </c>
      <c r="G153" s="474"/>
      <c r="H153" s="474"/>
      <c r="I153" s="474"/>
      <c r="J153" s="474"/>
      <c r="K153" s="474"/>
      <c r="L153" s="474"/>
      <c r="M153" s="359" t="str">
        <f t="shared" si="20"/>
        <v/>
      </c>
      <c r="N153" s="360" t="str">
        <f t="shared" si="21"/>
        <v/>
      </c>
      <c r="O153" s="359" t="str">
        <f t="shared" si="22"/>
        <v/>
      </c>
      <c r="P153" s="360" t="str">
        <f t="shared" si="23"/>
        <v/>
      </c>
      <c r="Q153" s="361" t="str">
        <f t="shared" si="24"/>
        <v/>
      </c>
      <c r="R153" s="222"/>
      <c r="S153" s="222"/>
      <c r="T153" s="222"/>
    </row>
    <row r="154" spans="1:20" s="329" customFormat="1" x14ac:dyDescent="0.25">
      <c r="A154" s="356">
        <v>146</v>
      </c>
      <c r="B154" s="357" t="str">
        <f>IF('Tabela II'!B154="","",'Tabela II'!B154)</f>
        <v/>
      </c>
      <c r="C154" s="252"/>
      <c r="D154" s="357"/>
      <c r="E154" s="474"/>
      <c r="F154" s="358">
        <f t="shared" si="18"/>
        <v>0</v>
      </c>
      <c r="G154" s="474"/>
      <c r="H154" s="474"/>
      <c r="I154" s="474"/>
      <c r="J154" s="474"/>
      <c r="K154" s="474"/>
      <c r="L154" s="474"/>
      <c r="M154" s="359" t="str">
        <f t="shared" si="20"/>
        <v/>
      </c>
      <c r="N154" s="360" t="str">
        <f t="shared" si="21"/>
        <v/>
      </c>
      <c r="O154" s="359" t="str">
        <f t="shared" si="22"/>
        <v/>
      </c>
      <c r="P154" s="360" t="str">
        <f t="shared" si="23"/>
        <v/>
      </c>
      <c r="Q154" s="361" t="str">
        <f t="shared" si="24"/>
        <v/>
      </c>
      <c r="R154" s="222"/>
      <c r="S154" s="222"/>
      <c r="T154" s="222"/>
    </row>
    <row r="155" spans="1:20" s="329" customFormat="1" x14ac:dyDescent="0.25">
      <c r="A155" s="356">
        <v>147</v>
      </c>
      <c r="B155" s="357" t="str">
        <f>IF('Tabela II'!B155="","",'Tabela II'!B155)</f>
        <v/>
      </c>
      <c r="C155" s="252"/>
      <c r="D155" s="357"/>
      <c r="E155" s="474"/>
      <c r="F155" s="358">
        <f t="shared" si="18"/>
        <v>0</v>
      </c>
      <c r="G155" s="474"/>
      <c r="H155" s="474"/>
      <c r="I155" s="474"/>
      <c r="J155" s="474"/>
      <c r="K155" s="474"/>
      <c r="L155" s="474"/>
      <c r="M155" s="359" t="str">
        <f t="shared" si="20"/>
        <v/>
      </c>
      <c r="N155" s="360" t="str">
        <f t="shared" si="21"/>
        <v/>
      </c>
      <c r="O155" s="359" t="str">
        <f t="shared" si="22"/>
        <v/>
      </c>
      <c r="P155" s="360" t="str">
        <f t="shared" si="23"/>
        <v/>
      </c>
      <c r="Q155" s="361" t="str">
        <f t="shared" si="24"/>
        <v/>
      </c>
      <c r="R155" s="222"/>
      <c r="S155" s="222"/>
      <c r="T155" s="222"/>
    </row>
    <row r="156" spans="1:20" s="329" customFormat="1" x14ac:dyDescent="0.25">
      <c r="A156" s="356">
        <v>148</v>
      </c>
      <c r="B156" s="357" t="str">
        <f>IF('Tabela II'!B156="","",'Tabela II'!B156)</f>
        <v/>
      </c>
      <c r="C156" s="252"/>
      <c r="D156" s="357"/>
      <c r="E156" s="474"/>
      <c r="F156" s="358">
        <f t="shared" si="18"/>
        <v>0</v>
      </c>
      <c r="G156" s="474"/>
      <c r="H156" s="474"/>
      <c r="I156" s="474"/>
      <c r="J156" s="474"/>
      <c r="K156" s="474"/>
      <c r="L156" s="474"/>
      <c r="M156" s="359" t="str">
        <f t="shared" si="20"/>
        <v/>
      </c>
      <c r="N156" s="360" t="str">
        <f t="shared" si="21"/>
        <v/>
      </c>
      <c r="O156" s="359" t="str">
        <f t="shared" si="22"/>
        <v/>
      </c>
      <c r="P156" s="360" t="str">
        <f t="shared" si="23"/>
        <v/>
      </c>
      <c r="Q156" s="361" t="str">
        <f t="shared" si="24"/>
        <v/>
      </c>
      <c r="R156" s="222"/>
      <c r="S156" s="222"/>
      <c r="T156" s="222"/>
    </row>
    <row r="157" spans="1:20" s="329" customFormat="1" x14ac:dyDescent="0.25">
      <c r="A157" s="356">
        <v>149</v>
      </c>
      <c r="B157" s="357" t="str">
        <f>IF('Tabela II'!B157="","",'Tabela II'!B157)</f>
        <v/>
      </c>
      <c r="C157" s="252"/>
      <c r="D157" s="357"/>
      <c r="E157" s="474"/>
      <c r="F157" s="358">
        <f t="shared" si="18"/>
        <v>0</v>
      </c>
      <c r="G157" s="474"/>
      <c r="H157" s="474"/>
      <c r="I157" s="474"/>
      <c r="J157" s="474"/>
      <c r="K157" s="474"/>
      <c r="L157" s="474"/>
      <c r="M157" s="359" t="str">
        <f t="shared" si="20"/>
        <v/>
      </c>
      <c r="N157" s="360" t="str">
        <f t="shared" si="21"/>
        <v/>
      </c>
      <c r="O157" s="359" t="str">
        <f t="shared" si="22"/>
        <v/>
      </c>
      <c r="P157" s="360" t="str">
        <f t="shared" si="23"/>
        <v/>
      </c>
      <c r="Q157" s="361" t="str">
        <f t="shared" si="24"/>
        <v/>
      </c>
      <c r="R157" s="222"/>
      <c r="S157" s="222"/>
      <c r="T157" s="222"/>
    </row>
    <row r="158" spans="1:20" s="329" customFormat="1" x14ac:dyDescent="0.25">
      <c r="A158" s="356">
        <v>150</v>
      </c>
      <c r="B158" s="357" t="str">
        <f>IF('Tabela II'!B158="","",'Tabela II'!B158)</f>
        <v/>
      </c>
      <c r="C158" s="252"/>
      <c r="D158" s="357"/>
      <c r="E158" s="474"/>
      <c r="F158" s="358">
        <f t="shared" si="18"/>
        <v>0</v>
      </c>
      <c r="G158" s="474"/>
      <c r="H158" s="474"/>
      <c r="I158" s="474"/>
      <c r="J158" s="474"/>
      <c r="K158" s="474"/>
      <c r="L158" s="474"/>
      <c r="M158" s="359" t="str">
        <f t="shared" si="20"/>
        <v/>
      </c>
      <c r="N158" s="360" t="str">
        <f t="shared" si="21"/>
        <v/>
      </c>
      <c r="O158" s="359" t="str">
        <f t="shared" si="22"/>
        <v/>
      </c>
      <c r="P158" s="360" t="str">
        <f t="shared" si="23"/>
        <v/>
      </c>
      <c r="Q158" s="361" t="str">
        <f t="shared" si="24"/>
        <v/>
      </c>
      <c r="R158" s="222"/>
      <c r="S158" s="222"/>
      <c r="T158" s="222"/>
    </row>
    <row r="159" spans="1:20" s="329" customFormat="1" x14ac:dyDescent="0.25">
      <c r="A159" s="356">
        <v>151</v>
      </c>
      <c r="B159" s="357" t="str">
        <f>IF('Tabela II'!B159="","",'Tabela II'!B159)</f>
        <v/>
      </c>
      <c r="C159" s="252"/>
      <c r="D159" s="357"/>
      <c r="E159" s="474"/>
      <c r="F159" s="358">
        <f t="shared" si="18"/>
        <v>0</v>
      </c>
      <c r="G159" s="474"/>
      <c r="H159" s="474"/>
      <c r="I159" s="474"/>
      <c r="J159" s="474"/>
      <c r="K159" s="474"/>
      <c r="L159" s="474"/>
      <c r="M159" s="359" t="str">
        <f t="shared" si="20"/>
        <v/>
      </c>
      <c r="N159" s="360" t="str">
        <f t="shared" si="21"/>
        <v/>
      </c>
      <c r="O159" s="359" t="str">
        <f t="shared" si="22"/>
        <v/>
      </c>
      <c r="P159" s="360" t="str">
        <f t="shared" si="23"/>
        <v/>
      </c>
      <c r="Q159" s="361" t="str">
        <f t="shared" si="24"/>
        <v/>
      </c>
      <c r="R159" s="222"/>
      <c r="S159" s="222"/>
      <c r="T159" s="222"/>
    </row>
    <row r="160" spans="1:20" s="329" customFormat="1" x14ac:dyDescent="0.25">
      <c r="A160" s="356">
        <v>152</v>
      </c>
      <c r="B160" s="357" t="str">
        <f>IF('Tabela II'!B160="","",'Tabela II'!B160)</f>
        <v/>
      </c>
      <c r="C160" s="252"/>
      <c r="D160" s="357"/>
      <c r="E160" s="474"/>
      <c r="F160" s="358">
        <f t="shared" si="0"/>
        <v>0</v>
      </c>
      <c r="G160" s="474"/>
      <c r="H160" s="474"/>
      <c r="I160" s="474"/>
      <c r="J160" s="474"/>
      <c r="K160" s="474"/>
      <c r="L160" s="474"/>
      <c r="M160" s="359" t="str">
        <f t="shared" si="20"/>
        <v/>
      </c>
      <c r="N160" s="360" t="str">
        <f t="shared" si="21"/>
        <v/>
      </c>
      <c r="O160" s="359" t="str">
        <f t="shared" si="22"/>
        <v/>
      </c>
      <c r="P160" s="360" t="str">
        <f t="shared" si="23"/>
        <v/>
      </c>
      <c r="Q160" s="361" t="str">
        <f t="shared" si="24"/>
        <v/>
      </c>
      <c r="R160" s="222"/>
      <c r="S160" s="222"/>
      <c r="T160" s="222"/>
    </row>
    <row r="161" spans="1:20" s="329" customFormat="1" x14ac:dyDescent="0.25">
      <c r="A161" s="356">
        <v>153</v>
      </c>
      <c r="B161" s="357" t="str">
        <f>IF('Tabela II'!B161="","",'Tabela II'!B161)</f>
        <v/>
      </c>
      <c r="C161" s="252"/>
      <c r="D161" s="357"/>
      <c r="E161" s="474"/>
      <c r="F161" s="358">
        <f t="shared" si="0"/>
        <v>0</v>
      </c>
      <c r="G161" s="474"/>
      <c r="H161" s="474"/>
      <c r="I161" s="474"/>
      <c r="J161" s="474"/>
      <c r="K161" s="474"/>
      <c r="L161" s="474"/>
      <c r="M161" s="359" t="str">
        <f t="shared" si="20"/>
        <v/>
      </c>
      <c r="N161" s="360" t="str">
        <f t="shared" si="21"/>
        <v/>
      </c>
      <c r="O161" s="359" t="str">
        <f t="shared" si="22"/>
        <v/>
      </c>
      <c r="P161" s="360" t="str">
        <f t="shared" si="23"/>
        <v/>
      </c>
      <c r="Q161" s="361" t="str">
        <f t="shared" si="24"/>
        <v/>
      </c>
      <c r="R161" s="222"/>
      <c r="S161" s="222"/>
      <c r="T161" s="222"/>
    </row>
    <row r="162" spans="1:20" s="329" customFormat="1" x14ac:dyDescent="0.25">
      <c r="A162" s="356">
        <v>154</v>
      </c>
      <c r="B162" s="357" t="str">
        <f>IF('Tabela II'!B162="","",'Tabela II'!B162)</f>
        <v/>
      </c>
      <c r="C162" s="252"/>
      <c r="D162" s="357"/>
      <c r="E162" s="474"/>
      <c r="F162" s="358">
        <f t="shared" si="0"/>
        <v>0</v>
      </c>
      <c r="G162" s="474"/>
      <c r="H162" s="474"/>
      <c r="I162" s="474"/>
      <c r="J162" s="474"/>
      <c r="K162" s="474"/>
      <c r="L162" s="474"/>
      <c r="M162" s="359" t="str">
        <f t="shared" si="20"/>
        <v/>
      </c>
      <c r="N162" s="360" t="str">
        <f t="shared" si="21"/>
        <v/>
      </c>
      <c r="O162" s="359" t="str">
        <f t="shared" si="22"/>
        <v/>
      </c>
      <c r="P162" s="360" t="str">
        <f t="shared" si="23"/>
        <v/>
      </c>
      <c r="Q162" s="361" t="str">
        <f t="shared" si="24"/>
        <v/>
      </c>
      <c r="R162" s="222"/>
      <c r="S162" s="222"/>
      <c r="T162" s="222"/>
    </row>
    <row r="163" spans="1:20" s="329" customFormat="1" x14ac:dyDescent="0.25">
      <c r="A163" s="356">
        <v>155</v>
      </c>
      <c r="B163" s="357" t="str">
        <f>IF('Tabela II'!B163="","",'Tabela II'!B163)</f>
        <v/>
      </c>
      <c r="C163" s="252"/>
      <c r="D163" s="357"/>
      <c r="E163" s="474"/>
      <c r="F163" s="358">
        <f t="shared" si="0"/>
        <v>0</v>
      </c>
      <c r="G163" s="474"/>
      <c r="H163" s="474"/>
      <c r="I163" s="474"/>
      <c r="J163" s="474"/>
      <c r="K163" s="474"/>
      <c r="L163" s="474"/>
      <c r="M163" s="359" t="str">
        <f t="shared" si="20"/>
        <v/>
      </c>
      <c r="N163" s="360" t="str">
        <f t="shared" si="21"/>
        <v/>
      </c>
      <c r="O163" s="359" t="str">
        <f t="shared" si="22"/>
        <v/>
      </c>
      <c r="P163" s="360" t="str">
        <f t="shared" si="23"/>
        <v/>
      </c>
      <c r="Q163" s="361" t="str">
        <f t="shared" si="24"/>
        <v/>
      </c>
      <c r="R163" s="222"/>
      <c r="S163" s="222"/>
      <c r="T163" s="222"/>
    </row>
    <row r="164" spans="1:20" s="329" customFormat="1" x14ac:dyDescent="0.25">
      <c r="A164" s="356">
        <v>156</v>
      </c>
      <c r="B164" s="357" t="str">
        <f>IF('Tabela II'!B164="","",'Tabela II'!B164)</f>
        <v/>
      </c>
      <c r="C164" s="252"/>
      <c r="D164" s="357"/>
      <c r="E164" s="474"/>
      <c r="F164" s="358">
        <f t="shared" si="0"/>
        <v>0</v>
      </c>
      <c r="G164" s="474"/>
      <c r="H164" s="474"/>
      <c r="I164" s="474"/>
      <c r="J164" s="474"/>
      <c r="K164" s="474"/>
      <c r="L164" s="474"/>
      <c r="M164" s="359" t="str">
        <f t="shared" si="20"/>
        <v/>
      </c>
      <c r="N164" s="360" t="str">
        <f t="shared" si="21"/>
        <v/>
      </c>
      <c r="O164" s="359" t="str">
        <f t="shared" si="22"/>
        <v/>
      </c>
      <c r="P164" s="360" t="str">
        <f t="shared" si="23"/>
        <v/>
      </c>
      <c r="Q164" s="361" t="str">
        <f t="shared" si="24"/>
        <v/>
      </c>
      <c r="R164" s="222"/>
      <c r="S164" s="222"/>
      <c r="T164" s="222"/>
    </row>
    <row r="165" spans="1:20" s="329" customFormat="1" x14ac:dyDescent="0.25">
      <c r="A165" s="356">
        <v>157</v>
      </c>
      <c r="B165" s="357" t="str">
        <f>IF('Tabela II'!B165="","",'Tabela II'!B165)</f>
        <v/>
      </c>
      <c r="C165" s="252"/>
      <c r="D165" s="357"/>
      <c r="E165" s="474"/>
      <c r="F165" s="358">
        <f t="shared" si="0"/>
        <v>0</v>
      </c>
      <c r="G165" s="474"/>
      <c r="H165" s="474"/>
      <c r="I165" s="474"/>
      <c r="J165" s="474"/>
      <c r="K165" s="474"/>
      <c r="L165" s="474"/>
      <c r="M165" s="359" t="str">
        <f t="shared" si="20"/>
        <v/>
      </c>
      <c r="N165" s="360" t="str">
        <f t="shared" si="21"/>
        <v/>
      </c>
      <c r="O165" s="359" t="str">
        <f t="shared" si="22"/>
        <v/>
      </c>
      <c r="P165" s="360" t="str">
        <f t="shared" si="23"/>
        <v/>
      </c>
      <c r="Q165" s="361" t="str">
        <f t="shared" si="24"/>
        <v/>
      </c>
      <c r="R165" s="222"/>
      <c r="S165" s="222"/>
      <c r="T165" s="222"/>
    </row>
    <row r="166" spans="1:20" x14ac:dyDescent="0.25">
      <c r="A166" s="356">
        <v>158</v>
      </c>
      <c r="B166" s="357" t="str">
        <f>IF('Tabela II'!B166="","",'Tabela II'!B166)</f>
        <v/>
      </c>
      <c r="C166" s="252"/>
      <c r="D166" s="357"/>
      <c r="E166" s="474"/>
      <c r="F166" s="358">
        <f t="shared" si="0"/>
        <v>0</v>
      </c>
      <c r="G166" s="474"/>
      <c r="H166" s="474"/>
      <c r="I166" s="474"/>
      <c r="J166" s="474"/>
      <c r="K166" s="474"/>
      <c r="L166" s="474"/>
      <c r="M166" s="359" t="str">
        <f t="shared" si="20"/>
        <v/>
      </c>
      <c r="N166" s="360" t="str">
        <f t="shared" si="21"/>
        <v/>
      </c>
      <c r="O166" s="359" t="str">
        <f t="shared" si="22"/>
        <v/>
      </c>
      <c r="P166" s="360" t="str">
        <f t="shared" si="23"/>
        <v/>
      </c>
      <c r="Q166" s="361" t="str">
        <f t="shared" si="24"/>
        <v/>
      </c>
    </row>
    <row r="167" spans="1:20" x14ac:dyDescent="0.25">
      <c r="A167" s="356">
        <v>159</v>
      </c>
      <c r="B167" s="357" t="str">
        <f>IF('Tabela II'!B167="","",'Tabela II'!B167)</f>
        <v/>
      </c>
      <c r="C167" s="252"/>
      <c r="D167" s="357"/>
      <c r="E167" s="474"/>
      <c r="F167" s="358">
        <f t="shared" si="0"/>
        <v>0</v>
      </c>
      <c r="G167" s="474"/>
      <c r="H167" s="474"/>
      <c r="I167" s="474"/>
      <c r="J167" s="474"/>
      <c r="K167" s="474"/>
      <c r="L167" s="474"/>
      <c r="M167" s="359" t="str">
        <f t="shared" si="20"/>
        <v/>
      </c>
      <c r="N167" s="360" t="str">
        <f t="shared" si="21"/>
        <v/>
      </c>
      <c r="O167" s="359" t="str">
        <f t="shared" si="22"/>
        <v/>
      </c>
      <c r="P167" s="360" t="str">
        <f t="shared" si="23"/>
        <v/>
      </c>
      <c r="Q167" s="361" t="str">
        <f t="shared" si="24"/>
        <v/>
      </c>
    </row>
    <row r="168" spans="1:20" x14ac:dyDescent="0.25">
      <c r="A168" s="356">
        <v>160</v>
      </c>
      <c r="B168" s="357" t="str">
        <f>IF('Tabela II'!B168="","",'Tabela II'!B168)</f>
        <v/>
      </c>
      <c r="C168" s="252"/>
      <c r="D168" s="357"/>
      <c r="E168" s="474"/>
      <c r="F168" s="358">
        <f t="shared" si="0"/>
        <v>0</v>
      </c>
      <c r="G168" s="474"/>
      <c r="H168" s="474"/>
      <c r="I168" s="474"/>
      <c r="J168" s="474"/>
      <c r="K168" s="474"/>
      <c r="L168" s="474"/>
      <c r="M168" s="359" t="str">
        <f t="shared" si="20"/>
        <v/>
      </c>
      <c r="N168" s="360" t="str">
        <f t="shared" si="21"/>
        <v/>
      </c>
      <c r="O168" s="359" t="str">
        <f t="shared" si="22"/>
        <v/>
      </c>
      <c r="P168" s="360" t="str">
        <f t="shared" si="23"/>
        <v/>
      </c>
      <c r="Q168" s="361" t="str">
        <f t="shared" si="24"/>
        <v/>
      </c>
    </row>
    <row r="169" spans="1:20" x14ac:dyDescent="0.25">
      <c r="A169" s="356">
        <v>161</v>
      </c>
      <c r="B169" s="357"/>
      <c r="C169" s="252"/>
      <c r="D169" s="357"/>
      <c r="E169" s="474"/>
      <c r="F169" s="358">
        <f t="shared" si="0"/>
        <v>0</v>
      </c>
      <c r="G169" s="474"/>
      <c r="H169" s="474"/>
      <c r="I169" s="474"/>
      <c r="J169" s="474"/>
      <c r="K169" s="474"/>
      <c r="L169" s="474"/>
      <c r="M169" s="359" t="str">
        <f t="shared" si="20"/>
        <v/>
      </c>
      <c r="N169" s="360" t="str">
        <f t="shared" si="21"/>
        <v/>
      </c>
      <c r="O169" s="359" t="str">
        <f t="shared" si="22"/>
        <v/>
      </c>
      <c r="P169" s="360" t="str">
        <f t="shared" si="23"/>
        <v/>
      </c>
      <c r="Q169" s="361" t="str">
        <f t="shared" si="24"/>
        <v/>
      </c>
    </row>
    <row r="170" spans="1:20" s="329" customFormat="1" x14ac:dyDescent="0.25">
      <c r="A170" s="356">
        <v>162</v>
      </c>
      <c r="B170" s="357"/>
      <c r="C170" s="252"/>
      <c r="D170" s="357"/>
      <c r="E170" s="474"/>
      <c r="F170" s="358">
        <f t="shared" si="0"/>
        <v>0</v>
      </c>
      <c r="G170" s="474"/>
      <c r="H170" s="474"/>
      <c r="I170" s="474"/>
      <c r="J170" s="474"/>
      <c r="K170" s="474"/>
      <c r="L170" s="474"/>
      <c r="M170" s="359" t="str">
        <f t="shared" si="20"/>
        <v/>
      </c>
      <c r="N170" s="360" t="str">
        <f t="shared" si="21"/>
        <v/>
      </c>
      <c r="O170" s="359" t="str">
        <f t="shared" si="22"/>
        <v/>
      </c>
      <c r="P170" s="360" t="str">
        <f t="shared" si="23"/>
        <v/>
      </c>
      <c r="Q170" s="361" t="str">
        <f t="shared" si="24"/>
        <v/>
      </c>
      <c r="R170" s="222"/>
      <c r="S170" s="222"/>
      <c r="T170" s="222"/>
    </row>
    <row r="171" spans="1:20" s="329" customFormat="1" x14ac:dyDescent="0.25">
      <c r="A171" s="356">
        <v>163</v>
      </c>
      <c r="B171" s="357"/>
      <c r="C171" s="357"/>
      <c r="D171" s="357"/>
      <c r="E171" s="474"/>
      <c r="F171" s="358">
        <f t="shared" si="0"/>
        <v>0</v>
      </c>
      <c r="G171" s="474"/>
      <c r="H171" s="474"/>
      <c r="I171" s="474"/>
      <c r="J171" s="474"/>
      <c r="K171" s="474"/>
      <c r="L171" s="474"/>
      <c r="M171" s="359" t="str">
        <f t="shared" si="20"/>
        <v/>
      </c>
      <c r="N171" s="360" t="str">
        <f t="shared" si="21"/>
        <v/>
      </c>
      <c r="O171" s="359" t="str">
        <f t="shared" si="22"/>
        <v/>
      </c>
      <c r="P171" s="360" t="str">
        <f t="shared" si="23"/>
        <v/>
      </c>
      <c r="Q171" s="361" t="str">
        <f t="shared" si="24"/>
        <v/>
      </c>
      <c r="R171" s="222"/>
      <c r="S171" s="222"/>
      <c r="T171" s="222"/>
    </row>
    <row r="172" spans="1:20" s="329" customFormat="1" x14ac:dyDescent="0.25">
      <c r="A172" s="356">
        <v>164</v>
      </c>
      <c r="B172" s="357"/>
      <c r="C172" s="357"/>
      <c r="D172" s="357"/>
      <c r="E172" s="474"/>
      <c r="F172" s="358">
        <f t="shared" si="0"/>
        <v>0</v>
      </c>
      <c r="G172" s="474"/>
      <c r="H172" s="474"/>
      <c r="I172" s="474"/>
      <c r="J172" s="474"/>
      <c r="K172" s="474"/>
      <c r="L172" s="474"/>
      <c r="M172" s="359" t="str">
        <f t="shared" si="20"/>
        <v/>
      </c>
      <c r="N172" s="360" t="str">
        <f t="shared" si="21"/>
        <v/>
      </c>
      <c r="O172" s="359" t="str">
        <f t="shared" si="22"/>
        <v/>
      </c>
      <c r="P172" s="360" t="str">
        <f t="shared" si="23"/>
        <v/>
      </c>
      <c r="Q172" s="361" t="str">
        <f t="shared" si="24"/>
        <v/>
      </c>
      <c r="R172" s="222"/>
      <c r="S172" s="222"/>
      <c r="T172" s="222"/>
    </row>
    <row r="173" spans="1:20" s="329" customFormat="1" x14ac:dyDescent="0.25">
      <c r="A173" s="356">
        <v>165</v>
      </c>
      <c r="B173" s="357"/>
      <c r="C173" s="357"/>
      <c r="D173" s="357"/>
      <c r="E173" s="474"/>
      <c r="F173" s="358">
        <f t="shared" si="0"/>
        <v>0</v>
      </c>
      <c r="G173" s="474"/>
      <c r="H173" s="474"/>
      <c r="I173" s="474"/>
      <c r="J173" s="474"/>
      <c r="K173" s="474"/>
      <c r="L173" s="474"/>
      <c r="M173" s="359" t="str">
        <f t="shared" si="20"/>
        <v/>
      </c>
      <c r="N173" s="360" t="str">
        <f t="shared" si="21"/>
        <v/>
      </c>
      <c r="O173" s="359" t="str">
        <f t="shared" si="22"/>
        <v/>
      </c>
      <c r="P173" s="360" t="str">
        <f t="shared" si="23"/>
        <v/>
      </c>
      <c r="Q173" s="361" t="str">
        <f t="shared" si="24"/>
        <v/>
      </c>
      <c r="R173" s="222"/>
      <c r="S173" s="222"/>
      <c r="T173" s="222"/>
    </row>
    <row r="174" spans="1:20" s="329" customFormat="1" x14ac:dyDescent="0.25">
      <c r="A174" s="356">
        <v>166</v>
      </c>
      <c r="B174" s="357"/>
      <c r="C174" s="357"/>
      <c r="D174" s="357"/>
      <c r="E174" s="474"/>
      <c r="F174" s="358">
        <f t="shared" si="0"/>
        <v>0</v>
      </c>
      <c r="G174" s="474"/>
      <c r="H174" s="474"/>
      <c r="I174" s="474"/>
      <c r="J174" s="474"/>
      <c r="K174" s="474"/>
      <c r="L174" s="474"/>
      <c r="M174" s="359" t="str">
        <f t="shared" si="20"/>
        <v/>
      </c>
      <c r="N174" s="360" t="str">
        <f t="shared" si="21"/>
        <v/>
      </c>
      <c r="O174" s="359" t="str">
        <f t="shared" si="22"/>
        <v/>
      </c>
      <c r="P174" s="360" t="str">
        <f t="shared" si="23"/>
        <v/>
      </c>
      <c r="Q174" s="361" t="str">
        <f t="shared" si="24"/>
        <v/>
      </c>
      <c r="R174" s="222"/>
      <c r="S174" s="222"/>
      <c r="T174" s="222"/>
    </row>
    <row r="175" spans="1:20" s="329" customFormat="1" x14ac:dyDescent="0.25">
      <c r="A175" s="356">
        <v>167</v>
      </c>
      <c r="B175" s="357"/>
      <c r="C175" s="357"/>
      <c r="D175" s="357"/>
      <c r="E175" s="474"/>
      <c r="F175" s="358">
        <f t="shared" si="0"/>
        <v>0</v>
      </c>
      <c r="G175" s="474"/>
      <c r="H175" s="474"/>
      <c r="I175" s="474"/>
      <c r="J175" s="474"/>
      <c r="K175" s="474"/>
      <c r="L175" s="474"/>
      <c r="M175" s="359" t="str">
        <f t="shared" si="20"/>
        <v/>
      </c>
      <c r="N175" s="360" t="str">
        <f t="shared" si="21"/>
        <v/>
      </c>
      <c r="O175" s="359" t="str">
        <f t="shared" si="22"/>
        <v/>
      </c>
      <c r="P175" s="360" t="str">
        <f t="shared" si="23"/>
        <v/>
      </c>
      <c r="Q175" s="361" t="str">
        <f t="shared" si="24"/>
        <v/>
      </c>
      <c r="R175" s="222"/>
      <c r="S175" s="222"/>
      <c r="T175" s="222"/>
    </row>
    <row r="176" spans="1:20" s="329" customFormat="1" x14ac:dyDescent="0.25">
      <c r="A176" s="356">
        <v>168</v>
      </c>
      <c r="B176" s="357"/>
      <c r="C176" s="357"/>
      <c r="D176" s="357"/>
      <c r="E176" s="474"/>
      <c r="F176" s="358">
        <f t="shared" si="0"/>
        <v>0</v>
      </c>
      <c r="G176" s="474"/>
      <c r="H176" s="474"/>
      <c r="I176" s="474"/>
      <c r="J176" s="474"/>
      <c r="K176" s="474"/>
      <c r="L176" s="474"/>
      <c r="M176" s="359" t="str">
        <f t="shared" si="20"/>
        <v/>
      </c>
      <c r="N176" s="360" t="str">
        <f t="shared" si="21"/>
        <v/>
      </c>
      <c r="O176" s="359" t="str">
        <f t="shared" si="22"/>
        <v/>
      </c>
      <c r="P176" s="360" t="str">
        <f t="shared" si="23"/>
        <v/>
      </c>
      <c r="Q176" s="361" t="str">
        <f t="shared" si="24"/>
        <v/>
      </c>
      <c r="R176" s="222"/>
      <c r="S176" s="222"/>
      <c r="T176" s="222"/>
    </row>
    <row r="177" spans="1:20" s="329" customFormat="1" x14ac:dyDescent="0.25">
      <c r="A177" s="356">
        <v>169</v>
      </c>
      <c r="B177" s="357"/>
      <c r="C177" s="357"/>
      <c r="D177" s="357"/>
      <c r="E177" s="474"/>
      <c r="F177" s="358">
        <f t="shared" si="0"/>
        <v>0</v>
      </c>
      <c r="G177" s="474"/>
      <c r="H177" s="474"/>
      <c r="I177" s="474"/>
      <c r="J177" s="474"/>
      <c r="K177" s="474"/>
      <c r="L177" s="474"/>
      <c r="M177" s="359" t="str">
        <f t="shared" si="20"/>
        <v/>
      </c>
      <c r="N177" s="360" t="str">
        <f t="shared" si="21"/>
        <v/>
      </c>
      <c r="O177" s="359" t="str">
        <f t="shared" si="22"/>
        <v/>
      </c>
      <c r="P177" s="360" t="str">
        <f t="shared" si="23"/>
        <v/>
      </c>
      <c r="Q177" s="361" t="str">
        <f t="shared" si="24"/>
        <v/>
      </c>
      <c r="R177" s="222"/>
      <c r="S177" s="222"/>
      <c r="T177" s="222"/>
    </row>
    <row r="178" spans="1:20" s="329" customFormat="1" ht="15.75" thickBot="1" x14ac:dyDescent="0.3">
      <c r="A178" s="691">
        <v>170</v>
      </c>
      <c r="B178" s="362"/>
      <c r="C178" s="362"/>
      <c r="D178" s="362"/>
      <c r="E178" s="475"/>
      <c r="F178" s="363">
        <f t="shared" si="0"/>
        <v>0</v>
      </c>
      <c r="G178" s="475"/>
      <c r="H178" s="475"/>
      <c r="I178" s="475"/>
      <c r="J178" s="475"/>
      <c r="K178" s="475"/>
      <c r="L178" s="475"/>
      <c r="M178" s="364" t="str">
        <f t="shared" si="20"/>
        <v/>
      </c>
      <c r="N178" s="365" t="str">
        <f t="shared" si="21"/>
        <v/>
      </c>
      <c r="O178" s="364" t="str">
        <f t="shared" si="22"/>
        <v/>
      </c>
      <c r="P178" s="365" t="str">
        <f t="shared" si="23"/>
        <v/>
      </c>
      <c r="Q178" s="366" t="str">
        <f t="shared" si="24"/>
        <v/>
      </c>
      <c r="R178" s="222"/>
      <c r="S178" s="222"/>
      <c r="T178" s="222"/>
    </row>
    <row r="179" spans="1:20" s="329" customFormat="1" ht="15.75" thickBot="1" x14ac:dyDescent="0.3">
      <c r="A179" s="222"/>
      <c r="B179" s="241"/>
      <c r="C179" s="222"/>
      <c r="D179" s="222"/>
      <c r="E179" s="476"/>
      <c r="F179" s="476"/>
      <c r="G179" s="476"/>
      <c r="H179" s="476"/>
      <c r="I179" s="476"/>
      <c r="J179" s="476"/>
      <c r="K179" s="476"/>
      <c r="L179" s="476"/>
      <c r="N179" s="222"/>
      <c r="P179" s="222"/>
      <c r="Q179" s="332"/>
      <c r="R179" s="222"/>
      <c r="S179" s="222"/>
      <c r="T179" s="222"/>
    </row>
    <row r="180" spans="1:20" s="412" customFormat="1" ht="15.75" thickBot="1" x14ac:dyDescent="0.3">
      <c r="A180" s="816" t="s">
        <v>208</v>
      </c>
      <c r="B180" s="817"/>
      <c r="C180" s="817"/>
      <c r="D180" s="410"/>
      <c r="E180" s="477">
        <f t="shared" ref="E180:L180" si="25">SUM(E9:E178)</f>
        <v>0</v>
      </c>
      <c r="F180" s="484">
        <f t="shared" si="25"/>
        <v>0</v>
      </c>
      <c r="G180" s="484">
        <f t="shared" si="25"/>
        <v>0</v>
      </c>
      <c r="H180" s="484">
        <f t="shared" si="25"/>
        <v>0</v>
      </c>
      <c r="I180" s="484">
        <f t="shared" si="25"/>
        <v>0</v>
      </c>
      <c r="J180" s="484">
        <f t="shared" si="25"/>
        <v>0</v>
      </c>
      <c r="K180" s="484">
        <f t="shared" si="25"/>
        <v>0</v>
      </c>
      <c r="L180" s="484">
        <f t="shared" si="25"/>
        <v>0</v>
      </c>
      <c r="M180" s="818" t="str">
        <f>IF(F180=0,"",0.7*((F180-K180-(L180/2))/F180)+0.3*((E180-J180-K180-(L180/2))/E180))</f>
        <v/>
      </c>
      <c r="N180" s="819"/>
      <c r="O180" s="819"/>
      <c r="P180" s="819"/>
      <c r="Q180" s="820"/>
      <c r="R180" s="411"/>
      <c r="S180" s="411"/>
      <c r="T180" s="411"/>
    </row>
    <row r="181" spans="1:20" s="329" customFormat="1" x14ac:dyDescent="0.25">
      <c r="A181" s="367"/>
      <c r="B181" s="607"/>
      <c r="C181" s="367"/>
      <c r="D181" s="367"/>
      <c r="E181" s="478"/>
      <c r="F181" s="476"/>
      <c r="G181" s="476"/>
      <c r="H181" s="476"/>
      <c r="I181" s="476"/>
      <c r="J181" s="476"/>
      <c r="K181" s="476"/>
      <c r="L181" s="476"/>
      <c r="N181" s="222"/>
      <c r="P181" s="222"/>
      <c r="Q181" s="332"/>
      <c r="R181" s="222"/>
      <c r="S181" s="222"/>
      <c r="T181" s="222"/>
    </row>
    <row r="182" spans="1:20" s="329" customFormat="1" x14ac:dyDescent="0.25">
      <c r="A182" s="367"/>
      <c r="B182" s="607"/>
      <c r="C182" s="367"/>
      <c r="D182" s="367"/>
      <c r="E182" s="478"/>
      <c r="F182" s="476"/>
      <c r="G182" s="476"/>
      <c r="H182" s="476"/>
      <c r="I182" s="476"/>
      <c r="J182" s="476"/>
      <c r="K182" s="476"/>
      <c r="L182" s="476"/>
      <c r="N182" s="222"/>
      <c r="P182" s="222"/>
      <c r="Q182" s="332"/>
      <c r="R182" s="222"/>
      <c r="S182" s="222"/>
      <c r="T182" s="222"/>
    </row>
    <row r="183" spans="1:20" s="329" customFormat="1" x14ac:dyDescent="0.25">
      <c r="A183" s="367"/>
      <c r="B183" s="607"/>
      <c r="C183" s="367"/>
      <c r="D183" s="367"/>
      <c r="E183" s="478"/>
      <c r="F183" s="476"/>
      <c r="G183" s="476"/>
      <c r="H183" s="476"/>
      <c r="I183" s="476"/>
      <c r="J183" s="476"/>
      <c r="K183" s="476"/>
      <c r="L183" s="476"/>
      <c r="N183" s="222"/>
      <c r="P183" s="222"/>
      <c r="Q183" s="332"/>
      <c r="R183" s="222"/>
      <c r="S183" s="222"/>
      <c r="T183" s="222"/>
    </row>
    <row r="184" spans="1:20" s="329" customFormat="1" x14ac:dyDescent="0.25">
      <c r="A184" s="603" t="s">
        <v>252</v>
      </c>
      <c r="B184" s="607"/>
      <c r="C184" s="367"/>
      <c r="D184" s="367"/>
      <c r="E184" s="478"/>
      <c r="F184" s="476"/>
      <c r="G184" s="476"/>
      <c r="H184" s="476"/>
      <c r="I184" s="476"/>
      <c r="J184" s="476"/>
      <c r="K184" s="476"/>
      <c r="L184" s="476"/>
      <c r="N184" s="222"/>
      <c r="P184" s="222"/>
      <c r="Q184" s="332"/>
      <c r="R184" s="222"/>
      <c r="S184" s="222"/>
      <c r="T184" s="222"/>
    </row>
    <row r="185" spans="1:20" s="329" customFormat="1" ht="3.75" customHeight="1" x14ac:dyDescent="0.25">
      <c r="A185" s="428"/>
      <c r="B185" s="607"/>
      <c r="C185" s="367"/>
      <c r="D185" s="367"/>
      <c r="E185" s="478"/>
      <c r="F185" s="476"/>
      <c r="G185" s="476"/>
      <c r="H185" s="476"/>
      <c r="I185" s="476"/>
      <c r="J185" s="476"/>
      <c r="K185" s="476"/>
      <c r="L185" s="476"/>
      <c r="N185" s="222"/>
      <c r="P185" s="222"/>
      <c r="Q185" s="332"/>
      <c r="R185" s="222"/>
      <c r="S185" s="222"/>
      <c r="T185" s="222"/>
    </row>
    <row r="186" spans="1:20" s="430" customFormat="1" x14ac:dyDescent="0.25">
      <c r="A186" s="798" t="s">
        <v>236</v>
      </c>
      <c r="B186" s="799"/>
      <c r="C186" s="800"/>
      <c r="D186" s="443"/>
      <c r="E186" s="444"/>
      <c r="F186" s="444"/>
      <c r="G186" s="487"/>
      <c r="H186" s="487"/>
      <c r="I186" s="487"/>
      <c r="J186" s="487"/>
      <c r="K186" s="487"/>
      <c r="L186" s="444"/>
      <c r="M186" s="446"/>
      <c r="N186" s="446"/>
      <c r="O186" s="446"/>
      <c r="P186" s="445"/>
      <c r="Q186" s="445"/>
      <c r="R186" s="429"/>
      <c r="S186" s="429"/>
      <c r="T186" s="429"/>
    </row>
    <row r="187" spans="1:20" s="329" customFormat="1" x14ac:dyDescent="0.25">
      <c r="A187" s="431">
        <v>1</v>
      </c>
      <c r="B187" s="357" t="s">
        <v>143</v>
      </c>
      <c r="C187" s="439" t="s">
        <v>162</v>
      </c>
      <c r="D187" s="357"/>
      <c r="E187" s="474"/>
      <c r="F187" s="358">
        <f>SUM(H187:L187)</f>
        <v>0</v>
      </c>
      <c r="G187" s="474"/>
      <c r="H187" s="474"/>
      <c r="I187" s="474"/>
      <c r="J187" s="474"/>
      <c r="K187" s="474"/>
      <c r="L187" s="474"/>
      <c r="M187" s="359"/>
      <c r="N187" s="360"/>
      <c r="O187" s="359"/>
      <c r="P187" s="360"/>
      <c r="Q187" s="432"/>
      <c r="R187" s="222"/>
      <c r="S187" s="222"/>
      <c r="T187" s="222"/>
    </row>
    <row r="188" spans="1:20" s="430" customFormat="1" x14ac:dyDescent="0.25">
      <c r="A188" s="798" t="s">
        <v>237</v>
      </c>
      <c r="B188" s="799"/>
      <c r="C188" s="800"/>
      <c r="D188" s="447"/>
      <c r="E188" s="448"/>
      <c r="F188" s="448"/>
      <c r="G188" s="448"/>
      <c r="H188" s="448"/>
      <c r="I188" s="448"/>
      <c r="J188" s="448"/>
      <c r="K188" s="448"/>
      <c r="L188" s="448"/>
      <c r="M188" s="449"/>
      <c r="N188" s="450"/>
      <c r="O188" s="449"/>
      <c r="P188" s="450"/>
      <c r="Q188" s="459"/>
      <c r="R188" s="429"/>
      <c r="S188" s="429"/>
      <c r="T188" s="429"/>
    </row>
    <row r="189" spans="1:20" s="329" customFormat="1" x14ac:dyDescent="0.25">
      <c r="A189" s="437">
        <f>+A187</f>
        <v>1</v>
      </c>
      <c r="B189" s="438" t="str">
        <f>+B187</f>
        <v>Ime i prezime</v>
      </c>
      <c r="C189" s="357"/>
      <c r="D189" s="357"/>
      <c r="E189" s="474"/>
      <c r="F189" s="358">
        <f t="shared" ref="F189" si="26">SUM(H189:L189)</f>
        <v>0</v>
      </c>
      <c r="G189" s="474"/>
      <c r="H189" s="474"/>
      <c r="I189" s="474"/>
      <c r="J189" s="474"/>
      <c r="K189" s="474"/>
      <c r="L189" s="474"/>
      <c r="M189" s="434"/>
      <c r="N189" s="435"/>
      <c r="O189" s="434"/>
      <c r="P189" s="435"/>
      <c r="Q189" s="436"/>
      <c r="R189" s="222"/>
      <c r="S189" s="222"/>
      <c r="T189" s="222"/>
    </row>
    <row r="190" spans="1:20" s="329" customFormat="1" ht="15.75" thickBot="1" x14ac:dyDescent="0.3">
      <c r="A190" s="433" t="s">
        <v>238</v>
      </c>
      <c r="B190" s="607"/>
      <c r="C190" s="367"/>
      <c r="D190" s="367"/>
      <c r="E190" s="478"/>
      <c r="F190" s="476"/>
      <c r="G190" s="476"/>
      <c r="H190" s="476"/>
      <c r="I190" s="476"/>
      <c r="J190" s="476"/>
      <c r="K190" s="476"/>
      <c r="L190" s="476"/>
      <c r="N190" s="222"/>
      <c r="P190" s="222"/>
      <c r="Q190" s="332"/>
      <c r="R190" s="222"/>
      <c r="S190" s="222"/>
      <c r="T190" s="222"/>
    </row>
    <row r="191" spans="1:20" s="458" customFormat="1" ht="15.75" thickBot="1" x14ac:dyDescent="0.3">
      <c r="A191" s="451">
        <f>+A187</f>
        <v>1</v>
      </c>
      <c r="B191" s="452" t="str">
        <f>+B187</f>
        <v>Ime i prezime</v>
      </c>
      <c r="C191" s="453" t="s">
        <v>162</v>
      </c>
      <c r="D191" s="454"/>
      <c r="E191" s="479">
        <f>+E187+E189</f>
        <v>0</v>
      </c>
      <c r="F191" s="455">
        <f>SUM(H191:L191)</f>
        <v>0</v>
      </c>
      <c r="G191" s="479">
        <f t="shared" ref="G191:L191" si="27">+G187+G189</f>
        <v>0</v>
      </c>
      <c r="H191" s="479">
        <f t="shared" si="27"/>
        <v>0</v>
      </c>
      <c r="I191" s="479">
        <f t="shared" si="27"/>
        <v>0</v>
      </c>
      <c r="J191" s="479">
        <f t="shared" si="27"/>
        <v>0</v>
      </c>
      <c r="K191" s="479">
        <f t="shared" si="27"/>
        <v>0</v>
      </c>
      <c r="L191" s="479">
        <f t="shared" si="27"/>
        <v>0</v>
      </c>
      <c r="M191" s="456" t="str">
        <f>IF(D191="","",IF(D191="Nije ocijenjen ili Ne treba raditi na predmetima","",IF(D191="Ocijenjen",IF(F191&lt;10,"Član 26. stav 7. Kriterija",(K191+(L191/2))/(F191)))))</f>
        <v/>
      </c>
      <c r="N191" s="457" t="str">
        <f>IF(D191="","",IF(D191="Nije ocijenjen ili Ne treba raditi na predmetima","",IF(D191="Ocijenjen",IF(M191="Član 26. stav 7. Kriterija","",IF(M191&gt;0.4,0,IF(M191&gt;0.3,2,IF(M191&gt;0.2,3,IF(M191&gt;0.1,4,IF(M191&lt;=0.1,5,)))))))))</f>
        <v/>
      </c>
      <c r="O191" s="456" t="str">
        <f>IF(D191="","",IF(D191="Nije ocijenjen ili Ne treba raditi na predmetima","",IF(D191="Ocijenjen",IF(E191=0,"",((K191+J191+(L191/2))/(E191))))))</f>
        <v/>
      </c>
      <c r="P191" s="457" t="str">
        <f>IF(D191="","",IF(D191="Nije ocijenjen ili Ne treba raditi na predmetima","",IF(D191="Ocijenjen",IF(O191&gt;0.2,0,IF(O191&gt;0.15,1,IF(O191&gt;0.1,2,IF(O191&gt;0.06,3,IF(O191&gt;0.03,4,IF(O191&lt;=0.03,5,)))))))))</f>
        <v/>
      </c>
      <c r="Q191" s="441" t="str">
        <f>IF(D191="","",IF(D191="Nije ocijenjen ili Ne treba raditi na predmetima","",IF(D191="Ocijenjen",IF(M191="Član 26. stav 7. Kriterija",P191,N191+P191))))</f>
        <v/>
      </c>
      <c r="R191" s="332"/>
      <c r="S191" s="332"/>
      <c r="T191" s="332"/>
    </row>
    <row r="192" spans="1:20" s="329" customFormat="1" x14ac:dyDescent="0.25">
      <c r="A192" s="367"/>
      <c r="B192" s="607"/>
      <c r="C192" s="367"/>
      <c r="D192" s="367"/>
      <c r="E192" s="478"/>
      <c r="F192" s="476"/>
      <c r="G192" s="476"/>
      <c r="H192" s="476"/>
      <c r="I192" s="476"/>
      <c r="J192" s="476"/>
      <c r="K192" s="476"/>
      <c r="L192" s="476"/>
      <c r="N192" s="222"/>
      <c r="P192" s="222"/>
      <c r="Q192" s="332"/>
      <c r="R192" s="222"/>
      <c r="S192" s="222"/>
      <c r="T192" s="222"/>
    </row>
    <row r="193" spans="1:20" s="329" customFormat="1" x14ac:dyDescent="0.25">
      <c r="A193" s="798" t="s">
        <v>236</v>
      </c>
      <c r="B193" s="799"/>
      <c r="C193" s="800"/>
      <c r="D193" s="443"/>
      <c r="E193" s="444"/>
      <c r="F193" s="444"/>
      <c r="G193" s="487"/>
      <c r="H193" s="487"/>
      <c r="I193" s="487"/>
      <c r="J193" s="487"/>
      <c r="K193" s="487"/>
      <c r="L193" s="444"/>
      <c r="M193" s="446"/>
      <c r="N193" s="446"/>
      <c r="O193" s="446"/>
      <c r="P193" s="445"/>
      <c r="Q193" s="445"/>
      <c r="R193" s="222"/>
      <c r="S193" s="222"/>
      <c r="T193" s="222"/>
    </row>
    <row r="194" spans="1:20" s="329" customFormat="1" x14ac:dyDescent="0.25">
      <c r="A194" s="440">
        <v>2</v>
      </c>
      <c r="B194" s="357" t="s">
        <v>143</v>
      </c>
      <c r="C194" s="357"/>
      <c r="D194" s="357"/>
      <c r="E194" s="474"/>
      <c r="F194" s="358">
        <f t="shared" ref="F194" si="28">SUM(H194:L194)</f>
        <v>0</v>
      </c>
      <c r="G194" s="474"/>
      <c r="H194" s="474"/>
      <c r="I194" s="474"/>
      <c r="J194" s="474"/>
      <c r="K194" s="474"/>
      <c r="L194" s="474"/>
      <c r="M194" s="434"/>
      <c r="N194" s="435"/>
      <c r="O194" s="434"/>
      <c r="P194" s="435"/>
      <c r="Q194" s="436"/>
      <c r="R194" s="222"/>
      <c r="S194" s="222"/>
      <c r="T194" s="222"/>
    </row>
    <row r="195" spans="1:20" s="329" customFormat="1" x14ac:dyDescent="0.25">
      <c r="A195" s="798" t="s">
        <v>237</v>
      </c>
      <c r="B195" s="799"/>
      <c r="C195" s="800"/>
      <c r="D195" s="447"/>
      <c r="E195" s="448"/>
      <c r="F195" s="448"/>
      <c r="G195" s="448"/>
      <c r="H195" s="448"/>
      <c r="I195" s="448"/>
      <c r="J195" s="448"/>
      <c r="K195" s="448"/>
      <c r="L195" s="448"/>
      <c r="M195" s="449"/>
      <c r="N195" s="450"/>
      <c r="O195" s="449"/>
      <c r="P195" s="450"/>
      <c r="Q195" s="459"/>
      <c r="R195" s="222"/>
      <c r="S195" s="222"/>
      <c r="T195" s="222"/>
    </row>
    <row r="196" spans="1:20" s="329" customFormat="1" x14ac:dyDescent="0.25">
      <c r="A196" s="437">
        <f>+A194</f>
        <v>2</v>
      </c>
      <c r="B196" s="438" t="str">
        <f>+B194</f>
        <v>Ime i prezime</v>
      </c>
      <c r="C196" s="357"/>
      <c r="D196" s="357"/>
      <c r="E196" s="474"/>
      <c r="F196" s="358">
        <f t="shared" ref="F196" si="29">SUM(H196:L196)</f>
        <v>0</v>
      </c>
      <c r="G196" s="474"/>
      <c r="H196" s="474"/>
      <c r="I196" s="474"/>
      <c r="J196" s="474"/>
      <c r="K196" s="474"/>
      <c r="L196" s="474"/>
      <c r="M196" s="434"/>
      <c r="N196" s="435"/>
      <c r="O196" s="434"/>
      <c r="P196" s="435"/>
      <c r="Q196" s="436"/>
      <c r="R196" s="222"/>
      <c r="S196" s="222"/>
      <c r="T196" s="222"/>
    </row>
    <row r="197" spans="1:20" s="329" customFormat="1" ht="15.75" thickBot="1" x14ac:dyDescent="0.3">
      <c r="A197" s="433" t="s">
        <v>238</v>
      </c>
      <c r="B197" s="607"/>
      <c r="C197" s="367"/>
      <c r="D197" s="367"/>
      <c r="E197" s="478"/>
      <c r="F197" s="476"/>
      <c r="G197" s="476"/>
      <c r="H197" s="476"/>
      <c r="I197" s="476"/>
      <c r="J197" s="476"/>
      <c r="K197" s="476"/>
      <c r="L197" s="476"/>
      <c r="N197" s="222"/>
      <c r="P197" s="222"/>
      <c r="Q197" s="332"/>
      <c r="R197" s="222"/>
      <c r="S197" s="222"/>
      <c r="T197" s="222"/>
    </row>
    <row r="198" spans="1:20" s="458" customFormat="1" ht="15.75" thickBot="1" x14ac:dyDescent="0.3">
      <c r="A198" s="451">
        <f>+A194</f>
        <v>2</v>
      </c>
      <c r="B198" s="452" t="str">
        <f>+B194</f>
        <v>Ime i prezime</v>
      </c>
      <c r="C198" s="671"/>
      <c r="D198" s="454"/>
      <c r="E198" s="479">
        <f>+E194+E196</f>
        <v>0</v>
      </c>
      <c r="F198" s="455">
        <f t="shared" ref="F198" si="30">SUM(H198:L198)</f>
        <v>0</v>
      </c>
      <c r="G198" s="479">
        <f t="shared" ref="G198:L198" si="31">+G194+G196</f>
        <v>0</v>
      </c>
      <c r="H198" s="479">
        <f t="shared" si="31"/>
        <v>0</v>
      </c>
      <c r="I198" s="479">
        <f t="shared" si="31"/>
        <v>0</v>
      </c>
      <c r="J198" s="479">
        <f t="shared" si="31"/>
        <v>0</v>
      </c>
      <c r="K198" s="479">
        <f t="shared" si="31"/>
        <v>0</v>
      </c>
      <c r="L198" s="479">
        <f t="shared" si="31"/>
        <v>0</v>
      </c>
      <c r="M198" s="456" t="str">
        <f t="shared" ref="M198" si="32">IF(D198="","",IF(D198="Nije ocijenjen","",IF(D198="Ocijenjen",IF(F198&lt;10,"Član 19. stav 7. Kriterija",(K198+(L198/2))/(F198)))))</f>
        <v/>
      </c>
      <c r="N198" s="457" t="str">
        <f t="shared" ref="N198" si="33">IF(D198="","",IF(D198="Nije ocijenjen","",IF(D198="Ocijenjen",IF(M198="Član 19. stav 7. Kriterija","",IF(M198&gt;0.5,0,IF(M198&gt;0.4,9,IF(M198&gt;0.3,18,IF(M198&gt;0.15,26,IF(M198&lt;=0.15,35,)))))))))</f>
        <v/>
      </c>
      <c r="O198" s="456" t="str">
        <f t="shared" ref="O198" si="34">IF(D198="","",IF(D198="Nije ocijenjen","",IF(D198="Ocijenjen",IF(E198=0,"",((K198+J198+(L198/2))/(E198))))))</f>
        <v/>
      </c>
      <c r="P198" s="457" t="str">
        <f t="shared" ref="P198" si="35">IF(D198="","",IF(D198="Nije ocijenjen","",IF(D198="Ocijenjen",IF(O198&gt;0.2,0,IF(O198&gt;0.15,3,IF(O198&gt;0.1,6,IF(O198&gt;0.06,9,IF(O198&gt;0.03,12,IF(O198&lt;=0.03,15,)))))))))</f>
        <v/>
      </c>
      <c r="Q198" s="441" t="str">
        <f t="shared" ref="Q198" si="36">IF(D198="","",IF(D198="Nije ocijenjen","",IF(D198="Ocijenjen",IF(M198="Član 19. stav 7. Kriterija",P198,N198+P198))))</f>
        <v/>
      </c>
      <c r="R198" s="332"/>
      <c r="S198" s="332"/>
      <c r="T198" s="332"/>
    </row>
    <row r="199" spans="1:20" s="329" customFormat="1" x14ac:dyDescent="0.25">
      <c r="A199" s="367"/>
      <c r="B199" s="607"/>
      <c r="C199" s="367"/>
      <c r="D199" s="367"/>
      <c r="E199" s="478"/>
      <c r="F199" s="476"/>
      <c r="G199" s="476"/>
      <c r="H199" s="476"/>
      <c r="I199" s="476"/>
      <c r="J199" s="476"/>
      <c r="K199" s="476"/>
      <c r="L199" s="476"/>
      <c r="N199" s="222"/>
      <c r="P199" s="222"/>
      <c r="Q199" s="332"/>
      <c r="R199" s="222"/>
      <c r="S199" s="222"/>
      <c r="T199" s="222"/>
    </row>
    <row r="200" spans="1:20" s="329" customFormat="1" x14ac:dyDescent="0.25">
      <c r="A200" s="798" t="s">
        <v>236</v>
      </c>
      <c r="B200" s="799"/>
      <c r="C200" s="800"/>
      <c r="D200" s="443"/>
      <c r="E200" s="444"/>
      <c r="F200" s="444"/>
      <c r="G200" s="487"/>
      <c r="H200" s="487"/>
      <c r="I200" s="487"/>
      <c r="J200" s="487"/>
      <c r="K200" s="487"/>
      <c r="L200" s="444"/>
      <c r="M200" s="446"/>
      <c r="N200" s="446"/>
      <c r="O200" s="446"/>
      <c r="P200" s="445"/>
      <c r="Q200" s="445"/>
      <c r="R200" s="222"/>
      <c r="S200" s="222"/>
      <c r="T200" s="222"/>
    </row>
    <row r="201" spans="1:20" s="329" customFormat="1" x14ac:dyDescent="0.25">
      <c r="A201" s="440">
        <v>3</v>
      </c>
      <c r="B201" s="357" t="s">
        <v>143</v>
      </c>
      <c r="C201" s="357"/>
      <c r="D201" s="357"/>
      <c r="E201" s="474"/>
      <c r="F201" s="358">
        <f t="shared" ref="F201" si="37">SUM(H201:L201)</f>
        <v>0</v>
      </c>
      <c r="G201" s="474"/>
      <c r="H201" s="474"/>
      <c r="I201" s="474"/>
      <c r="J201" s="474"/>
      <c r="K201" s="474"/>
      <c r="L201" s="474"/>
      <c r="M201" s="434"/>
      <c r="N201" s="435"/>
      <c r="O201" s="434"/>
      <c r="P201" s="435"/>
      <c r="Q201" s="436"/>
      <c r="R201" s="222"/>
      <c r="S201" s="222"/>
      <c r="T201" s="222"/>
    </row>
    <row r="202" spans="1:20" s="329" customFormat="1" x14ac:dyDescent="0.25">
      <c r="A202" s="798" t="s">
        <v>237</v>
      </c>
      <c r="B202" s="799"/>
      <c r="C202" s="800"/>
      <c r="D202" s="447"/>
      <c r="E202" s="448"/>
      <c r="F202" s="448"/>
      <c r="G202" s="448"/>
      <c r="H202" s="448"/>
      <c r="I202" s="448"/>
      <c r="J202" s="448"/>
      <c r="K202" s="448"/>
      <c r="L202" s="448"/>
      <c r="M202" s="449"/>
      <c r="N202" s="450"/>
      <c r="O202" s="449"/>
      <c r="P202" s="450"/>
      <c r="Q202" s="459"/>
      <c r="R202" s="222"/>
      <c r="S202" s="222"/>
      <c r="T202" s="222"/>
    </row>
    <row r="203" spans="1:20" s="329" customFormat="1" x14ac:dyDescent="0.25">
      <c r="A203" s="437">
        <f>+A201</f>
        <v>3</v>
      </c>
      <c r="B203" s="438" t="str">
        <f>+B201</f>
        <v>Ime i prezime</v>
      </c>
      <c r="C203" s="357"/>
      <c r="D203" s="357"/>
      <c r="E203" s="474"/>
      <c r="F203" s="358">
        <f t="shared" ref="F203" si="38">SUM(H203:L203)</f>
        <v>0</v>
      </c>
      <c r="G203" s="474"/>
      <c r="H203" s="474"/>
      <c r="I203" s="474"/>
      <c r="J203" s="474"/>
      <c r="K203" s="474"/>
      <c r="L203" s="474"/>
      <c r="M203" s="434"/>
      <c r="N203" s="435"/>
      <c r="O203" s="434"/>
      <c r="P203" s="435"/>
      <c r="Q203" s="436"/>
      <c r="R203" s="222"/>
      <c r="S203" s="222"/>
      <c r="T203" s="222"/>
    </row>
    <row r="204" spans="1:20" s="329" customFormat="1" ht="15.75" thickBot="1" x14ac:dyDescent="0.3">
      <c r="A204" s="433" t="s">
        <v>238</v>
      </c>
      <c r="B204" s="607"/>
      <c r="C204" s="367"/>
      <c r="D204" s="367"/>
      <c r="E204" s="478"/>
      <c r="F204" s="476"/>
      <c r="G204" s="476"/>
      <c r="H204" s="476"/>
      <c r="I204" s="476"/>
      <c r="J204" s="476"/>
      <c r="K204" s="476"/>
      <c r="L204" s="476"/>
      <c r="N204" s="222"/>
      <c r="P204" s="222"/>
      <c r="Q204" s="332"/>
      <c r="R204" s="222"/>
      <c r="S204" s="222"/>
      <c r="T204" s="222"/>
    </row>
    <row r="205" spans="1:20" s="458" customFormat="1" ht="15.75" thickBot="1" x14ac:dyDescent="0.3">
      <c r="A205" s="451">
        <f>+A201</f>
        <v>3</v>
      </c>
      <c r="B205" s="452" t="str">
        <f>+B201</f>
        <v>Ime i prezime</v>
      </c>
      <c r="C205" s="671"/>
      <c r="D205" s="454"/>
      <c r="E205" s="479">
        <f>+E201+E203</f>
        <v>0</v>
      </c>
      <c r="F205" s="455">
        <f t="shared" ref="F205" si="39">SUM(H205:L205)</f>
        <v>0</v>
      </c>
      <c r="G205" s="479">
        <f t="shared" ref="G205:L205" si="40">+G201+G203</f>
        <v>0</v>
      </c>
      <c r="H205" s="479">
        <f t="shared" si="40"/>
        <v>0</v>
      </c>
      <c r="I205" s="479">
        <f t="shared" si="40"/>
        <v>0</v>
      </c>
      <c r="J205" s="479">
        <f t="shared" si="40"/>
        <v>0</v>
      </c>
      <c r="K205" s="479">
        <f t="shared" si="40"/>
        <v>0</v>
      </c>
      <c r="L205" s="479">
        <f t="shared" si="40"/>
        <v>0</v>
      </c>
      <c r="M205" s="456" t="str">
        <f t="shared" ref="M205" si="41">IF(D205="","",IF(D205="Nije ocijenjen","",IF(D205="Ocijenjen",IF(F205&lt;10,"Član 19. stav 7. Kriterija",(K205+(L205/2))/(F205)))))</f>
        <v/>
      </c>
      <c r="N205" s="457" t="str">
        <f t="shared" ref="N205" si="42">IF(D205="","",IF(D205="Nije ocijenjen","",IF(D205="Ocijenjen",IF(M205="Član 19. stav 7. Kriterija","",IF(M205&gt;0.5,0,IF(M205&gt;0.4,9,IF(M205&gt;0.3,18,IF(M205&gt;0.15,26,IF(M205&lt;=0.15,35,)))))))))</f>
        <v/>
      </c>
      <c r="O205" s="456" t="str">
        <f t="shared" ref="O205" si="43">IF(D205="","",IF(D205="Nije ocijenjen","",IF(D205="Ocijenjen",IF(E205=0,"",((K205+J205+(L205/2))/(E205))))))</f>
        <v/>
      </c>
      <c r="P205" s="457" t="str">
        <f t="shared" ref="P205" si="44">IF(D205="","",IF(D205="Nije ocijenjen","",IF(D205="Ocijenjen",IF(O205&gt;0.2,0,IF(O205&gt;0.15,3,IF(O205&gt;0.1,6,IF(O205&gt;0.06,9,IF(O205&gt;0.03,12,IF(O205&lt;=0.03,15,)))))))))</f>
        <v/>
      </c>
      <c r="Q205" s="441" t="str">
        <f t="shared" ref="Q205" si="45">IF(D205="","",IF(D205="Nije ocijenjen","",IF(D205="Ocijenjen",IF(M205="Član 19. stav 7. Kriterija",P205,N205+P205))))</f>
        <v/>
      </c>
      <c r="R205" s="332"/>
      <c r="S205" s="332"/>
      <c r="T205" s="332"/>
    </row>
    <row r="206" spans="1:20" s="329" customFormat="1" x14ac:dyDescent="0.25">
      <c r="A206" s="367"/>
      <c r="B206" s="607"/>
      <c r="C206" s="367"/>
      <c r="D206" s="367"/>
      <c r="E206" s="478"/>
      <c r="F206" s="476"/>
      <c r="G206" s="476"/>
      <c r="H206" s="476"/>
      <c r="I206" s="476"/>
      <c r="J206" s="476"/>
      <c r="K206" s="476"/>
      <c r="L206" s="476"/>
      <c r="N206" s="222"/>
      <c r="P206" s="222"/>
      <c r="Q206" s="332"/>
      <c r="R206" s="222"/>
      <c r="S206" s="222"/>
      <c r="T206" s="222"/>
    </row>
    <row r="207" spans="1:20" s="329" customFormat="1" x14ac:dyDescent="0.25">
      <c r="A207" s="798" t="s">
        <v>236</v>
      </c>
      <c r="B207" s="799"/>
      <c r="C207" s="800"/>
      <c r="D207" s="443"/>
      <c r="E207" s="444"/>
      <c r="F207" s="444"/>
      <c r="G207" s="487"/>
      <c r="H207" s="487"/>
      <c r="I207" s="487"/>
      <c r="J207" s="487"/>
      <c r="K207" s="487"/>
      <c r="L207" s="444"/>
      <c r="M207" s="446"/>
      <c r="N207" s="446"/>
      <c r="O207" s="446"/>
      <c r="P207" s="445"/>
      <c r="Q207" s="445"/>
      <c r="R207" s="222"/>
      <c r="S207" s="222"/>
      <c r="T207" s="222"/>
    </row>
    <row r="208" spans="1:20" s="329" customFormat="1" x14ac:dyDescent="0.25">
      <c r="A208" s="440">
        <v>4</v>
      </c>
      <c r="B208" s="357" t="s">
        <v>143</v>
      </c>
      <c r="C208" s="357"/>
      <c r="D208" s="357"/>
      <c r="E208" s="474"/>
      <c r="F208" s="358">
        <f t="shared" ref="F208" si="46">SUM(H208:L208)</f>
        <v>0</v>
      </c>
      <c r="G208" s="474"/>
      <c r="H208" s="474"/>
      <c r="I208" s="474"/>
      <c r="J208" s="474"/>
      <c r="K208" s="474"/>
      <c r="L208" s="474"/>
      <c r="M208" s="434"/>
      <c r="N208" s="435"/>
      <c r="O208" s="434"/>
      <c r="P208" s="435"/>
      <c r="Q208" s="436"/>
      <c r="R208" s="222"/>
      <c r="S208" s="222"/>
      <c r="T208" s="222"/>
    </row>
    <row r="209" spans="1:20" s="329" customFormat="1" x14ac:dyDescent="0.25">
      <c r="A209" s="798" t="s">
        <v>237</v>
      </c>
      <c r="B209" s="799"/>
      <c r="C209" s="800"/>
      <c r="D209" s="447"/>
      <c r="E209" s="448"/>
      <c r="F209" s="448"/>
      <c r="G209" s="448"/>
      <c r="H209" s="448"/>
      <c r="I209" s="448"/>
      <c r="J209" s="448"/>
      <c r="K209" s="448"/>
      <c r="L209" s="448"/>
      <c r="M209" s="449"/>
      <c r="N209" s="450"/>
      <c r="O209" s="449"/>
      <c r="P209" s="450"/>
      <c r="Q209" s="459"/>
      <c r="R209" s="222"/>
      <c r="S209" s="222"/>
      <c r="T209" s="222"/>
    </row>
    <row r="210" spans="1:20" s="329" customFormat="1" x14ac:dyDescent="0.25">
      <c r="A210" s="437">
        <f>+A208</f>
        <v>4</v>
      </c>
      <c r="B210" s="438" t="str">
        <f>+B208</f>
        <v>Ime i prezime</v>
      </c>
      <c r="C210" s="357"/>
      <c r="D210" s="357"/>
      <c r="E210" s="474"/>
      <c r="F210" s="358">
        <f t="shared" ref="F210" si="47">SUM(H210:L210)</f>
        <v>0</v>
      </c>
      <c r="G210" s="474"/>
      <c r="H210" s="474"/>
      <c r="I210" s="474"/>
      <c r="J210" s="474"/>
      <c r="K210" s="474"/>
      <c r="L210" s="474"/>
      <c r="M210" s="434"/>
      <c r="N210" s="435"/>
      <c r="O210" s="434"/>
      <c r="P210" s="435"/>
      <c r="Q210" s="436"/>
      <c r="R210" s="222"/>
      <c r="S210" s="222"/>
      <c r="T210" s="222"/>
    </row>
    <row r="211" spans="1:20" s="329" customFormat="1" ht="15.75" thickBot="1" x14ac:dyDescent="0.3">
      <c r="A211" s="433" t="s">
        <v>238</v>
      </c>
      <c r="B211" s="607"/>
      <c r="C211" s="367"/>
      <c r="D211" s="367"/>
      <c r="E211" s="478"/>
      <c r="F211" s="476"/>
      <c r="G211" s="476"/>
      <c r="H211" s="476"/>
      <c r="I211" s="476"/>
      <c r="J211" s="476"/>
      <c r="K211" s="476"/>
      <c r="L211" s="476"/>
      <c r="N211" s="222"/>
      <c r="P211" s="222"/>
      <c r="Q211" s="332"/>
      <c r="R211" s="222"/>
      <c r="S211" s="222"/>
      <c r="T211" s="222"/>
    </row>
    <row r="212" spans="1:20" s="458" customFormat="1" ht="15.75" thickBot="1" x14ac:dyDescent="0.3">
      <c r="A212" s="451">
        <f>+A208</f>
        <v>4</v>
      </c>
      <c r="B212" s="452" t="str">
        <f>+B208</f>
        <v>Ime i prezime</v>
      </c>
      <c r="C212" s="671"/>
      <c r="D212" s="454"/>
      <c r="E212" s="479">
        <f>+E208+E210</f>
        <v>0</v>
      </c>
      <c r="F212" s="455">
        <f t="shared" ref="F212" si="48">SUM(H212:L212)</f>
        <v>0</v>
      </c>
      <c r="G212" s="479">
        <f t="shared" ref="G212:L212" si="49">+G208+G210</f>
        <v>0</v>
      </c>
      <c r="H212" s="479">
        <f t="shared" si="49"/>
        <v>0</v>
      </c>
      <c r="I212" s="479">
        <f t="shared" si="49"/>
        <v>0</v>
      </c>
      <c r="J212" s="479">
        <f t="shared" si="49"/>
        <v>0</v>
      </c>
      <c r="K212" s="479">
        <f t="shared" si="49"/>
        <v>0</v>
      </c>
      <c r="L212" s="479">
        <f t="shared" si="49"/>
        <v>0</v>
      </c>
      <c r="M212" s="456" t="str">
        <f t="shared" ref="M212" si="50">IF(D212="","",IF(D212="Nije ocijenjen","",IF(D212="Ocijenjen",IF(F212&lt;10,"Član 19. stav 7. Kriterija",(K212+(L212/2))/(F212)))))</f>
        <v/>
      </c>
      <c r="N212" s="457" t="str">
        <f t="shared" ref="N212" si="51">IF(D212="","",IF(D212="Nije ocijenjen","",IF(D212="Ocijenjen",IF(M212="Član 19. stav 7. Kriterija","",IF(M212&gt;0.5,0,IF(M212&gt;0.4,9,IF(M212&gt;0.3,18,IF(M212&gt;0.15,26,IF(M212&lt;=0.15,35,)))))))))</f>
        <v/>
      </c>
      <c r="O212" s="456" t="str">
        <f t="shared" ref="O212" si="52">IF(D212="","",IF(D212="Nije ocijenjen","",IF(D212="Ocijenjen",IF(E212=0,"",((K212+J212+(L212/2))/(E212))))))</f>
        <v/>
      </c>
      <c r="P212" s="457" t="str">
        <f t="shared" ref="P212" si="53">IF(D212="","",IF(D212="Nije ocijenjen","",IF(D212="Ocijenjen",IF(O212&gt;0.2,0,IF(O212&gt;0.15,3,IF(O212&gt;0.1,6,IF(O212&gt;0.06,9,IF(O212&gt;0.03,12,IF(O212&lt;=0.03,15,)))))))))</f>
        <v/>
      </c>
      <c r="Q212" s="441" t="str">
        <f t="shared" ref="Q212" si="54">IF(D212="","",IF(D212="Nije ocijenjen","",IF(D212="Ocijenjen",IF(M212="Član 19. stav 7. Kriterija",P212,N212+P212))))</f>
        <v/>
      </c>
      <c r="R212" s="332"/>
      <c r="S212" s="332"/>
      <c r="T212" s="332"/>
    </row>
    <row r="213" spans="1:20" s="329" customFormat="1" x14ac:dyDescent="0.25">
      <c r="A213" s="367"/>
      <c r="B213" s="607"/>
      <c r="C213" s="367"/>
      <c r="D213" s="367"/>
      <c r="E213" s="478"/>
      <c r="F213" s="476"/>
      <c r="G213" s="476"/>
      <c r="H213" s="476"/>
      <c r="I213" s="476"/>
      <c r="J213" s="476"/>
      <c r="K213" s="476"/>
      <c r="L213" s="476"/>
      <c r="N213" s="222"/>
      <c r="P213" s="222"/>
      <c r="Q213" s="332"/>
      <c r="R213" s="222"/>
      <c r="S213" s="222"/>
      <c r="T213" s="222"/>
    </row>
    <row r="214" spans="1:20" s="329" customFormat="1" x14ac:dyDescent="0.25">
      <c r="A214" s="798" t="s">
        <v>236</v>
      </c>
      <c r="B214" s="799"/>
      <c r="C214" s="800"/>
      <c r="D214" s="443"/>
      <c r="E214" s="444"/>
      <c r="F214" s="444"/>
      <c r="G214" s="487"/>
      <c r="H214" s="487"/>
      <c r="I214" s="487"/>
      <c r="J214" s="487"/>
      <c r="K214" s="487"/>
      <c r="L214" s="444"/>
      <c r="M214" s="446"/>
      <c r="N214" s="446"/>
      <c r="O214" s="446"/>
      <c r="P214" s="445"/>
      <c r="Q214" s="445"/>
      <c r="R214" s="222"/>
      <c r="S214" s="222"/>
      <c r="T214" s="222"/>
    </row>
    <row r="215" spans="1:20" s="329" customFormat="1" x14ac:dyDescent="0.25">
      <c r="A215" s="440">
        <v>5</v>
      </c>
      <c r="B215" s="357" t="s">
        <v>143</v>
      </c>
      <c r="C215" s="357"/>
      <c r="D215" s="357"/>
      <c r="E215" s="474"/>
      <c r="F215" s="358">
        <f t="shared" ref="F215" si="55">SUM(H215:L215)</f>
        <v>0</v>
      </c>
      <c r="G215" s="474"/>
      <c r="H215" s="474"/>
      <c r="I215" s="474"/>
      <c r="J215" s="474"/>
      <c r="K215" s="474"/>
      <c r="L215" s="474"/>
      <c r="M215" s="434"/>
      <c r="N215" s="435"/>
      <c r="O215" s="434"/>
      <c r="P215" s="435"/>
      <c r="Q215" s="436"/>
      <c r="R215" s="222"/>
      <c r="S215" s="222"/>
      <c r="T215" s="222"/>
    </row>
    <row r="216" spans="1:20" s="329" customFormat="1" x14ac:dyDescent="0.25">
      <c r="A216" s="798" t="s">
        <v>237</v>
      </c>
      <c r="B216" s="799"/>
      <c r="C216" s="800"/>
      <c r="D216" s="447"/>
      <c r="E216" s="448"/>
      <c r="F216" s="448"/>
      <c r="G216" s="448"/>
      <c r="H216" s="448"/>
      <c r="I216" s="448"/>
      <c r="J216" s="448"/>
      <c r="K216" s="448"/>
      <c r="L216" s="448"/>
      <c r="M216" s="449"/>
      <c r="N216" s="450"/>
      <c r="O216" s="449"/>
      <c r="P216" s="450"/>
      <c r="Q216" s="459"/>
      <c r="R216" s="222"/>
      <c r="S216" s="222"/>
      <c r="T216" s="222"/>
    </row>
    <row r="217" spans="1:20" s="329" customFormat="1" x14ac:dyDescent="0.25">
      <c r="A217" s="437">
        <f>+A215</f>
        <v>5</v>
      </c>
      <c r="B217" s="438" t="str">
        <f>+B215</f>
        <v>Ime i prezime</v>
      </c>
      <c r="C217" s="357"/>
      <c r="D217" s="357"/>
      <c r="E217" s="474"/>
      <c r="F217" s="358">
        <f t="shared" ref="F217" si="56">SUM(H217:L217)</f>
        <v>0</v>
      </c>
      <c r="G217" s="474"/>
      <c r="H217" s="474"/>
      <c r="I217" s="474"/>
      <c r="J217" s="474"/>
      <c r="K217" s="474"/>
      <c r="L217" s="474"/>
      <c r="M217" s="434"/>
      <c r="N217" s="435"/>
      <c r="O217" s="434"/>
      <c r="P217" s="435"/>
      <c r="Q217" s="436"/>
      <c r="R217" s="222"/>
      <c r="S217" s="222"/>
      <c r="T217" s="222"/>
    </row>
    <row r="218" spans="1:20" s="329" customFormat="1" ht="15.75" thickBot="1" x14ac:dyDescent="0.3">
      <c r="A218" s="433" t="s">
        <v>238</v>
      </c>
      <c r="B218" s="607"/>
      <c r="C218" s="367"/>
      <c r="D218" s="367"/>
      <c r="E218" s="478"/>
      <c r="F218" s="476"/>
      <c r="G218" s="476"/>
      <c r="H218" s="476"/>
      <c r="I218" s="476"/>
      <c r="J218" s="476"/>
      <c r="K218" s="476"/>
      <c r="L218" s="476"/>
      <c r="N218" s="222"/>
      <c r="P218" s="222"/>
      <c r="Q218" s="332"/>
      <c r="R218" s="222"/>
      <c r="S218" s="222"/>
      <c r="T218" s="222"/>
    </row>
    <row r="219" spans="1:20" s="458" customFormat="1" ht="15.75" thickBot="1" x14ac:dyDescent="0.3">
      <c r="A219" s="451">
        <f>+A215</f>
        <v>5</v>
      </c>
      <c r="B219" s="452" t="str">
        <f>+B215</f>
        <v>Ime i prezime</v>
      </c>
      <c r="C219" s="671"/>
      <c r="D219" s="454"/>
      <c r="E219" s="479">
        <f>+E215+E217</f>
        <v>0</v>
      </c>
      <c r="F219" s="455">
        <f t="shared" ref="F219" si="57">SUM(H219:L219)</f>
        <v>0</v>
      </c>
      <c r="G219" s="479">
        <f t="shared" ref="G219:L219" si="58">+G215+G217</f>
        <v>0</v>
      </c>
      <c r="H219" s="479">
        <f t="shared" si="58"/>
        <v>0</v>
      </c>
      <c r="I219" s="479">
        <f t="shared" si="58"/>
        <v>0</v>
      </c>
      <c r="J219" s="479">
        <f t="shared" si="58"/>
        <v>0</v>
      </c>
      <c r="K219" s="479">
        <f t="shared" si="58"/>
        <v>0</v>
      </c>
      <c r="L219" s="479">
        <f t="shared" si="58"/>
        <v>0</v>
      </c>
      <c r="M219" s="456" t="str">
        <f t="shared" ref="M219" si="59">IF(D219="","",IF(D219="Nije ocijenjen","",IF(D219="Ocijenjen",IF(F219&lt;10,"Član 19. stav 7. Kriterija",(K219+(L219/2))/(F219)))))</f>
        <v/>
      </c>
      <c r="N219" s="457" t="str">
        <f t="shared" ref="N219" si="60">IF(D219="","",IF(D219="Nije ocijenjen","",IF(D219="Ocijenjen",IF(M219="Član 19. stav 7. Kriterija","",IF(M219&gt;0.5,0,IF(M219&gt;0.4,9,IF(M219&gt;0.3,18,IF(M219&gt;0.15,26,IF(M219&lt;=0.15,35,)))))))))</f>
        <v/>
      </c>
      <c r="O219" s="456" t="str">
        <f t="shared" ref="O219" si="61">IF(D219="","",IF(D219="Nije ocijenjen","",IF(D219="Ocijenjen",IF(E219=0,"",((K219+J219+(L219/2))/(E219))))))</f>
        <v/>
      </c>
      <c r="P219" s="457" t="str">
        <f t="shared" ref="P219" si="62">IF(D219="","",IF(D219="Nije ocijenjen","",IF(D219="Ocijenjen",IF(O219&gt;0.2,0,IF(O219&gt;0.15,3,IF(O219&gt;0.1,6,IF(O219&gt;0.06,9,IF(O219&gt;0.03,12,IF(O219&lt;=0.03,15,)))))))))</f>
        <v/>
      </c>
      <c r="Q219" s="441" t="str">
        <f t="shared" ref="Q219" si="63">IF(D219="","",IF(D219="Nije ocijenjen","",IF(D219="Ocijenjen",IF(M219="Član 19. stav 7. Kriterija",P219,N219+P219))))</f>
        <v/>
      </c>
      <c r="R219" s="332"/>
      <c r="S219" s="332"/>
      <c r="T219" s="332"/>
    </row>
    <row r="220" spans="1:20" s="329" customFormat="1" x14ac:dyDescent="0.25">
      <c r="A220" s="367"/>
      <c r="B220" s="607"/>
      <c r="C220" s="367"/>
      <c r="D220" s="367"/>
      <c r="E220" s="478"/>
      <c r="F220" s="476"/>
      <c r="G220" s="476"/>
      <c r="H220" s="476"/>
      <c r="I220" s="476"/>
      <c r="J220" s="476"/>
      <c r="K220" s="476"/>
      <c r="L220" s="476"/>
      <c r="N220" s="222"/>
      <c r="P220" s="222"/>
      <c r="Q220" s="332"/>
      <c r="R220" s="222"/>
      <c r="S220" s="222"/>
      <c r="T220" s="222"/>
    </row>
    <row r="221" spans="1:20" s="329" customFormat="1" x14ac:dyDescent="0.25">
      <c r="A221" s="798" t="s">
        <v>236</v>
      </c>
      <c r="B221" s="799"/>
      <c r="C221" s="800"/>
      <c r="D221" s="443"/>
      <c r="E221" s="444"/>
      <c r="F221" s="444"/>
      <c r="G221" s="487"/>
      <c r="H221" s="487"/>
      <c r="I221" s="487"/>
      <c r="J221" s="487"/>
      <c r="K221" s="487"/>
      <c r="L221" s="444"/>
      <c r="M221" s="446"/>
      <c r="N221" s="446"/>
      <c r="O221" s="446"/>
      <c r="P221" s="445"/>
      <c r="Q221" s="445"/>
      <c r="R221" s="222"/>
      <c r="S221" s="222"/>
      <c r="T221" s="222"/>
    </row>
    <row r="222" spans="1:20" s="329" customFormat="1" x14ac:dyDescent="0.25">
      <c r="A222" s="440">
        <v>6</v>
      </c>
      <c r="B222" s="357" t="s">
        <v>143</v>
      </c>
      <c r="C222" s="357"/>
      <c r="D222" s="357"/>
      <c r="E222" s="474"/>
      <c r="F222" s="358">
        <f t="shared" ref="F222" si="64">SUM(H222:L222)</f>
        <v>0</v>
      </c>
      <c r="G222" s="474"/>
      <c r="H222" s="474"/>
      <c r="I222" s="474"/>
      <c r="J222" s="474"/>
      <c r="K222" s="474"/>
      <c r="L222" s="474"/>
      <c r="M222" s="434"/>
      <c r="N222" s="435"/>
      <c r="O222" s="434"/>
      <c r="P222" s="435"/>
      <c r="Q222" s="436"/>
      <c r="R222" s="222"/>
      <c r="S222" s="222"/>
      <c r="T222" s="222"/>
    </row>
    <row r="223" spans="1:20" s="329" customFormat="1" x14ac:dyDescent="0.25">
      <c r="A223" s="798" t="s">
        <v>237</v>
      </c>
      <c r="B223" s="799"/>
      <c r="C223" s="800"/>
      <c r="D223" s="447"/>
      <c r="E223" s="448"/>
      <c r="F223" s="448"/>
      <c r="G223" s="448"/>
      <c r="H223" s="448"/>
      <c r="I223" s="448"/>
      <c r="J223" s="448"/>
      <c r="K223" s="448"/>
      <c r="L223" s="448"/>
      <c r="M223" s="449"/>
      <c r="N223" s="450"/>
      <c r="O223" s="449"/>
      <c r="P223" s="450"/>
      <c r="Q223" s="459"/>
      <c r="R223" s="222"/>
      <c r="S223" s="222"/>
      <c r="T223" s="222"/>
    </row>
    <row r="224" spans="1:20" s="329" customFormat="1" x14ac:dyDescent="0.25">
      <c r="A224" s="437">
        <f>+A222</f>
        <v>6</v>
      </c>
      <c r="B224" s="438" t="str">
        <f>+B222</f>
        <v>Ime i prezime</v>
      </c>
      <c r="C224" s="357"/>
      <c r="D224" s="357"/>
      <c r="E224" s="474"/>
      <c r="F224" s="358">
        <f t="shared" ref="F224" si="65">SUM(H224:L224)</f>
        <v>0</v>
      </c>
      <c r="G224" s="474"/>
      <c r="H224" s="474"/>
      <c r="I224" s="474"/>
      <c r="J224" s="474"/>
      <c r="K224" s="474"/>
      <c r="L224" s="474"/>
      <c r="M224" s="434"/>
      <c r="N224" s="435"/>
      <c r="O224" s="434"/>
      <c r="P224" s="435"/>
      <c r="Q224" s="436"/>
      <c r="R224" s="222"/>
      <c r="S224" s="222"/>
      <c r="T224" s="222"/>
    </row>
    <row r="225" spans="1:20" s="329" customFormat="1" ht="15.75" thickBot="1" x14ac:dyDescent="0.3">
      <c r="A225" s="433" t="s">
        <v>238</v>
      </c>
      <c r="B225" s="607"/>
      <c r="C225" s="367"/>
      <c r="D225" s="367"/>
      <c r="E225" s="478"/>
      <c r="F225" s="476"/>
      <c r="G225" s="476"/>
      <c r="H225" s="476"/>
      <c r="I225" s="476"/>
      <c r="J225" s="476"/>
      <c r="K225" s="476"/>
      <c r="L225" s="476"/>
      <c r="N225" s="222"/>
      <c r="P225" s="222"/>
      <c r="Q225" s="332"/>
      <c r="R225" s="222"/>
      <c r="S225" s="222"/>
      <c r="T225" s="222"/>
    </row>
    <row r="226" spans="1:20" s="458" customFormat="1" ht="15.75" thickBot="1" x14ac:dyDescent="0.3">
      <c r="A226" s="451">
        <f>+A222</f>
        <v>6</v>
      </c>
      <c r="B226" s="452" t="str">
        <f>+B222</f>
        <v>Ime i prezime</v>
      </c>
      <c r="C226" s="671"/>
      <c r="D226" s="454"/>
      <c r="E226" s="479">
        <f>+E222+E224</f>
        <v>0</v>
      </c>
      <c r="F226" s="455">
        <f t="shared" ref="F226" si="66">SUM(H226:L226)</f>
        <v>0</v>
      </c>
      <c r="G226" s="479">
        <f t="shared" ref="G226:L226" si="67">+G222+G224</f>
        <v>0</v>
      </c>
      <c r="H226" s="479">
        <f t="shared" si="67"/>
        <v>0</v>
      </c>
      <c r="I226" s="479">
        <f t="shared" si="67"/>
        <v>0</v>
      </c>
      <c r="J226" s="479">
        <f t="shared" si="67"/>
        <v>0</v>
      </c>
      <c r="K226" s="479">
        <f t="shared" si="67"/>
        <v>0</v>
      </c>
      <c r="L226" s="479">
        <f t="shared" si="67"/>
        <v>0</v>
      </c>
      <c r="M226" s="456" t="str">
        <f t="shared" ref="M226" si="68">IF(D226="","",IF(D226="Nije ocijenjen","",IF(D226="Ocijenjen",IF(F226&lt;10,"Član 19. stav 7. Kriterija",(K226+(L226/2))/(F226)))))</f>
        <v/>
      </c>
      <c r="N226" s="457" t="str">
        <f t="shared" ref="N226" si="69">IF(D226="","",IF(D226="Nije ocijenjen","",IF(D226="Ocijenjen",IF(M226="Član 19. stav 7. Kriterija","",IF(M226&gt;0.5,0,IF(M226&gt;0.4,9,IF(M226&gt;0.3,18,IF(M226&gt;0.15,26,IF(M226&lt;=0.15,35,)))))))))</f>
        <v/>
      </c>
      <c r="O226" s="456" t="str">
        <f t="shared" ref="O226" si="70">IF(D226="","",IF(D226="Nije ocijenjen","",IF(D226="Ocijenjen",IF(E226=0,"",((K226+J226+(L226/2))/(E226))))))</f>
        <v/>
      </c>
      <c r="P226" s="457" t="str">
        <f t="shared" ref="P226" si="71">IF(D226="","",IF(D226="Nije ocijenjen","",IF(D226="Ocijenjen",IF(O226&gt;0.2,0,IF(O226&gt;0.15,3,IF(O226&gt;0.1,6,IF(O226&gt;0.06,9,IF(O226&gt;0.03,12,IF(O226&lt;=0.03,15,)))))))))</f>
        <v/>
      </c>
      <c r="Q226" s="441" t="str">
        <f t="shared" ref="Q226" si="72">IF(D226="","",IF(D226="Nije ocijenjen","",IF(D226="Ocijenjen",IF(M226="Član 19. stav 7. Kriterija",P226,N226+P226))))</f>
        <v/>
      </c>
      <c r="R226" s="332"/>
      <c r="S226" s="332"/>
      <c r="T226" s="332"/>
    </row>
    <row r="227" spans="1:20" s="329" customFormat="1" x14ac:dyDescent="0.25">
      <c r="A227" s="367"/>
      <c r="B227" s="607"/>
      <c r="C227" s="367"/>
      <c r="D227" s="367"/>
      <c r="E227" s="478"/>
      <c r="F227" s="476"/>
      <c r="G227" s="476"/>
      <c r="H227" s="476"/>
      <c r="I227" s="476"/>
      <c r="J227" s="476"/>
      <c r="K227" s="476"/>
      <c r="L227" s="476"/>
      <c r="N227" s="222"/>
      <c r="P227" s="222"/>
      <c r="Q227" s="332"/>
      <c r="R227" s="222"/>
      <c r="S227" s="222"/>
      <c r="T227" s="222"/>
    </row>
    <row r="228" spans="1:20" s="329" customFormat="1" x14ac:dyDescent="0.25">
      <c r="A228" s="798" t="s">
        <v>236</v>
      </c>
      <c r="B228" s="799"/>
      <c r="C228" s="800"/>
      <c r="D228" s="443"/>
      <c r="E228" s="444"/>
      <c r="F228" s="444"/>
      <c r="G228" s="487"/>
      <c r="H228" s="487"/>
      <c r="I228" s="487"/>
      <c r="J228" s="487"/>
      <c r="K228" s="487"/>
      <c r="L228" s="444"/>
      <c r="M228" s="446"/>
      <c r="N228" s="446"/>
      <c r="O228" s="446"/>
      <c r="P228" s="445"/>
      <c r="Q228" s="445"/>
      <c r="R228" s="222"/>
      <c r="S228" s="222"/>
      <c r="T228" s="222"/>
    </row>
    <row r="229" spans="1:20" s="329" customFormat="1" x14ac:dyDescent="0.25">
      <c r="A229" s="440">
        <v>7</v>
      </c>
      <c r="B229" s="357" t="s">
        <v>143</v>
      </c>
      <c r="C229" s="357"/>
      <c r="D229" s="357"/>
      <c r="E229" s="474"/>
      <c r="F229" s="358">
        <f t="shared" ref="F229" si="73">SUM(H229:L229)</f>
        <v>0</v>
      </c>
      <c r="G229" s="474"/>
      <c r="H229" s="474"/>
      <c r="I229" s="474"/>
      <c r="J229" s="474"/>
      <c r="K229" s="474"/>
      <c r="L229" s="474"/>
      <c r="M229" s="434"/>
      <c r="N229" s="435"/>
      <c r="O229" s="434"/>
      <c r="P229" s="435"/>
      <c r="Q229" s="436"/>
      <c r="R229" s="222"/>
      <c r="S229" s="222"/>
      <c r="T229" s="222"/>
    </row>
    <row r="230" spans="1:20" s="329" customFormat="1" x14ac:dyDescent="0.25">
      <c r="A230" s="798" t="s">
        <v>237</v>
      </c>
      <c r="B230" s="799"/>
      <c r="C230" s="800"/>
      <c r="D230" s="447"/>
      <c r="E230" s="448"/>
      <c r="F230" s="448"/>
      <c r="G230" s="448"/>
      <c r="H230" s="448"/>
      <c r="I230" s="448"/>
      <c r="J230" s="448"/>
      <c r="K230" s="448"/>
      <c r="L230" s="448"/>
      <c r="M230" s="449"/>
      <c r="N230" s="450"/>
      <c r="O230" s="449"/>
      <c r="P230" s="450"/>
      <c r="Q230" s="459"/>
      <c r="R230" s="222"/>
      <c r="S230" s="222"/>
      <c r="T230" s="222"/>
    </row>
    <row r="231" spans="1:20" s="329" customFormat="1" x14ac:dyDescent="0.25">
      <c r="A231" s="437">
        <f>+A229</f>
        <v>7</v>
      </c>
      <c r="B231" s="438" t="str">
        <f>+B229</f>
        <v>Ime i prezime</v>
      </c>
      <c r="C231" s="357"/>
      <c r="D231" s="357"/>
      <c r="E231" s="474"/>
      <c r="F231" s="358">
        <f t="shared" ref="F231" si="74">SUM(H231:L231)</f>
        <v>0</v>
      </c>
      <c r="G231" s="474"/>
      <c r="H231" s="474"/>
      <c r="I231" s="474"/>
      <c r="J231" s="474"/>
      <c r="K231" s="474"/>
      <c r="L231" s="474"/>
      <c r="M231" s="434"/>
      <c r="N231" s="435"/>
      <c r="O231" s="434"/>
      <c r="P231" s="435"/>
      <c r="Q231" s="436"/>
      <c r="R231" s="222"/>
      <c r="S231" s="222"/>
      <c r="T231" s="222"/>
    </row>
    <row r="232" spans="1:20" s="329" customFormat="1" ht="15.75" thickBot="1" x14ac:dyDescent="0.3">
      <c r="A232" s="433" t="s">
        <v>238</v>
      </c>
      <c r="B232" s="607"/>
      <c r="C232" s="367"/>
      <c r="D232" s="367"/>
      <c r="E232" s="478"/>
      <c r="F232" s="476"/>
      <c r="G232" s="476"/>
      <c r="H232" s="476"/>
      <c r="I232" s="476"/>
      <c r="J232" s="476"/>
      <c r="K232" s="476"/>
      <c r="L232" s="476"/>
      <c r="N232" s="222"/>
      <c r="P232" s="222"/>
      <c r="Q232" s="332"/>
      <c r="R232" s="222"/>
      <c r="S232" s="222"/>
      <c r="T232" s="222"/>
    </row>
    <row r="233" spans="1:20" s="458" customFormat="1" ht="15.75" thickBot="1" x14ac:dyDescent="0.3">
      <c r="A233" s="451">
        <f>+A229</f>
        <v>7</v>
      </c>
      <c r="B233" s="452" t="str">
        <f>+B229</f>
        <v>Ime i prezime</v>
      </c>
      <c r="C233" s="671"/>
      <c r="D233" s="454"/>
      <c r="E233" s="479">
        <f>+E229+E231</f>
        <v>0</v>
      </c>
      <c r="F233" s="455">
        <f t="shared" ref="F233" si="75">SUM(H233:L233)</f>
        <v>0</v>
      </c>
      <c r="G233" s="479">
        <f t="shared" ref="G233:L233" si="76">+G229+G231</f>
        <v>0</v>
      </c>
      <c r="H233" s="479">
        <f t="shared" si="76"/>
        <v>0</v>
      </c>
      <c r="I233" s="479">
        <f t="shared" si="76"/>
        <v>0</v>
      </c>
      <c r="J233" s="479">
        <f t="shared" si="76"/>
        <v>0</v>
      </c>
      <c r="K233" s="479">
        <f t="shared" si="76"/>
        <v>0</v>
      </c>
      <c r="L233" s="479">
        <f t="shared" si="76"/>
        <v>0</v>
      </c>
      <c r="M233" s="456" t="str">
        <f t="shared" ref="M233" si="77">IF(D233="","",IF(D233="Nije ocijenjen","",IF(D233="Ocijenjen",IF(F233&lt;10,"Član 19. stav 7. Kriterija",(K233+(L233/2))/(F233)))))</f>
        <v/>
      </c>
      <c r="N233" s="457" t="str">
        <f t="shared" ref="N233" si="78">IF(D233="","",IF(D233="Nije ocijenjen","",IF(D233="Ocijenjen",IF(M233="Član 19. stav 7. Kriterija","",IF(M233&gt;0.5,0,IF(M233&gt;0.4,9,IF(M233&gt;0.3,18,IF(M233&gt;0.15,26,IF(M233&lt;=0.15,35,)))))))))</f>
        <v/>
      </c>
      <c r="O233" s="456" t="str">
        <f t="shared" ref="O233" si="79">IF(D233="","",IF(D233="Nije ocijenjen","",IF(D233="Ocijenjen",IF(E233=0,"",((K233+J233+(L233/2))/(E233))))))</f>
        <v/>
      </c>
      <c r="P233" s="457" t="str">
        <f t="shared" ref="P233" si="80">IF(D233="","",IF(D233="Nije ocijenjen","",IF(D233="Ocijenjen",IF(O233&gt;0.2,0,IF(O233&gt;0.15,3,IF(O233&gt;0.1,6,IF(O233&gt;0.06,9,IF(O233&gt;0.03,12,IF(O233&lt;=0.03,15,)))))))))</f>
        <v/>
      </c>
      <c r="Q233" s="441" t="str">
        <f t="shared" ref="Q233" si="81">IF(D233="","",IF(D233="Nije ocijenjen","",IF(D233="Ocijenjen",IF(M233="Član 19. stav 7. Kriterija",P233,N233+P233))))</f>
        <v/>
      </c>
      <c r="R233" s="332"/>
      <c r="S233" s="332"/>
      <c r="T233" s="332"/>
    </row>
    <row r="234" spans="1:20" s="329" customFormat="1" x14ac:dyDescent="0.25">
      <c r="A234" s="367"/>
      <c r="B234" s="607"/>
      <c r="C234" s="367"/>
      <c r="D234" s="367"/>
      <c r="E234" s="478"/>
      <c r="F234" s="476"/>
      <c r="G234" s="476"/>
      <c r="H234" s="476"/>
      <c r="I234" s="476"/>
      <c r="J234" s="476"/>
      <c r="K234" s="476"/>
      <c r="L234" s="476"/>
      <c r="N234" s="222"/>
      <c r="P234" s="222"/>
      <c r="Q234" s="332"/>
      <c r="R234" s="222"/>
      <c r="S234" s="222"/>
      <c r="T234" s="222"/>
    </row>
    <row r="235" spans="1:20" s="329" customFormat="1" x14ac:dyDescent="0.25">
      <c r="A235" s="798" t="s">
        <v>236</v>
      </c>
      <c r="B235" s="799"/>
      <c r="C235" s="800"/>
      <c r="D235" s="443"/>
      <c r="E235" s="444"/>
      <c r="F235" s="444"/>
      <c r="G235" s="487"/>
      <c r="H235" s="487"/>
      <c r="I235" s="487"/>
      <c r="J235" s="487"/>
      <c r="K235" s="487"/>
      <c r="L235" s="444"/>
      <c r="M235" s="446"/>
      <c r="N235" s="446"/>
      <c r="O235" s="446"/>
      <c r="P235" s="445"/>
      <c r="Q235" s="445"/>
      <c r="R235" s="222"/>
      <c r="S235" s="222"/>
      <c r="T235" s="222"/>
    </row>
    <row r="236" spans="1:20" s="329" customFormat="1" x14ac:dyDescent="0.25">
      <c r="A236" s="440">
        <v>8</v>
      </c>
      <c r="B236" s="357" t="s">
        <v>143</v>
      </c>
      <c r="C236" s="357"/>
      <c r="D236" s="357"/>
      <c r="E236" s="474"/>
      <c r="F236" s="358">
        <f t="shared" ref="F236" si="82">SUM(H236:L236)</f>
        <v>0</v>
      </c>
      <c r="G236" s="474"/>
      <c r="H236" s="474"/>
      <c r="I236" s="474"/>
      <c r="J236" s="474"/>
      <c r="K236" s="474"/>
      <c r="L236" s="474"/>
      <c r="M236" s="434"/>
      <c r="N236" s="435"/>
      <c r="O236" s="434"/>
      <c r="P236" s="435"/>
      <c r="Q236" s="436"/>
      <c r="R236" s="222"/>
      <c r="S236" s="222"/>
      <c r="T236" s="222"/>
    </row>
    <row r="237" spans="1:20" s="329" customFormat="1" x14ac:dyDescent="0.25">
      <c r="A237" s="798" t="s">
        <v>237</v>
      </c>
      <c r="B237" s="799"/>
      <c r="C237" s="800"/>
      <c r="D237" s="447"/>
      <c r="E237" s="448"/>
      <c r="F237" s="448"/>
      <c r="G237" s="448"/>
      <c r="H237" s="448"/>
      <c r="I237" s="448"/>
      <c r="J237" s="448"/>
      <c r="K237" s="448"/>
      <c r="L237" s="448"/>
      <c r="M237" s="449"/>
      <c r="N237" s="450"/>
      <c r="O237" s="449"/>
      <c r="P237" s="450"/>
      <c r="Q237" s="459"/>
      <c r="R237" s="222"/>
      <c r="S237" s="222"/>
      <c r="T237" s="222"/>
    </row>
    <row r="238" spans="1:20" s="329" customFormat="1" x14ac:dyDescent="0.25">
      <c r="A238" s="437">
        <f>+A236</f>
        <v>8</v>
      </c>
      <c r="B238" s="438" t="str">
        <f>+B236</f>
        <v>Ime i prezime</v>
      </c>
      <c r="C238" s="357"/>
      <c r="D238" s="357"/>
      <c r="E238" s="474"/>
      <c r="F238" s="358">
        <f>SUM(H238:L238)</f>
        <v>0</v>
      </c>
      <c r="G238" s="474"/>
      <c r="H238" s="474"/>
      <c r="I238" s="474"/>
      <c r="J238" s="474"/>
      <c r="K238" s="474"/>
      <c r="L238" s="474"/>
      <c r="M238" s="434"/>
      <c r="N238" s="435"/>
      <c r="O238" s="434"/>
      <c r="P238" s="435"/>
      <c r="Q238" s="436"/>
      <c r="R238" s="222"/>
      <c r="S238" s="222"/>
      <c r="T238" s="222"/>
    </row>
    <row r="239" spans="1:20" s="329" customFormat="1" ht="15.75" thickBot="1" x14ac:dyDescent="0.3">
      <c r="A239" s="433" t="s">
        <v>238</v>
      </c>
      <c r="B239" s="607"/>
      <c r="C239" s="367"/>
      <c r="D239" s="367"/>
      <c r="E239" s="478"/>
      <c r="F239" s="476"/>
      <c r="G239" s="476"/>
      <c r="H239" s="476"/>
      <c r="I239" s="476"/>
      <c r="J239" s="476"/>
      <c r="K239" s="476"/>
      <c r="L239" s="476"/>
      <c r="N239" s="222"/>
      <c r="P239" s="222"/>
      <c r="Q239" s="332"/>
      <c r="R239" s="222"/>
      <c r="S239" s="222"/>
      <c r="T239" s="222"/>
    </row>
    <row r="240" spans="1:20" s="458" customFormat="1" ht="15.75" thickBot="1" x14ac:dyDescent="0.3">
      <c r="A240" s="451">
        <f>+A236</f>
        <v>8</v>
      </c>
      <c r="B240" s="452" t="str">
        <f>+B236</f>
        <v>Ime i prezime</v>
      </c>
      <c r="C240" s="671"/>
      <c r="D240" s="454"/>
      <c r="E240" s="479">
        <f>+E236+E238</f>
        <v>0</v>
      </c>
      <c r="F240" s="455">
        <f t="shared" ref="F240" si="83">SUM(H240:L240)</f>
        <v>0</v>
      </c>
      <c r="G240" s="479">
        <f t="shared" ref="G240:L240" si="84">+G236+G238</f>
        <v>0</v>
      </c>
      <c r="H240" s="479">
        <f t="shared" si="84"/>
        <v>0</v>
      </c>
      <c r="I240" s="479">
        <f t="shared" si="84"/>
        <v>0</v>
      </c>
      <c r="J240" s="479">
        <f t="shared" si="84"/>
        <v>0</v>
      </c>
      <c r="K240" s="479">
        <f t="shared" si="84"/>
        <v>0</v>
      </c>
      <c r="L240" s="479">
        <f t="shared" si="84"/>
        <v>0</v>
      </c>
      <c r="M240" s="456" t="str">
        <f t="shared" ref="M240" si="85">IF(D240="","",IF(D240="Nije ocijenjen","",IF(D240="Ocijenjen",IF(F240&lt;10,"Član 19. stav 7. Kriterija",(K240+(L240/2))/(F240)))))</f>
        <v/>
      </c>
      <c r="N240" s="457" t="str">
        <f t="shared" ref="N240" si="86">IF(D240="","",IF(D240="Nije ocijenjen","",IF(D240="Ocijenjen",IF(M240="Član 19. stav 7. Kriterija","",IF(M240&gt;0.5,0,IF(M240&gt;0.4,9,IF(M240&gt;0.3,18,IF(M240&gt;0.15,26,IF(M240&lt;=0.15,35,)))))))))</f>
        <v/>
      </c>
      <c r="O240" s="456" t="str">
        <f t="shared" ref="O240" si="87">IF(D240="","",IF(D240="Nije ocijenjen","",IF(D240="Ocijenjen",IF(E240=0,"",((K240+J240+(L240/2))/(E240))))))</f>
        <v/>
      </c>
      <c r="P240" s="457" t="str">
        <f t="shared" ref="P240" si="88">IF(D240="","",IF(D240="Nije ocijenjen","",IF(D240="Ocijenjen",IF(O240&gt;0.2,0,IF(O240&gt;0.15,3,IF(O240&gt;0.1,6,IF(O240&gt;0.06,9,IF(O240&gt;0.03,12,IF(O240&lt;=0.03,15,)))))))))</f>
        <v/>
      </c>
      <c r="Q240" s="441" t="str">
        <f t="shared" ref="Q240" si="89">IF(D240="","",IF(D240="Nije ocijenjen","",IF(D240="Ocijenjen",IF(M240="Član 19. stav 7. Kriterija",P240,N240+P240))))</f>
        <v/>
      </c>
      <c r="R240" s="332"/>
      <c r="S240" s="332"/>
      <c r="T240" s="332"/>
    </row>
    <row r="241" spans="1:20" s="329" customFormat="1" x14ac:dyDescent="0.25">
      <c r="A241" s="367"/>
      <c r="B241" s="607"/>
      <c r="C241" s="367"/>
      <c r="D241" s="367"/>
      <c r="E241" s="478"/>
      <c r="F241" s="476"/>
      <c r="G241" s="476"/>
      <c r="H241" s="476"/>
      <c r="I241" s="476"/>
      <c r="J241" s="476"/>
      <c r="K241" s="476"/>
      <c r="L241" s="476"/>
      <c r="N241" s="222"/>
      <c r="P241" s="222"/>
      <c r="Q241" s="332"/>
      <c r="R241" s="222"/>
      <c r="S241" s="222"/>
      <c r="T241" s="222"/>
    </row>
    <row r="242" spans="1:20" s="329" customFormat="1" x14ac:dyDescent="0.25">
      <c r="A242" s="798" t="s">
        <v>236</v>
      </c>
      <c r="B242" s="799"/>
      <c r="C242" s="800"/>
      <c r="D242" s="443"/>
      <c r="E242" s="444"/>
      <c r="F242" s="444"/>
      <c r="G242" s="487"/>
      <c r="H242" s="487"/>
      <c r="I242" s="487"/>
      <c r="J242" s="487"/>
      <c r="K242" s="487"/>
      <c r="L242" s="444"/>
      <c r="M242" s="446"/>
      <c r="N242" s="446"/>
      <c r="O242" s="446"/>
      <c r="P242" s="445"/>
      <c r="Q242" s="445"/>
      <c r="R242" s="222"/>
      <c r="S242" s="222"/>
      <c r="T242" s="222"/>
    </row>
    <row r="243" spans="1:20" s="329" customFormat="1" x14ac:dyDescent="0.25">
      <c r="A243" s="440">
        <v>9</v>
      </c>
      <c r="B243" s="357" t="s">
        <v>143</v>
      </c>
      <c r="C243" s="357"/>
      <c r="D243" s="357"/>
      <c r="E243" s="474"/>
      <c r="F243" s="358">
        <f t="shared" ref="F243" si="90">SUM(H243:L243)</f>
        <v>0</v>
      </c>
      <c r="G243" s="474"/>
      <c r="H243" s="474"/>
      <c r="I243" s="474"/>
      <c r="J243" s="474"/>
      <c r="K243" s="474"/>
      <c r="L243" s="474"/>
      <c r="M243" s="434"/>
      <c r="N243" s="435"/>
      <c r="O243" s="434"/>
      <c r="P243" s="435"/>
      <c r="Q243" s="436"/>
      <c r="R243" s="222"/>
      <c r="S243" s="222"/>
      <c r="T243" s="222"/>
    </row>
    <row r="244" spans="1:20" s="329" customFormat="1" x14ac:dyDescent="0.25">
      <c r="A244" s="798" t="s">
        <v>237</v>
      </c>
      <c r="B244" s="799"/>
      <c r="C244" s="800"/>
      <c r="D244" s="447"/>
      <c r="E244" s="448"/>
      <c r="F244" s="448"/>
      <c r="G244" s="448"/>
      <c r="H244" s="448"/>
      <c r="I244" s="448"/>
      <c r="J244" s="448"/>
      <c r="K244" s="448"/>
      <c r="L244" s="448"/>
      <c r="M244" s="449"/>
      <c r="N244" s="450"/>
      <c r="O244" s="449"/>
      <c r="P244" s="450"/>
      <c r="Q244" s="459"/>
      <c r="R244" s="222"/>
      <c r="S244" s="222"/>
      <c r="T244" s="222"/>
    </row>
    <row r="245" spans="1:20" s="329" customFormat="1" x14ac:dyDescent="0.25">
      <c r="A245" s="437">
        <f>+A243</f>
        <v>9</v>
      </c>
      <c r="B245" s="438" t="str">
        <f>+B243</f>
        <v>Ime i prezime</v>
      </c>
      <c r="C245" s="357"/>
      <c r="D245" s="357"/>
      <c r="E245" s="474"/>
      <c r="F245" s="358">
        <f t="shared" ref="F245" si="91">SUM(H245:L245)</f>
        <v>0</v>
      </c>
      <c r="G245" s="474"/>
      <c r="H245" s="474"/>
      <c r="I245" s="474"/>
      <c r="J245" s="474"/>
      <c r="K245" s="474"/>
      <c r="L245" s="474"/>
      <c r="M245" s="434"/>
      <c r="N245" s="435"/>
      <c r="O245" s="434"/>
      <c r="P245" s="435"/>
      <c r="Q245" s="436"/>
      <c r="R245" s="222"/>
      <c r="S245" s="222"/>
      <c r="T245" s="222"/>
    </row>
    <row r="246" spans="1:20" s="329" customFormat="1" ht="15.75" thickBot="1" x14ac:dyDescent="0.3">
      <c r="A246" s="433" t="s">
        <v>238</v>
      </c>
      <c r="B246" s="607"/>
      <c r="C246" s="367"/>
      <c r="D246" s="367"/>
      <c r="E246" s="478"/>
      <c r="F246" s="476"/>
      <c r="G246" s="476"/>
      <c r="H246" s="476"/>
      <c r="I246" s="476"/>
      <c r="J246" s="476"/>
      <c r="K246" s="476"/>
      <c r="L246" s="476"/>
      <c r="N246" s="222"/>
      <c r="P246" s="222"/>
      <c r="Q246" s="332"/>
      <c r="R246" s="222"/>
      <c r="S246" s="222"/>
      <c r="T246" s="222"/>
    </row>
    <row r="247" spans="1:20" s="458" customFormat="1" ht="15.75" thickBot="1" x14ac:dyDescent="0.3">
      <c r="A247" s="451">
        <f>+A243</f>
        <v>9</v>
      </c>
      <c r="B247" s="452" t="str">
        <f>+B243</f>
        <v>Ime i prezime</v>
      </c>
      <c r="C247" s="671"/>
      <c r="D247" s="454"/>
      <c r="E247" s="479">
        <f>+E243+E245</f>
        <v>0</v>
      </c>
      <c r="F247" s="455">
        <f t="shared" ref="F247" si="92">SUM(H247:L247)</f>
        <v>0</v>
      </c>
      <c r="G247" s="479">
        <f t="shared" ref="G247:L247" si="93">+G243+G245</f>
        <v>0</v>
      </c>
      <c r="H247" s="479">
        <f t="shared" si="93"/>
        <v>0</v>
      </c>
      <c r="I247" s="479">
        <f t="shared" si="93"/>
        <v>0</v>
      </c>
      <c r="J247" s="479">
        <f t="shared" si="93"/>
        <v>0</v>
      </c>
      <c r="K247" s="479">
        <f t="shared" si="93"/>
        <v>0</v>
      </c>
      <c r="L247" s="479">
        <f t="shared" si="93"/>
        <v>0</v>
      </c>
      <c r="M247" s="456" t="str">
        <f t="shared" ref="M247" si="94">IF(D247="","",IF(D247="Nije ocijenjen","",IF(D247="Ocijenjen",IF(F247&lt;10,"Član 19. stav 7. Kriterija",(K247+(L247/2))/(F247)))))</f>
        <v/>
      </c>
      <c r="N247" s="457" t="str">
        <f t="shared" ref="N247" si="95">IF(D247="","",IF(D247="Nije ocijenjen","",IF(D247="Ocijenjen",IF(M247="Član 19. stav 7. Kriterija","",IF(M247&gt;0.5,0,IF(M247&gt;0.4,9,IF(M247&gt;0.3,18,IF(M247&gt;0.15,26,IF(M247&lt;=0.15,35,)))))))))</f>
        <v/>
      </c>
      <c r="O247" s="456" t="str">
        <f t="shared" ref="O247" si="96">IF(D247="","",IF(D247="Nije ocijenjen","",IF(D247="Ocijenjen",IF(E247=0,"",((K247+J247+(L247/2))/(E247))))))</f>
        <v/>
      </c>
      <c r="P247" s="457" t="str">
        <f t="shared" ref="P247" si="97">IF(D247="","",IF(D247="Nije ocijenjen","",IF(D247="Ocijenjen",IF(O247&gt;0.2,0,IF(O247&gt;0.15,3,IF(O247&gt;0.1,6,IF(O247&gt;0.06,9,IF(O247&gt;0.03,12,IF(O247&lt;=0.03,15,)))))))))</f>
        <v/>
      </c>
      <c r="Q247" s="441" t="str">
        <f t="shared" ref="Q247" si="98">IF(D247="","",IF(D247="Nije ocijenjen","",IF(D247="Ocijenjen",IF(M247="Član 19. stav 7. Kriterija",P247,N247+P247))))</f>
        <v/>
      </c>
      <c r="R247" s="332"/>
      <c r="S247" s="332"/>
      <c r="T247" s="332"/>
    </row>
    <row r="248" spans="1:20" s="329" customFormat="1" x14ac:dyDescent="0.25">
      <c r="A248" s="367"/>
      <c r="B248" s="607"/>
      <c r="C248" s="367"/>
      <c r="D248" s="367"/>
      <c r="E248" s="478"/>
      <c r="F248" s="476"/>
      <c r="G248" s="476"/>
      <c r="H248" s="476"/>
      <c r="I248" s="476"/>
      <c r="J248" s="476"/>
      <c r="K248" s="476"/>
      <c r="L248" s="476"/>
      <c r="N248" s="222"/>
      <c r="P248" s="222"/>
      <c r="Q248" s="332"/>
      <c r="R248" s="222"/>
      <c r="S248" s="222"/>
      <c r="T248" s="222"/>
    </row>
    <row r="249" spans="1:20" s="329" customFormat="1" x14ac:dyDescent="0.25">
      <c r="A249" s="798" t="s">
        <v>236</v>
      </c>
      <c r="B249" s="799"/>
      <c r="C249" s="800"/>
      <c r="D249" s="443"/>
      <c r="E249" s="444"/>
      <c r="F249" s="444"/>
      <c r="G249" s="487"/>
      <c r="H249" s="487"/>
      <c r="I249" s="487"/>
      <c r="J249" s="487"/>
      <c r="K249" s="487"/>
      <c r="L249" s="444"/>
      <c r="M249" s="446"/>
      <c r="N249" s="446"/>
      <c r="O249" s="446"/>
      <c r="P249" s="445"/>
      <c r="Q249" s="445"/>
      <c r="R249" s="222"/>
      <c r="S249" s="222"/>
      <c r="T249" s="222"/>
    </row>
    <row r="250" spans="1:20" s="329" customFormat="1" x14ac:dyDescent="0.25">
      <c r="A250" s="440">
        <v>10</v>
      </c>
      <c r="B250" s="357" t="s">
        <v>143</v>
      </c>
      <c r="C250" s="357"/>
      <c r="D250" s="357"/>
      <c r="E250" s="474"/>
      <c r="F250" s="358">
        <f t="shared" ref="F250" si="99">SUM(H250:L250)</f>
        <v>0</v>
      </c>
      <c r="G250" s="474"/>
      <c r="H250" s="474"/>
      <c r="I250" s="474"/>
      <c r="J250" s="474"/>
      <c r="K250" s="474"/>
      <c r="L250" s="474"/>
      <c r="M250" s="434"/>
      <c r="N250" s="435"/>
      <c r="O250" s="434"/>
      <c r="P250" s="435"/>
      <c r="Q250" s="436"/>
      <c r="R250" s="222"/>
      <c r="S250" s="222"/>
      <c r="T250" s="222"/>
    </row>
    <row r="251" spans="1:20" s="329" customFormat="1" x14ac:dyDescent="0.25">
      <c r="A251" s="798" t="s">
        <v>237</v>
      </c>
      <c r="B251" s="799"/>
      <c r="C251" s="800"/>
      <c r="D251" s="447"/>
      <c r="E251" s="448"/>
      <c r="F251" s="448"/>
      <c r="G251" s="448"/>
      <c r="H251" s="448"/>
      <c r="I251" s="448"/>
      <c r="J251" s="448"/>
      <c r="K251" s="448"/>
      <c r="L251" s="448"/>
      <c r="M251" s="449"/>
      <c r="N251" s="450"/>
      <c r="O251" s="449"/>
      <c r="P251" s="450"/>
      <c r="Q251" s="459"/>
      <c r="R251" s="222"/>
      <c r="S251" s="222"/>
      <c r="T251" s="222"/>
    </row>
    <row r="252" spans="1:20" s="329" customFormat="1" x14ac:dyDescent="0.25">
      <c r="A252" s="437">
        <f>+A250</f>
        <v>10</v>
      </c>
      <c r="B252" s="438" t="str">
        <f>+B250</f>
        <v>Ime i prezime</v>
      </c>
      <c r="C252" s="357"/>
      <c r="D252" s="357"/>
      <c r="E252" s="474"/>
      <c r="F252" s="358">
        <f t="shared" ref="F252" si="100">SUM(H252:L252)</f>
        <v>0</v>
      </c>
      <c r="G252" s="474"/>
      <c r="H252" s="474"/>
      <c r="I252" s="474"/>
      <c r="J252" s="474"/>
      <c r="K252" s="474"/>
      <c r="L252" s="474"/>
      <c r="M252" s="434"/>
      <c r="N252" s="435"/>
      <c r="O252" s="434"/>
      <c r="P252" s="435"/>
      <c r="Q252" s="436"/>
      <c r="R252" s="222"/>
      <c r="S252" s="222"/>
      <c r="T252" s="222"/>
    </row>
    <row r="253" spans="1:20" s="329" customFormat="1" ht="15.75" thickBot="1" x14ac:dyDescent="0.3">
      <c r="A253" s="433" t="s">
        <v>238</v>
      </c>
      <c r="B253" s="607"/>
      <c r="C253" s="367"/>
      <c r="D253" s="367"/>
      <c r="E253" s="478"/>
      <c r="F253" s="476"/>
      <c r="G253" s="476"/>
      <c r="H253" s="476"/>
      <c r="I253" s="476"/>
      <c r="J253" s="476"/>
      <c r="K253" s="476"/>
      <c r="L253" s="476"/>
      <c r="N253" s="222"/>
      <c r="P253" s="222"/>
      <c r="Q253" s="332"/>
      <c r="R253" s="222"/>
      <c r="S253" s="222"/>
      <c r="T253" s="222"/>
    </row>
    <row r="254" spans="1:20" s="458" customFormat="1" ht="15.75" thickBot="1" x14ac:dyDescent="0.3">
      <c r="A254" s="451">
        <f>+A250</f>
        <v>10</v>
      </c>
      <c r="B254" s="452" t="str">
        <f>+B250</f>
        <v>Ime i prezime</v>
      </c>
      <c r="C254" s="671"/>
      <c r="D254" s="454"/>
      <c r="E254" s="479">
        <f>+E250+E252</f>
        <v>0</v>
      </c>
      <c r="F254" s="455">
        <f t="shared" ref="F254" si="101">SUM(H254:L254)</f>
        <v>0</v>
      </c>
      <c r="G254" s="479">
        <f t="shared" ref="G254:L254" si="102">+G250+G252</f>
        <v>0</v>
      </c>
      <c r="H254" s="479">
        <f t="shared" si="102"/>
        <v>0</v>
      </c>
      <c r="I254" s="479">
        <f t="shared" si="102"/>
        <v>0</v>
      </c>
      <c r="J254" s="479">
        <f t="shared" si="102"/>
        <v>0</v>
      </c>
      <c r="K254" s="479">
        <f t="shared" si="102"/>
        <v>0</v>
      </c>
      <c r="L254" s="479">
        <f t="shared" si="102"/>
        <v>0</v>
      </c>
      <c r="M254" s="456" t="str">
        <f t="shared" ref="M254" si="103">IF(D254="","",IF(D254="Nije ocijenjen","",IF(D254="Ocijenjen",IF(F254&lt;10,"Član 19. stav 7. Kriterija",(K254+(L254/2))/(F254)))))</f>
        <v/>
      </c>
      <c r="N254" s="457" t="str">
        <f t="shared" ref="N254" si="104">IF(D254="","",IF(D254="Nije ocijenjen","",IF(D254="Ocijenjen",IF(M254="Član 19. stav 7. Kriterija","",IF(M254&gt;0.5,0,IF(M254&gt;0.4,9,IF(M254&gt;0.3,18,IF(M254&gt;0.15,26,IF(M254&lt;=0.15,35,)))))))))</f>
        <v/>
      </c>
      <c r="O254" s="456" t="str">
        <f t="shared" ref="O254" si="105">IF(D254="","",IF(D254="Nije ocijenjen","",IF(D254="Ocijenjen",IF(E254=0,"",((K254+J254+(L254/2))/(E254))))))</f>
        <v/>
      </c>
      <c r="P254" s="457" t="str">
        <f t="shared" ref="P254" si="106">IF(D254="","",IF(D254="Nije ocijenjen","",IF(D254="Ocijenjen",IF(O254&gt;0.2,0,IF(O254&gt;0.15,3,IF(O254&gt;0.1,6,IF(O254&gt;0.06,9,IF(O254&gt;0.03,12,IF(O254&lt;=0.03,15,)))))))))</f>
        <v/>
      </c>
      <c r="Q254" s="441" t="str">
        <f t="shared" ref="Q254" si="107">IF(D254="","",IF(D254="Nije ocijenjen","",IF(D254="Ocijenjen",IF(M254="Član 19. stav 7. Kriterija",P254,N254+P254))))</f>
        <v/>
      </c>
      <c r="R254" s="332"/>
      <c r="S254" s="332"/>
      <c r="T254" s="332"/>
    </row>
    <row r="255" spans="1:20" s="329" customFormat="1" x14ac:dyDescent="0.25">
      <c r="A255" s="367"/>
      <c r="B255" s="607"/>
      <c r="C255" s="367"/>
      <c r="D255" s="367"/>
      <c r="E255" s="478"/>
      <c r="F255" s="476"/>
      <c r="G255" s="476"/>
      <c r="H255" s="476"/>
      <c r="I255" s="476"/>
      <c r="J255" s="476"/>
      <c r="K255" s="476"/>
      <c r="L255" s="476"/>
      <c r="N255" s="222"/>
      <c r="P255" s="222"/>
      <c r="Q255" s="332"/>
      <c r="R255" s="222"/>
      <c r="S255" s="222"/>
      <c r="T255" s="222"/>
    </row>
    <row r="256" spans="1:20" s="329" customFormat="1" x14ac:dyDescent="0.25">
      <c r="A256" s="798" t="s">
        <v>236</v>
      </c>
      <c r="B256" s="799"/>
      <c r="C256" s="800"/>
      <c r="D256" s="443"/>
      <c r="E256" s="444"/>
      <c r="F256" s="444"/>
      <c r="G256" s="487"/>
      <c r="H256" s="487"/>
      <c r="I256" s="487"/>
      <c r="J256" s="487"/>
      <c r="K256" s="487"/>
      <c r="L256" s="444"/>
      <c r="M256" s="446"/>
      <c r="N256" s="446"/>
      <c r="O256" s="446"/>
      <c r="P256" s="445"/>
      <c r="Q256" s="445"/>
      <c r="R256" s="222"/>
      <c r="S256" s="222"/>
      <c r="T256" s="222"/>
    </row>
    <row r="257" spans="1:20" s="329" customFormat="1" x14ac:dyDescent="0.25">
      <c r="A257" s="440">
        <v>11</v>
      </c>
      <c r="B257" s="357" t="s">
        <v>143</v>
      </c>
      <c r="C257" s="357"/>
      <c r="D257" s="357"/>
      <c r="E257" s="474"/>
      <c r="F257" s="358">
        <f t="shared" ref="F257" si="108">SUM(H257:L257)</f>
        <v>0</v>
      </c>
      <c r="G257" s="474"/>
      <c r="H257" s="474"/>
      <c r="I257" s="474"/>
      <c r="J257" s="474"/>
      <c r="K257" s="474"/>
      <c r="L257" s="474"/>
      <c r="M257" s="434"/>
      <c r="N257" s="435"/>
      <c r="O257" s="434"/>
      <c r="P257" s="435"/>
      <c r="Q257" s="436"/>
      <c r="R257" s="222"/>
      <c r="S257" s="222"/>
      <c r="T257" s="222"/>
    </row>
    <row r="258" spans="1:20" s="329" customFormat="1" x14ac:dyDescent="0.25">
      <c r="A258" s="798" t="s">
        <v>237</v>
      </c>
      <c r="B258" s="799"/>
      <c r="C258" s="800"/>
      <c r="D258" s="447"/>
      <c r="E258" s="448"/>
      <c r="F258" s="448"/>
      <c r="G258" s="448"/>
      <c r="H258" s="448"/>
      <c r="I258" s="448"/>
      <c r="J258" s="448"/>
      <c r="K258" s="448"/>
      <c r="L258" s="448"/>
      <c r="M258" s="449"/>
      <c r="N258" s="450"/>
      <c r="O258" s="449"/>
      <c r="P258" s="450"/>
      <c r="Q258" s="459"/>
      <c r="R258" s="222"/>
      <c r="S258" s="222"/>
      <c r="T258" s="222"/>
    </row>
    <row r="259" spans="1:20" s="329" customFormat="1" x14ac:dyDescent="0.25">
      <c r="A259" s="437">
        <f>+A257</f>
        <v>11</v>
      </c>
      <c r="B259" s="438" t="str">
        <f>+B257</f>
        <v>Ime i prezime</v>
      </c>
      <c r="C259" s="357"/>
      <c r="D259" s="357"/>
      <c r="E259" s="474"/>
      <c r="F259" s="358">
        <f t="shared" ref="F259" si="109">SUM(H259:L259)</f>
        <v>0</v>
      </c>
      <c r="G259" s="474"/>
      <c r="H259" s="474"/>
      <c r="I259" s="474"/>
      <c r="J259" s="474"/>
      <c r="K259" s="474"/>
      <c r="L259" s="474"/>
      <c r="M259" s="434"/>
      <c r="N259" s="435"/>
      <c r="O259" s="434"/>
      <c r="P259" s="435"/>
      <c r="Q259" s="436"/>
      <c r="R259" s="222"/>
      <c r="S259" s="222"/>
      <c r="T259" s="222"/>
    </row>
    <row r="260" spans="1:20" s="329" customFormat="1" ht="15.75" thickBot="1" x14ac:dyDescent="0.3">
      <c r="A260" s="433" t="s">
        <v>238</v>
      </c>
      <c r="B260" s="607"/>
      <c r="C260" s="367"/>
      <c r="D260" s="367"/>
      <c r="E260" s="478"/>
      <c r="F260" s="476"/>
      <c r="G260" s="476"/>
      <c r="H260" s="476"/>
      <c r="I260" s="476"/>
      <c r="J260" s="476"/>
      <c r="K260" s="476"/>
      <c r="L260" s="476"/>
      <c r="N260" s="222"/>
      <c r="P260" s="222"/>
      <c r="Q260" s="332"/>
      <c r="R260" s="222"/>
      <c r="S260" s="222"/>
      <c r="T260" s="222"/>
    </row>
    <row r="261" spans="1:20" s="458" customFormat="1" ht="15.75" thickBot="1" x14ac:dyDescent="0.3">
      <c r="A261" s="451">
        <f>+A257</f>
        <v>11</v>
      </c>
      <c r="B261" s="452" t="str">
        <f>+B257</f>
        <v>Ime i prezime</v>
      </c>
      <c r="C261" s="671"/>
      <c r="D261" s="454"/>
      <c r="E261" s="479">
        <f>+E257+E259</f>
        <v>0</v>
      </c>
      <c r="F261" s="455">
        <f t="shared" ref="F261" si="110">SUM(H261:L261)</f>
        <v>0</v>
      </c>
      <c r="G261" s="479">
        <f t="shared" ref="G261:L261" si="111">+G257+G259</f>
        <v>0</v>
      </c>
      <c r="H261" s="479">
        <f t="shared" si="111"/>
        <v>0</v>
      </c>
      <c r="I261" s="479">
        <f t="shared" si="111"/>
        <v>0</v>
      </c>
      <c r="J261" s="479">
        <f t="shared" si="111"/>
        <v>0</v>
      </c>
      <c r="K261" s="479">
        <f t="shared" si="111"/>
        <v>0</v>
      </c>
      <c r="L261" s="479">
        <f t="shared" si="111"/>
        <v>0</v>
      </c>
      <c r="M261" s="456" t="str">
        <f t="shared" ref="M261" si="112">IF(D261="","",IF(D261="Nije ocijenjen","",IF(D261="Ocijenjen",IF(F261&lt;10,"Član 19. stav 7. Kriterija",(K261+(L261/2))/(F261)))))</f>
        <v/>
      </c>
      <c r="N261" s="457" t="str">
        <f t="shared" ref="N261" si="113">IF(D261="","",IF(D261="Nije ocijenjen","",IF(D261="Ocijenjen",IF(M261="Član 19. stav 7. Kriterija","",IF(M261&gt;0.5,0,IF(M261&gt;0.4,9,IF(M261&gt;0.3,18,IF(M261&gt;0.15,26,IF(M261&lt;=0.15,35,)))))))))</f>
        <v/>
      </c>
      <c r="O261" s="456" t="str">
        <f t="shared" ref="O261" si="114">IF(D261="","",IF(D261="Nije ocijenjen","",IF(D261="Ocijenjen",IF(E261=0,"",((K261+J261+(L261/2))/(E261))))))</f>
        <v/>
      </c>
      <c r="P261" s="457" t="str">
        <f t="shared" ref="P261" si="115">IF(D261="","",IF(D261="Nije ocijenjen","",IF(D261="Ocijenjen",IF(O261&gt;0.2,0,IF(O261&gt;0.15,3,IF(O261&gt;0.1,6,IF(O261&gt;0.06,9,IF(O261&gt;0.03,12,IF(O261&lt;=0.03,15,)))))))))</f>
        <v/>
      </c>
      <c r="Q261" s="441" t="str">
        <f t="shared" ref="Q261" si="116">IF(D261="","",IF(D261="Nije ocijenjen","",IF(D261="Ocijenjen",IF(M261="Član 19. stav 7. Kriterija",P261,N261+P261))))</f>
        <v/>
      </c>
      <c r="R261" s="332"/>
      <c r="S261" s="332"/>
      <c r="T261" s="332"/>
    </row>
    <row r="262" spans="1:20" s="329" customFormat="1" x14ac:dyDescent="0.25">
      <c r="A262" s="367"/>
      <c r="B262" s="607"/>
      <c r="C262" s="367"/>
      <c r="D262" s="367"/>
      <c r="E262" s="478"/>
      <c r="F262" s="476"/>
      <c r="G262" s="476"/>
      <c r="H262" s="476"/>
      <c r="I262" s="476"/>
      <c r="J262" s="476"/>
      <c r="K262" s="476"/>
      <c r="L262" s="476"/>
      <c r="N262" s="222"/>
      <c r="P262" s="222"/>
      <c r="Q262" s="332"/>
      <c r="R262" s="222"/>
      <c r="S262" s="222"/>
      <c r="T262" s="222"/>
    </row>
    <row r="263" spans="1:20" s="329" customFormat="1" x14ac:dyDescent="0.25">
      <c r="A263" s="798" t="s">
        <v>236</v>
      </c>
      <c r="B263" s="799"/>
      <c r="C263" s="800"/>
      <c r="D263" s="443"/>
      <c r="E263" s="444"/>
      <c r="F263" s="444"/>
      <c r="G263" s="487"/>
      <c r="H263" s="487"/>
      <c r="I263" s="487"/>
      <c r="J263" s="487"/>
      <c r="K263" s="487"/>
      <c r="L263" s="444"/>
      <c r="M263" s="446"/>
      <c r="N263" s="446"/>
      <c r="O263" s="446"/>
      <c r="P263" s="445"/>
      <c r="Q263" s="445"/>
      <c r="R263" s="222"/>
      <c r="S263" s="222"/>
      <c r="T263" s="222"/>
    </row>
    <row r="264" spans="1:20" s="329" customFormat="1" x14ac:dyDescent="0.25">
      <c r="A264" s="440">
        <v>12</v>
      </c>
      <c r="B264" s="357" t="s">
        <v>143</v>
      </c>
      <c r="C264" s="357"/>
      <c r="D264" s="357"/>
      <c r="E264" s="474"/>
      <c r="F264" s="358">
        <f t="shared" ref="F264" si="117">SUM(H264:L264)</f>
        <v>0</v>
      </c>
      <c r="G264" s="474"/>
      <c r="H264" s="474"/>
      <c r="I264" s="474"/>
      <c r="J264" s="474"/>
      <c r="K264" s="474"/>
      <c r="L264" s="474"/>
      <c r="M264" s="434"/>
      <c r="N264" s="435"/>
      <c r="O264" s="434"/>
      <c r="P264" s="435"/>
      <c r="Q264" s="436"/>
      <c r="R264" s="222"/>
      <c r="S264" s="222"/>
      <c r="T264" s="222"/>
    </row>
    <row r="265" spans="1:20" s="329" customFormat="1" x14ac:dyDescent="0.25">
      <c r="A265" s="798" t="s">
        <v>237</v>
      </c>
      <c r="B265" s="799"/>
      <c r="C265" s="800"/>
      <c r="D265" s="447"/>
      <c r="E265" s="448"/>
      <c r="F265" s="448"/>
      <c r="G265" s="448"/>
      <c r="H265" s="448"/>
      <c r="I265" s="448"/>
      <c r="J265" s="448"/>
      <c r="K265" s="448"/>
      <c r="L265" s="448"/>
      <c r="M265" s="449"/>
      <c r="N265" s="450"/>
      <c r="O265" s="449"/>
      <c r="P265" s="450"/>
      <c r="Q265" s="459"/>
      <c r="R265" s="222"/>
      <c r="S265" s="222"/>
      <c r="T265" s="222"/>
    </row>
    <row r="266" spans="1:20" s="329" customFormat="1" x14ac:dyDescent="0.25">
      <c r="A266" s="437">
        <f>+A264</f>
        <v>12</v>
      </c>
      <c r="B266" s="438" t="str">
        <f>+B264</f>
        <v>Ime i prezime</v>
      </c>
      <c r="C266" s="357"/>
      <c r="D266" s="357"/>
      <c r="E266" s="474"/>
      <c r="F266" s="358">
        <f t="shared" ref="F266" si="118">SUM(H266:L266)</f>
        <v>0</v>
      </c>
      <c r="G266" s="474"/>
      <c r="H266" s="474"/>
      <c r="I266" s="474"/>
      <c r="J266" s="474"/>
      <c r="K266" s="474"/>
      <c r="L266" s="474"/>
      <c r="M266" s="434"/>
      <c r="N266" s="435"/>
      <c r="O266" s="434"/>
      <c r="P266" s="435"/>
      <c r="Q266" s="436"/>
      <c r="R266" s="222"/>
      <c r="S266" s="222"/>
      <c r="T266" s="222"/>
    </row>
    <row r="267" spans="1:20" s="329" customFormat="1" ht="15.75" thickBot="1" x14ac:dyDescent="0.3">
      <c r="A267" s="433" t="s">
        <v>238</v>
      </c>
      <c r="B267" s="607"/>
      <c r="C267" s="367"/>
      <c r="D267" s="367"/>
      <c r="E267" s="478"/>
      <c r="F267" s="476"/>
      <c r="G267" s="476"/>
      <c r="H267" s="476"/>
      <c r="I267" s="476"/>
      <c r="J267" s="476"/>
      <c r="K267" s="476"/>
      <c r="L267" s="476"/>
      <c r="N267" s="222"/>
      <c r="P267" s="222"/>
      <c r="Q267" s="332"/>
      <c r="R267" s="222"/>
      <c r="S267" s="222"/>
      <c r="T267" s="222"/>
    </row>
    <row r="268" spans="1:20" s="458" customFormat="1" ht="15.75" thickBot="1" x14ac:dyDescent="0.3">
      <c r="A268" s="451">
        <f>+A264</f>
        <v>12</v>
      </c>
      <c r="B268" s="452" t="str">
        <f>+B264</f>
        <v>Ime i prezime</v>
      </c>
      <c r="C268" s="671"/>
      <c r="D268" s="454"/>
      <c r="E268" s="479">
        <f>+E264+E266</f>
        <v>0</v>
      </c>
      <c r="F268" s="455">
        <f t="shared" ref="F268" si="119">SUM(H268:L268)</f>
        <v>0</v>
      </c>
      <c r="G268" s="479">
        <f t="shared" ref="G268:L268" si="120">+G264+G266</f>
        <v>0</v>
      </c>
      <c r="H268" s="479">
        <f t="shared" si="120"/>
        <v>0</v>
      </c>
      <c r="I268" s="479">
        <f t="shared" si="120"/>
        <v>0</v>
      </c>
      <c r="J268" s="479">
        <f t="shared" si="120"/>
        <v>0</v>
      </c>
      <c r="K268" s="479">
        <f t="shared" si="120"/>
        <v>0</v>
      </c>
      <c r="L268" s="479">
        <f t="shared" si="120"/>
        <v>0</v>
      </c>
      <c r="M268" s="456" t="str">
        <f t="shared" ref="M268" si="121">IF(D268="","",IF(D268="Nije ocijenjen","",IF(D268="Ocijenjen",IF(F268&lt;10,"Član 19. stav 7. Kriterija",(K268+(L268/2))/(F268)))))</f>
        <v/>
      </c>
      <c r="N268" s="457" t="str">
        <f t="shared" ref="N268" si="122">IF(D268="","",IF(D268="Nije ocijenjen","",IF(D268="Ocijenjen",IF(M268="Član 19. stav 7. Kriterija","",IF(M268&gt;0.5,0,IF(M268&gt;0.4,9,IF(M268&gt;0.3,18,IF(M268&gt;0.15,26,IF(M268&lt;=0.15,35,)))))))))</f>
        <v/>
      </c>
      <c r="O268" s="456" t="str">
        <f t="shared" ref="O268" si="123">IF(D268="","",IF(D268="Nije ocijenjen","",IF(D268="Ocijenjen",IF(E268=0,"",((K268+J268+(L268/2))/(E268))))))</f>
        <v/>
      </c>
      <c r="P268" s="457" t="str">
        <f t="shared" ref="P268" si="124">IF(D268="","",IF(D268="Nije ocijenjen","",IF(D268="Ocijenjen",IF(O268&gt;0.2,0,IF(O268&gt;0.15,3,IF(O268&gt;0.1,6,IF(O268&gt;0.06,9,IF(O268&gt;0.03,12,IF(O268&lt;=0.03,15,)))))))))</f>
        <v/>
      </c>
      <c r="Q268" s="441" t="str">
        <f t="shared" ref="Q268" si="125">IF(D268="","",IF(D268="Nije ocijenjen","",IF(D268="Ocijenjen",IF(M268="Član 19. stav 7. Kriterija",P268,N268+P268))))</f>
        <v/>
      </c>
      <c r="R268" s="332"/>
      <c r="S268" s="332"/>
      <c r="T268" s="332"/>
    </row>
    <row r="269" spans="1:20" s="329" customFormat="1" x14ac:dyDescent="0.25">
      <c r="A269" s="367"/>
      <c r="B269" s="607"/>
      <c r="C269" s="367"/>
      <c r="D269" s="367"/>
      <c r="E269" s="478"/>
      <c r="F269" s="476"/>
      <c r="G269" s="476"/>
      <c r="H269" s="476"/>
      <c r="I269" s="476"/>
      <c r="J269" s="476"/>
      <c r="K269" s="476"/>
      <c r="L269" s="476"/>
      <c r="N269" s="222"/>
      <c r="P269" s="222"/>
      <c r="Q269" s="332"/>
      <c r="R269" s="222"/>
      <c r="S269" s="222"/>
      <c r="T269" s="222"/>
    </row>
    <row r="270" spans="1:20" s="329" customFormat="1" x14ac:dyDescent="0.25">
      <c r="A270" s="798" t="s">
        <v>236</v>
      </c>
      <c r="B270" s="799"/>
      <c r="C270" s="800"/>
      <c r="D270" s="443"/>
      <c r="E270" s="444"/>
      <c r="F270" s="444"/>
      <c r="G270" s="487"/>
      <c r="H270" s="487"/>
      <c r="I270" s="487"/>
      <c r="J270" s="487"/>
      <c r="K270" s="487"/>
      <c r="L270" s="444"/>
      <c r="M270" s="446"/>
      <c r="N270" s="446"/>
      <c r="O270" s="446"/>
      <c r="P270" s="445"/>
      <c r="Q270" s="445"/>
      <c r="R270" s="222"/>
      <c r="S270" s="222"/>
      <c r="T270" s="222"/>
    </row>
    <row r="271" spans="1:20" s="329" customFormat="1" x14ac:dyDescent="0.25">
      <c r="A271" s="440">
        <v>13</v>
      </c>
      <c r="B271" s="357" t="s">
        <v>143</v>
      </c>
      <c r="C271" s="357"/>
      <c r="D271" s="357"/>
      <c r="E271" s="474"/>
      <c r="F271" s="358">
        <f t="shared" ref="F271" si="126">SUM(H271:L271)</f>
        <v>0</v>
      </c>
      <c r="G271" s="474"/>
      <c r="H271" s="474"/>
      <c r="I271" s="474"/>
      <c r="J271" s="474"/>
      <c r="K271" s="474"/>
      <c r="L271" s="474"/>
      <c r="M271" s="434"/>
      <c r="N271" s="435"/>
      <c r="O271" s="434"/>
      <c r="P271" s="435"/>
      <c r="Q271" s="436"/>
      <c r="R271" s="222"/>
      <c r="S271" s="222"/>
      <c r="T271" s="222"/>
    </row>
    <row r="272" spans="1:20" s="329" customFormat="1" x14ac:dyDescent="0.25">
      <c r="A272" s="798" t="s">
        <v>237</v>
      </c>
      <c r="B272" s="799"/>
      <c r="C272" s="800"/>
      <c r="D272" s="447"/>
      <c r="E272" s="448"/>
      <c r="F272" s="448"/>
      <c r="G272" s="448"/>
      <c r="H272" s="448"/>
      <c r="I272" s="448"/>
      <c r="J272" s="448"/>
      <c r="K272" s="448"/>
      <c r="L272" s="448"/>
      <c r="M272" s="449"/>
      <c r="N272" s="450"/>
      <c r="O272" s="449"/>
      <c r="P272" s="450"/>
      <c r="Q272" s="459"/>
      <c r="R272" s="222"/>
      <c r="S272" s="222"/>
      <c r="T272" s="222"/>
    </row>
    <row r="273" spans="1:20" s="329" customFormat="1" x14ac:dyDescent="0.25">
      <c r="A273" s="437">
        <f>+A271</f>
        <v>13</v>
      </c>
      <c r="B273" s="438" t="str">
        <f>+B271</f>
        <v>Ime i prezime</v>
      </c>
      <c r="C273" s="357"/>
      <c r="D273" s="357"/>
      <c r="E273" s="474"/>
      <c r="F273" s="358">
        <f t="shared" ref="F273" si="127">SUM(H273:L273)</f>
        <v>0</v>
      </c>
      <c r="G273" s="474"/>
      <c r="H273" s="474"/>
      <c r="I273" s="474"/>
      <c r="J273" s="474"/>
      <c r="K273" s="474"/>
      <c r="L273" s="474"/>
      <c r="M273" s="434"/>
      <c r="N273" s="435"/>
      <c r="O273" s="434"/>
      <c r="P273" s="435"/>
      <c r="Q273" s="436"/>
      <c r="R273" s="222"/>
      <c r="S273" s="222"/>
      <c r="T273" s="222"/>
    </row>
    <row r="274" spans="1:20" s="329" customFormat="1" ht="15.75" thickBot="1" x14ac:dyDescent="0.3">
      <c r="A274" s="433" t="s">
        <v>238</v>
      </c>
      <c r="B274" s="607"/>
      <c r="C274" s="367"/>
      <c r="D274" s="367"/>
      <c r="E274" s="478"/>
      <c r="F274" s="476"/>
      <c r="G274" s="476"/>
      <c r="H274" s="476"/>
      <c r="I274" s="476"/>
      <c r="J274" s="476"/>
      <c r="K274" s="476"/>
      <c r="L274" s="476"/>
      <c r="N274" s="222"/>
      <c r="P274" s="222"/>
      <c r="Q274" s="332"/>
      <c r="R274" s="222"/>
      <c r="S274" s="222"/>
      <c r="T274" s="222"/>
    </row>
    <row r="275" spans="1:20" s="458" customFormat="1" ht="15.75" thickBot="1" x14ac:dyDescent="0.3">
      <c r="A275" s="451">
        <f>+A271</f>
        <v>13</v>
      </c>
      <c r="B275" s="452" t="str">
        <f>+B271</f>
        <v>Ime i prezime</v>
      </c>
      <c r="C275" s="671"/>
      <c r="D275" s="454"/>
      <c r="E275" s="479">
        <f>+E271+E273</f>
        <v>0</v>
      </c>
      <c r="F275" s="455">
        <f t="shared" ref="F275" si="128">SUM(H275:L275)</f>
        <v>0</v>
      </c>
      <c r="G275" s="479">
        <f t="shared" ref="G275:L275" si="129">+G271+G273</f>
        <v>0</v>
      </c>
      <c r="H275" s="479">
        <f t="shared" si="129"/>
        <v>0</v>
      </c>
      <c r="I275" s="479">
        <f t="shared" si="129"/>
        <v>0</v>
      </c>
      <c r="J275" s="479">
        <f t="shared" si="129"/>
        <v>0</v>
      </c>
      <c r="K275" s="479">
        <f t="shared" si="129"/>
        <v>0</v>
      </c>
      <c r="L275" s="479">
        <f t="shared" si="129"/>
        <v>0</v>
      </c>
      <c r="M275" s="456" t="str">
        <f t="shared" ref="M275" si="130">IF(D275="","",IF(D275="Nije ocijenjen","",IF(D275="Ocijenjen",IF(F275&lt;10,"Član 19. stav 7. Kriterija",(K275+(L275/2))/(F275)))))</f>
        <v/>
      </c>
      <c r="N275" s="457" t="str">
        <f t="shared" ref="N275" si="131">IF(D275="","",IF(D275="Nije ocijenjen","",IF(D275="Ocijenjen",IF(M275="Član 19. stav 7. Kriterija","",IF(M275&gt;0.5,0,IF(M275&gt;0.4,9,IF(M275&gt;0.3,18,IF(M275&gt;0.15,26,IF(M275&lt;=0.15,35,)))))))))</f>
        <v/>
      </c>
      <c r="O275" s="456" t="str">
        <f t="shared" ref="O275" si="132">IF(D275="","",IF(D275="Nije ocijenjen","",IF(D275="Ocijenjen",IF(E275=0,"",((K275+J275+(L275/2))/(E275))))))</f>
        <v/>
      </c>
      <c r="P275" s="457" t="str">
        <f t="shared" ref="P275" si="133">IF(D275="","",IF(D275="Nije ocijenjen","",IF(D275="Ocijenjen",IF(O275&gt;0.2,0,IF(O275&gt;0.15,3,IF(O275&gt;0.1,6,IF(O275&gt;0.06,9,IF(O275&gt;0.03,12,IF(O275&lt;=0.03,15,)))))))))</f>
        <v/>
      </c>
      <c r="Q275" s="441" t="str">
        <f t="shared" ref="Q275" si="134">IF(D275="","",IF(D275="Nije ocijenjen","",IF(D275="Ocijenjen",IF(M275="Član 19. stav 7. Kriterija",P275,N275+P275))))</f>
        <v/>
      </c>
      <c r="R275" s="332"/>
      <c r="S275" s="332"/>
      <c r="T275" s="332"/>
    </row>
    <row r="276" spans="1:20" s="329" customFormat="1" x14ac:dyDescent="0.25">
      <c r="A276" s="367"/>
      <c r="B276" s="607"/>
      <c r="C276" s="367"/>
      <c r="D276" s="367"/>
      <c r="E276" s="478"/>
      <c r="F276" s="476"/>
      <c r="G276" s="476"/>
      <c r="H276" s="476"/>
      <c r="I276" s="476"/>
      <c r="J276" s="476"/>
      <c r="K276" s="476"/>
      <c r="L276" s="476"/>
      <c r="N276" s="222"/>
      <c r="P276" s="222"/>
      <c r="Q276" s="332"/>
      <c r="R276" s="222"/>
      <c r="S276" s="222"/>
      <c r="T276" s="222"/>
    </row>
    <row r="277" spans="1:20" s="329" customFormat="1" x14ac:dyDescent="0.25">
      <c r="A277" s="798" t="s">
        <v>236</v>
      </c>
      <c r="B277" s="799"/>
      <c r="C277" s="800"/>
      <c r="D277" s="443"/>
      <c r="E277" s="444"/>
      <c r="F277" s="444"/>
      <c r="G277" s="487"/>
      <c r="H277" s="487"/>
      <c r="I277" s="487"/>
      <c r="J277" s="487"/>
      <c r="K277" s="487"/>
      <c r="L277" s="444"/>
      <c r="M277" s="446"/>
      <c r="N277" s="446"/>
      <c r="O277" s="446"/>
      <c r="P277" s="445"/>
      <c r="Q277" s="445"/>
      <c r="R277" s="222"/>
      <c r="S277" s="222"/>
      <c r="T277" s="222"/>
    </row>
    <row r="278" spans="1:20" s="329" customFormat="1" x14ac:dyDescent="0.25">
      <c r="A278" s="440">
        <v>14</v>
      </c>
      <c r="B278" s="357" t="s">
        <v>143</v>
      </c>
      <c r="C278" s="357"/>
      <c r="D278" s="357"/>
      <c r="E278" s="474"/>
      <c r="F278" s="358">
        <f t="shared" ref="F278" si="135">SUM(H278:L278)</f>
        <v>0</v>
      </c>
      <c r="G278" s="474"/>
      <c r="H278" s="474"/>
      <c r="I278" s="474"/>
      <c r="J278" s="474"/>
      <c r="K278" s="474"/>
      <c r="L278" s="474"/>
      <c r="M278" s="434"/>
      <c r="N278" s="435"/>
      <c r="O278" s="434"/>
      <c r="P278" s="435"/>
      <c r="Q278" s="436"/>
      <c r="R278" s="222"/>
      <c r="S278" s="222"/>
      <c r="T278" s="222"/>
    </row>
    <row r="279" spans="1:20" s="329" customFormat="1" x14ac:dyDescent="0.25">
      <c r="A279" s="798" t="s">
        <v>237</v>
      </c>
      <c r="B279" s="799"/>
      <c r="C279" s="800"/>
      <c r="D279" s="447"/>
      <c r="E279" s="448"/>
      <c r="F279" s="448"/>
      <c r="G279" s="448"/>
      <c r="H279" s="448"/>
      <c r="I279" s="448"/>
      <c r="J279" s="448"/>
      <c r="K279" s="448"/>
      <c r="L279" s="448"/>
      <c r="M279" s="449"/>
      <c r="N279" s="450"/>
      <c r="O279" s="449"/>
      <c r="P279" s="450"/>
      <c r="Q279" s="459"/>
      <c r="R279" s="222"/>
      <c r="S279" s="222"/>
      <c r="T279" s="222"/>
    </row>
    <row r="280" spans="1:20" s="329" customFormat="1" x14ac:dyDescent="0.25">
      <c r="A280" s="437">
        <f>+A278</f>
        <v>14</v>
      </c>
      <c r="B280" s="438" t="str">
        <f>+B278</f>
        <v>Ime i prezime</v>
      </c>
      <c r="C280" s="357"/>
      <c r="D280" s="357"/>
      <c r="E280" s="474"/>
      <c r="F280" s="358">
        <f t="shared" ref="F280" si="136">SUM(H280:L280)</f>
        <v>0</v>
      </c>
      <c r="G280" s="474"/>
      <c r="H280" s="474"/>
      <c r="I280" s="474"/>
      <c r="J280" s="474"/>
      <c r="K280" s="474"/>
      <c r="L280" s="474"/>
      <c r="M280" s="434"/>
      <c r="N280" s="435"/>
      <c r="O280" s="434"/>
      <c r="P280" s="435"/>
      <c r="Q280" s="436"/>
      <c r="R280" s="222"/>
      <c r="S280" s="222"/>
      <c r="T280" s="222"/>
    </row>
    <row r="281" spans="1:20" s="329" customFormat="1" ht="15.75" thickBot="1" x14ac:dyDescent="0.3">
      <c r="A281" s="433" t="s">
        <v>238</v>
      </c>
      <c r="B281" s="607"/>
      <c r="C281" s="367"/>
      <c r="D281" s="367"/>
      <c r="E281" s="478"/>
      <c r="F281" s="476"/>
      <c r="G281" s="476"/>
      <c r="H281" s="476"/>
      <c r="I281" s="476"/>
      <c r="J281" s="476"/>
      <c r="K281" s="476"/>
      <c r="L281" s="476"/>
      <c r="N281" s="222"/>
      <c r="P281" s="222"/>
      <c r="Q281" s="332"/>
      <c r="R281" s="222"/>
      <c r="S281" s="222"/>
      <c r="T281" s="222"/>
    </row>
    <row r="282" spans="1:20" s="458" customFormat="1" ht="15.75" thickBot="1" x14ac:dyDescent="0.3">
      <c r="A282" s="451">
        <f>+A278</f>
        <v>14</v>
      </c>
      <c r="B282" s="452" t="str">
        <f>+B278</f>
        <v>Ime i prezime</v>
      </c>
      <c r="C282" s="671"/>
      <c r="D282" s="454"/>
      <c r="E282" s="479">
        <f>+E278+E280</f>
        <v>0</v>
      </c>
      <c r="F282" s="455">
        <f t="shared" ref="F282" si="137">SUM(H282:L282)</f>
        <v>0</v>
      </c>
      <c r="G282" s="479">
        <f t="shared" ref="G282:L282" si="138">+G278+G280</f>
        <v>0</v>
      </c>
      <c r="H282" s="479">
        <f t="shared" si="138"/>
        <v>0</v>
      </c>
      <c r="I282" s="479">
        <f t="shared" si="138"/>
        <v>0</v>
      </c>
      <c r="J282" s="479">
        <f t="shared" si="138"/>
        <v>0</v>
      </c>
      <c r="K282" s="479">
        <f t="shared" si="138"/>
        <v>0</v>
      </c>
      <c r="L282" s="479">
        <f t="shared" si="138"/>
        <v>0</v>
      </c>
      <c r="M282" s="456" t="str">
        <f t="shared" ref="M282" si="139">IF(D282="","",IF(D282="Nije ocijenjen","",IF(D282="Ocijenjen",IF(F282&lt;10,"Član 19. stav 7. Kriterija",(K282+(L282/2))/(F282)))))</f>
        <v/>
      </c>
      <c r="N282" s="457" t="str">
        <f t="shared" ref="N282" si="140">IF(D282="","",IF(D282="Nije ocijenjen","",IF(D282="Ocijenjen",IF(M282="Član 19. stav 7. Kriterija","",IF(M282&gt;0.5,0,IF(M282&gt;0.4,9,IF(M282&gt;0.3,18,IF(M282&gt;0.15,26,IF(M282&lt;=0.15,35,)))))))))</f>
        <v/>
      </c>
      <c r="O282" s="456" t="str">
        <f t="shared" ref="O282" si="141">IF(D282="","",IF(D282="Nije ocijenjen","",IF(D282="Ocijenjen",IF(E282=0,"",((K282+J282+(L282/2))/(E282))))))</f>
        <v/>
      </c>
      <c r="P282" s="457" t="str">
        <f t="shared" ref="P282" si="142">IF(D282="","",IF(D282="Nije ocijenjen","",IF(D282="Ocijenjen",IF(O282&gt;0.2,0,IF(O282&gt;0.15,3,IF(O282&gt;0.1,6,IF(O282&gt;0.06,9,IF(O282&gt;0.03,12,IF(O282&lt;=0.03,15,)))))))))</f>
        <v/>
      </c>
      <c r="Q282" s="441" t="str">
        <f t="shared" ref="Q282" si="143">IF(D282="","",IF(D282="Nije ocijenjen","",IF(D282="Ocijenjen",IF(M282="Član 19. stav 7. Kriterija",P282,N282+P282))))</f>
        <v/>
      </c>
      <c r="R282" s="332"/>
      <c r="S282" s="332"/>
      <c r="T282" s="332"/>
    </row>
    <row r="283" spans="1:20" s="329" customFormat="1" x14ac:dyDescent="0.25">
      <c r="A283" s="367"/>
      <c r="B283" s="607"/>
      <c r="C283" s="367"/>
      <c r="D283" s="367"/>
      <c r="E283" s="478"/>
      <c r="F283" s="476"/>
      <c r="G283" s="476"/>
      <c r="H283" s="476"/>
      <c r="I283" s="476"/>
      <c r="J283" s="476"/>
      <c r="K283" s="476"/>
      <c r="L283" s="476"/>
      <c r="N283" s="222"/>
      <c r="P283" s="222"/>
      <c r="Q283" s="332"/>
      <c r="R283" s="222"/>
      <c r="S283" s="222"/>
      <c r="T283" s="222"/>
    </row>
    <row r="284" spans="1:20" s="329" customFormat="1" x14ac:dyDescent="0.25">
      <c r="A284" s="798" t="s">
        <v>236</v>
      </c>
      <c r="B284" s="799"/>
      <c r="C284" s="800"/>
      <c r="D284" s="443"/>
      <c r="E284" s="444"/>
      <c r="F284" s="444"/>
      <c r="G284" s="487"/>
      <c r="H284" s="487"/>
      <c r="I284" s="487"/>
      <c r="J284" s="487"/>
      <c r="K284" s="487"/>
      <c r="L284" s="444"/>
      <c r="M284" s="446"/>
      <c r="N284" s="446"/>
      <c r="O284" s="446"/>
      <c r="P284" s="445"/>
      <c r="Q284" s="445"/>
      <c r="R284" s="222"/>
      <c r="S284" s="222"/>
      <c r="T284" s="222"/>
    </row>
    <row r="285" spans="1:20" s="329" customFormat="1" x14ac:dyDescent="0.25">
      <c r="A285" s="440">
        <v>15</v>
      </c>
      <c r="B285" s="357" t="s">
        <v>143</v>
      </c>
      <c r="C285" s="357"/>
      <c r="D285" s="357"/>
      <c r="E285" s="474"/>
      <c r="F285" s="358">
        <f t="shared" ref="F285" si="144">SUM(H285:L285)</f>
        <v>0</v>
      </c>
      <c r="G285" s="474"/>
      <c r="H285" s="474"/>
      <c r="I285" s="474"/>
      <c r="J285" s="474"/>
      <c r="K285" s="474"/>
      <c r="L285" s="474"/>
      <c r="M285" s="434"/>
      <c r="N285" s="435"/>
      <c r="O285" s="434"/>
      <c r="P285" s="435"/>
      <c r="Q285" s="436"/>
      <c r="R285" s="222"/>
      <c r="S285" s="222"/>
      <c r="T285" s="222"/>
    </row>
    <row r="286" spans="1:20" s="329" customFormat="1" x14ac:dyDescent="0.25">
      <c r="A286" s="798" t="s">
        <v>237</v>
      </c>
      <c r="B286" s="799"/>
      <c r="C286" s="800"/>
      <c r="D286" s="447"/>
      <c r="E286" s="448"/>
      <c r="F286" s="448"/>
      <c r="G286" s="448"/>
      <c r="H286" s="448"/>
      <c r="I286" s="448"/>
      <c r="J286" s="448"/>
      <c r="K286" s="448"/>
      <c r="L286" s="448"/>
      <c r="M286" s="449"/>
      <c r="N286" s="450"/>
      <c r="O286" s="449"/>
      <c r="P286" s="450"/>
      <c r="Q286" s="459"/>
      <c r="R286" s="222"/>
      <c r="S286" s="222"/>
      <c r="T286" s="222"/>
    </row>
    <row r="287" spans="1:20" s="329" customFormat="1" x14ac:dyDescent="0.25">
      <c r="A287" s="437">
        <f>+A285</f>
        <v>15</v>
      </c>
      <c r="B287" s="438" t="str">
        <f>+B285</f>
        <v>Ime i prezime</v>
      </c>
      <c r="C287" s="357"/>
      <c r="D287" s="357"/>
      <c r="E287" s="474"/>
      <c r="F287" s="358">
        <f t="shared" ref="F287" si="145">SUM(H287:L287)</f>
        <v>0</v>
      </c>
      <c r="G287" s="474"/>
      <c r="H287" s="474"/>
      <c r="I287" s="474"/>
      <c r="J287" s="474"/>
      <c r="K287" s="474"/>
      <c r="L287" s="474"/>
      <c r="M287" s="434"/>
      <c r="N287" s="435"/>
      <c r="O287" s="434"/>
      <c r="P287" s="435"/>
      <c r="Q287" s="436"/>
      <c r="R287" s="222"/>
      <c r="S287" s="222"/>
      <c r="T287" s="222"/>
    </row>
    <row r="288" spans="1:20" s="329" customFormat="1" ht="15.75" thickBot="1" x14ac:dyDescent="0.3">
      <c r="A288" s="433" t="s">
        <v>238</v>
      </c>
      <c r="B288" s="607"/>
      <c r="C288" s="367"/>
      <c r="D288" s="367"/>
      <c r="E288" s="478"/>
      <c r="F288" s="476"/>
      <c r="G288" s="476"/>
      <c r="H288" s="476"/>
      <c r="I288" s="476"/>
      <c r="J288" s="476"/>
      <c r="K288" s="476"/>
      <c r="L288" s="476"/>
      <c r="N288" s="222"/>
      <c r="P288" s="222"/>
      <c r="Q288" s="332"/>
      <c r="R288" s="222"/>
      <c r="S288" s="222"/>
      <c r="T288" s="222"/>
    </row>
    <row r="289" spans="1:20" s="458" customFormat="1" ht="15.75" thickBot="1" x14ac:dyDescent="0.3">
      <c r="A289" s="451">
        <f>+A285</f>
        <v>15</v>
      </c>
      <c r="B289" s="452" t="str">
        <f>+B285</f>
        <v>Ime i prezime</v>
      </c>
      <c r="C289" s="671"/>
      <c r="D289" s="454"/>
      <c r="E289" s="479">
        <f>+E285+E287</f>
        <v>0</v>
      </c>
      <c r="F289" s="455">
        <f t="shared" ref="F289" si="146">SUM(H289:L289)</f>
        <v>0</v>
      </c>
      <c r="G289" s="479">
        <f t="shared" ref="G289:L289" si="147">+G285+G287</f>
        <v>0</v>
      </c>
      <c r="H289" s="479">
        <f t="shared" si="147"/>
        <v>0</v>
      </c>
      <c r="I289" s="479">
        <f t="shared" si="147"/>
        <v>0</v>
      </c>
      <c r="J289" s="479">
        <f t="shared" si="147"/>
        <v>0</v>
      </c>
      <c r="K289" s="479">
        <f t="shared" si="147"/>
        <v>0</v>
      </c>
      <c r="L289" s="479">
        <f t="shared" si="147"/>
        <v>0</v>
      </c>
      <c r="M289" s="456" t="str">
        <f t="shared" ref="M289" si="148">IF(D289="","",IF(D289="Nije ocijenjen","",IF(D289="Ocijenjen",IF(F289&lt;10,"Član 19. stav 7. Kriterija",(K289+(L289/2))/(F289)))))</f>
        <v/>
      </c>
      <c r="N289" s="457" t="str">
        <f t="shared" ref="N289" si="149">IF(D289="","",IF(D289="Nije ocijenjen","",IF(D289="Ocijenjen",IF(M289="Član 19. stav 7. Kriterija","",IF(M289&gt;0.5,0,IF(M289&gt;0.4,9,IF(M289&gt;0.3,18,IF(M289&gt;0.15,26,IF(M289&lt;=0.15,35,)))))))))</f>
        <v/>
      </c>
      <c r="O289" s="456" t="str">
        <f t="shared" ref="O289" si="150">IF(D289="","",IF(D289="Nije ocijenjen","",IF(D289="Ocijenjen",IF(E289=0,"",((K289+J289+(L289/2))/(E289))))))</f>
        <v/>
      </c>
      <c r="P289" s="457" t="str">
        <f t="shared" ref="P289" si="151">IF(D289="","",IF(D289="Nije ocijenjen","",IF(D289="Ocijenjen",IF(O289&gt;0.2,0,IF(O289&gt;0.15,3,IF(O289&gt;0.1,6,IF(O289&gt;0.06,9,IF(O289&gt;0.03,12,IF(O289&lt;=0.03,15,)))))))))</f>
        <v/>
      </c>
      <c r="Q289" s="441" t="str">
        <f t="shared" ref="Q289" si="152">IF(D289="","",IF(D289="Nije ocijenjen","",IF(D289="Ocijenjen",IF(M289="Član 19. stav 7. Kriterija",P289,N289+P289))))</f>
        <v/>
      </c>
      <c r="R289" s="332"/>
      <c r="S289" s="332"/>
      <c r="T289" s="332"/>
    </row>
    <row r="290" spans="1:20" s="329" customFormat="1" x14ac:dyDescent="0.25">
      <c r="A290" s="367"/>
      <c r="B290" s="607"/>
      <c r="C290" s="367"/>
      <c r="D290" s="367"/>
      <c r="E290" s="478"/>
      <c r="F290" s="476"/>
      <c r="G290" s="476"/>
      <c r="H290" s="476"/>
      <c r="I290" s="476"/>
      <c r="J290" s="476"/>
      <c r="K290" s="476"/>
      <c r="L290" s="476"/>
      <c r="N290" s="222"/>
      <c r="P290" s="222"/>
      <c r="Q290" s="332"/>
      <c r="R290" s="222"/>
      <c r="S290" s="222"/>
      <c r="T290" s="222"/>
    </row>
    <row r="291" spans="1:20" s="329" customFormat="1" x14ac:dyDescent="0.25">
      <c r="A291" s="798" t="s">
        <v>236</v>
      </c>
      <c r="B291" s="799"/>
      <c r="C291" s="800"/>
      <c r="D291" s="443"/>
      <c r="E291" s="444"/>
      <c r="F291" s="444"/>
      <c r="G291" s="487"/>
      <c r="H291" s="487"/>
      <c r="I291" s="487"/>
      <c r="J291" s="487"/>
      <c r="K291" s="487"/>
      <c r="L291" s="444"/>
      <c r="M291" s="446"/>
      <c r="N291" s="446"/>
      <c r="O291" s="446"/>
      <c r="P291" s="445"/>
      <c r="Q291" s="445"/>
      <c r="R291" s="222"/>
      <c r="S291" s="222"/>
      <c r="T291" s="222"/>
    </row>
    <row r="292" spans="1:20" s="329" customFormat="1" x14ac:dyDescent="0.25">
      <c r="A292" s="440">
        <v>16</v>
      </c>
      <c r="B292" s="357" t="s">
        <v>143</v>
      </c>
      <c r="C292" s="357"/>
      <c r="D292" s="357"/>
      <c r="E292" s="474"/>
      <c r="F292" s="358">
        <f t="shared" ref="F292" si="153">SUM(H292:L292)</f>
        <v>0</v>
      </c>
      <c r="G292" s="474"/>
      <c r="H292" s="474"/>
      <c r="I292" s="474"/>
      <c r="J292" s="474"/>
      <c r="K292" s="474"/>
      <c r="L292" s="474"/>
      <c r="M292" s="434"/>
      <c r="N292" s="435"/>
      <c r="O292" s="434"/>
      <c r="P292" s="435"/>
      <c r="Q292" s="436"/>
      <c r="R292" s="222"/>
      <c r="S292" s="222"/>
      <c r="T292" s="222"/>
    </row>
    <row r="293" spans="1:20" s="329" customFormat="1" x14ac:dyDescent="0.25">
      <c r="A293" s="798" t="s">
        <v>237</v>
      </c>
      <c r="B293" s="799"/>
      <c r="C293" s="800"/>
      <c r="D293" s="447"/>
      <c r="E293" s="448"/>
      <c r="F293" s="448"/>
      <c r="G293" s="448"/>
      <c r="H293" s="448"/>
      <c r="I293" s="448"/>
      <c r="J293" s="448"/>
      <c r="K293" s="448"/>
      <c r="L293" s="448"/>
      <c r="M293" s="449"/>
      <c r="N293" s="450"/>
      <c r="O293" s="449"/>
      <c r="P293" s="450"/>
      <c r="Q293" s="459"/>
      <c r="R293" s="222"/>
      <c r="S293" s="222"/>
      <c r="T293" s="222"/>
    </row>
    <row r="294" spans="1:20" s="329" customFormat="1" x14ac:dyDescent="0.25">
      <c r="A294" s="437">
        <f>+A292</f>
        <v>16</v>
      </c>
      <c r="B294" s="438" t="str">
        <f>+B292</f>
        <v>Ime i prezime</v>
      </c>
      <c r="C294" s="357"/>
      <c r="D294" s="357"/>
      <c r="E294" s="474"/>
      <c r="F294" s="358">
        <f t="shared" ref="F294" si="154">SUM(H294:L294)</f>
        <v>0</v>
      </c>
      <c r="G294" s="474"/>
      <c r="H294" s="474"/>
      <c r="I294" s="474"/>
      <c r="J294" s="474"/>
      <c r="K294" s="474"/>
      <c r="L294" s="474"/>
      <c r="M294" s="434"/>
      <c r="N294" s="435"/>
      <c r="O294" s="434"/>
      <c r="P294" s="435"/>
      <c r="Q294" s="436"/>
      <c r="R294" s="222"/>
      <c r="S294" s="222"/>
      <c r="T294" s="222"/>
    </row>
    <row r="295" spans="1:20" s="329" customFormat="1" ht="15.75" thickBot="1" x14ac:dyDescent="0.3">
      <c r="A295" s="433" t="s">
        <v>238</v>
      </c>
      <c r="B295" s="607"/>
      <c r="C295" s="367"/>
      <c r="D295" s="367"/>
      <c r="E295" s="478"/>
      <c r="F295" s="476"/>
      <c r="G295" s="476"/>
      <c r="H295" s="476"/>
      <c r="I295" s="476"/>
      <c r="J295" s="476"/>
      <c r="K295" s="476"/>
      <c r="L295" s="476"/>
      <c r="N295" s="222"/>
      <c r="P295" s="222"/>
      <c r="Q295" s="332"/>
      <c r="R295" s="222"/>
      <c r="S295" s="222"/>
      <c r="T295" s="222"/>
    </row>
    <row r="296" spans="1:20" s="458" customFormat="1" ht="15.75" thickBot="1" x14ac:dyDescent="0.3">
      <c r="A296" s="451">
        <f>+A292</f>
        <v>16</v>
      </c>
      <c r="B296" s="452" t="str">
        <f>+B292</f>
        <v>Ime i prezime</v>
      </c>
      <c r="C296" s="671"/>
      <c r="D296" s="454"/>
      <c r="E296" s="479">
        <f>+E292+E294</f>
        <v>0</v>
      </c>
      <c r="F296" s="455">
        <f t="shared" ref="F296" si="155">SUM(H296:L296)</f>
        <v>0</v>
      </c>
      <c r="G296" s="479">
        <f t="shared" ref="G296:L296" si="156">+G292+G294</f>
        <v>0</v>
      </c>
      <c r="H296" s="479">
        <f t="shared" si="156"/>
        <v>0</v>
      </c>
      <c r="I296" s="479">
        <f t="shared" si="156"/>
        <v>0</v>
      </c>
      <c r="J296" s="479">
        <f t="shared" si="156"/>
        <v>0</v>
      </c>
      <c r="K296" s="479">
        <f t="shared" si="156"/>
        <v>0</v>
      </c>
      <c r="L296" s="479">
        <f t="shared" si="156"/>
        <v>0</v>
      </c>
      <c r="M296" s="456" t="str">
        <f t="shared" ref="M296" si="157">IF(D296="","",IF(D296="Nije ocijenjen","",IF(D296="Ocijenjen",IF(F296&lt;10,"Član 19. stav 7. Kriterija",(K296+(L296/2))/(F296)))))</f>
        <v/>
      </c>
      <c r="N296" s="457" t="str">
        <f t="shared" ref="N296" si="158">IF(D296="","",IF(D296="Nije ocijenjen","",IF(D296="Ocijenjen",IF(M296="Član 19. stav 7. Kriterija","",IF(M296&gt;0.5,0,IF(M296&gt;0.4,9,IF(M296&gt;0.3,18,IF(M296&gt;0.15,26,IF(M296&lt;=0.15,35,)))))))))</f>
        <v/>
      </c>
      <c r="O296" s="456" t="str">
        <f t="shared" ref="O296" si="159">IF(D296="","",IF(D296="Nije ocijenjen","",IF(D296="Ocijenjen",IF(E296=0,"",((K296+J296+(L296/2))/(E296))))))</f>
        <v/>
      </c>
      <c r="P296" s="457" t="str">
        <f t="shared" ref="P296" si="160">IF(D296="","",IF(D296="Nije ocijenjen","",IF(D296="Ocijenjen",IF(O296&gt;0.2,0,IF(O296&gt;0.15,3,IF(O296&gt;0.1,6,IF(O296&gt;0.06,9,IF(O296&gt;0.03,12,IF(O296&lt;=0.03,15,)))))))))</f>
        <v/>
      </c>
      <c r="Q296" s="441" t="str">
        <f t="shared" ref="Q296" si="161">IF(D296="","",IF(D296="Nije ocijenjen","",IF(D296="Ocijenjen",IF(M296="Član 19. stav 7. Kriterija",P296,N296+P296))))</f>
        <v/>
      </c>
      <c r="R296" s="332"/>
      <c r="S296" s="332"/>
      <c r="T296" s="332"/>
    </row>
    <row r="297" spans="1:20" s="329" customFormat="1" x14ac:dyDescent="0.25">
      <c r="A297" s="367"/>
      <c r="B297" s="607"/>
      <c r="C297" s="367"/>
      <c r="D297" s="367"/>
      <c r="E297" s="478"/>
      <c r="F297" s="476"/>
      <c r="G297" s="476"/>
      <c r="H297" s="476"/>
      <c r="I297" s="476"/>
      <c r="J297" s="476"/>
      <c r="K297" s="476"/>
      <c r="L297" s="476"/>
      <c r="N297" s="222"/>
      <c r="P297" s="222"/>
      <c r="Q297" s="332"/>
      <c r="R297" s="222"/>
      <c r="S297" s="222"/>
      <c r="T297" s="222"/>
    </row>
    <row r="298" spans="1:20" s="329" customFormat="1" x14ac:dyDescent="0.25">
      <c r="A298" s="798" t="s">
        <v>236</v>
      </c>
      <c r="B298" s="799"/>
      <c r="C298" s="800"/>
      <c r="D298" s="443"/>
      <c r="E298" s="444"/>
      <c r="F298" s="444"/>
      <c r="G298" s="487"/>
      <c r="H298" s="487"/>
      <c r="I298" s="487"/>
      <c r="J298" s="487"/>
      <c r="K298" s="487"/>
      <c r="L298" s="444"/>
      <c r="M298" s="446"/>
      <c r="N298" s="446"/>
      <c r="O298" s="446"/>
      <c r="P298" s="445"/>
      <c r="Q298" s="445"/>
      <c r="R298" s="222"/>
      <c r="S298" s="222"/>
      <c r="T298" s="222"/>
    </row>
    <row r="299" spans="1:20" s="329" customFormat="1" x14ac:dyDescent="0.25">
      <c r="A299" s="440">
        <v>17</v>
      </c>
      <c r="B299" s="357" t="s">
        <v>143</v>
      </c>
      <c r="C299" s="357"/>
      <c r="D299" s="357"/>
      <c r="E299" s="474"/>
      <c r="F299" s="358">
        <f t="shared" ref="F299" si="162">SUM(H299:L299)</f>
        <v>0</v>
      </c>
      <c r="G299" s="474"/>
      <c r="H299" s="474"/>
      <c r="I299" s="474"/>
      <c r="J299" s="474"/>
      <c r="K299" s="474"/>
      <c r="L299" s="474"/>
      <c r="M299" s="434"/>
      <c r="N299" s="435"/>
      <c r="O299" s="434"/>
      <c r="P299" s="435"/>
      <c r="Q299" s="436"/>
      <c r="R299" s="222"/>
      <c r="S299" s="222"/>
      <c r="T299" s="222"/>
    </row>
    <row r="300" spans="1:20" s="329" customFormat="1" x14ac:dyDescent="0.25">
      <c r="A300" s="798" t="s">
        <v>237</v>
      </c>
      <c r="B300" s="799"/>
      <c r="C300" s="800"/>
      <c r="D300" s="447"/>
      <c r="E300" s="448"/>
      <c r="F300" s="448"/>
      <c r="G300" s="448"/>
      <c r="H300" s="448"/>
      <c r="I300" s="448"/>
      <c r="J300" s="448"/>
      <c r="K300" s="448"/>
      <c r="L300" s="448"/>
      <c r="M300" s="449"/>
      <c r="N300" s="450"/>
      <c r="O300" s="449"/>
      <c r="P300" s="450"/>
      <c r="Q300" s="459"/>
      <c r="R300" s="222"/>
      <c r="S300" s="222"/>
      <c r="T300" s="222"/>
    </row>
    <row r="301" spans="1:20" s="329" customFormat="1" x14ac:dyDescent="0.25">
      <c r="A301" s="437">
        <f>+A299</f>
        <v>17</v>
      </c>
      <c r="B301" s="438" t="str">
        <f>+B299</f>
        <v>Ime i prezime</v>
      </c>
      <c r="C301" s="357"/>
      <c r="D301" s="357"/>
      <c r="E301" s="474"/>
      <c r="F301" s="358">
        <f>SUM(H301:L301)</f>
        <v>0</v>
      </c>
      <c r="G301" s="474"/>
      <c r="H301" s="474"/>
      <c r="I301" s="474"/>
      <c r="J301" s="474"/>
      <c r="K301" s="474"/>
      <c r="L301" s="474"/>
      <c r="M301" s="434"/>
      <c r="N301" s="435"/>
      <c r="O301" s="434"/>
      <c r="P301" s="435"/>
      <c r="Q301" s="436"/>
      <c r="R301" s="222"/>
      <c r="S301" s="222"/>
      <c r="T301" s="222"/>
    </row>
    <row r="302" spans="1:20" s="329" customFormat="1" ht="15.75" thickBot="1" x14ac:dyDescent="0.3">
      <c r="A302" s="433" t="s">
        <v>238</v>
      </c>
      <c r="B302" s="607"/>
      <c r="C302" s="367"/>
      <c r="D302" s="367"/>
      <c r="E302" s="478"/>
      <c r="F302" s="476"/>
      <c r="G302" s="476"/>
      <c r="H302" s="476"/>
      <c r="I302" s="476"/>
      <c r="J302" s="476"/>
      <c r="K302" s="476"/>
      <c r="L302" s="476"/>
      <c r="N302" s="222"/>
      <c r="P302" s="222"/>
      <c r="Q302" s="332"/>
      <c r="R302" s="222"/>
      <c r="S302" s="222"/>
      <c r="T302" s="222"/>
    </row>
    <row r="303" spans="1:20" s="458" customFormat="1" ht="15.75" thickBot="1" x14ac:dyDescent="0.3">
      <c r="A303" s="451">
        <f>+A299</f>
        <v>17</v>
      </c>
      <c r="B303" s="452" t="str">
        <f>+B299</f>
        <v>Ime i prezime</v>
      </c>
      <c r="C303" s="671"/>
      <c r="D303" s="454"/>
      <c r="E303" s="479">
        <f>+E299+E301</f>
        <v>0</v>
      </c>
      <c r="F303" s="455">
        <f t="shared" ref="F303" si="163">SUM(H303:L303)</f>
        <v>0</v>
      </c>
      <c r="G303" s="479">
        <f t="shared" ref="G303:L303" si="164">+G299+G301</f>
        <v>0</v>
      </c>
      <c r="H303" s="479">
        <f t="shared" si="164"/>
        <v>0</v>
      </c>
      <c r="I303" s="479">
        <f t="shared" si="164"/>
        <v>0</v>
      </c>
      <c r="J303" s="479">
        <f t="shared" si="164"/>
        <v>0</v>
      </c>
      <c r="K303" s="479">
        <f t="shared" si="164"/>
        <v>0</v>
      </c>
      <c r="L303" s="479">
        <f t="shared" si="164"/>
        <v>0</v>
      </c>
      <c r="M303" s="456" t="str">
        <f t="shared" ref="M303" si="165">IF(D303="","",IF(D303="Nije ocijenjen","",IF(D303="Ocijenjen",IF(F303&lt;10,"Član 19. stav 7. Kriterija",(K303+(L303/2))/(F303)))))</f>
        <v/>
      </c>
      <c r="N303" s="457" t="str">
        <f t="shared" ref="N303" si="166">IF(D303="","",IF(D303="Nije ocijenjen","",IF(D303="Ocijenjen",IF(M303="Član 19. stav 7. Kriterija","",IF(M303&gt;0.5,0,IF(M303&gt;0.4,9,IF(M303&gt;0.3,18,IF(M303&gt;0.15,26,IF(M303&lt;=0.15,35,)))))))))</f>
        <v/>
      </c>
      <c r="O303" s="456" t="str">
        <f t="shared" ref="O303" si="167">IF(D303="","",IF(D303="Nije ocijenjen","",IF(D303="Ocijenjen",IF(E303=0,"",((K303+J303+(L303/2))/(E303))))))</f>
        <v/>
      </c>
      <c r="P303" s="457" t="str">
        <f t="shared" ref="P303" si="168">IF(D303="","",IF(D303="Nije ocijenjen","",IF(D303="Ocijenjen",IF(O303&gt;0.2,0,IF(O303&gt;0.15,3,IF(O303&gt;0.1,6,IF(O303&gt;0.06,9,IF(O303&gt;0.03,12,IF(O303&lt;=0.03,15,)))))))))</f>
        <v/>
      </c>
      <c r="Q303" s="441" t="str">
        <f t="shared" ref="Q303" si="169">IF(D303="","",IF(D303="Nije ocijenjen","",IF(D303="Ocijenjen",IF(M303="Član 19. stav 7. Kriterija",P303,N303+P303))))</f>
        <v/>
      </c>
      <c r="R303" s="332"/>
      <c r="S303" s="332"/>
      <c r="T303" s="332"/>
    </row>
    <row r="304" spans="1:20" s="329" customFormat="1" x14ac:dyDescent="0.25">
      <c r="A304" s="367"/>
      <c r="B304" s="607"/>
      <c r="C304" s="367"/>
      <c r="D304" s="367"/>
      <c r="E304" s="478"/>
      <c r="F304" s="476"/>
      <c r="G304" s="476"/>
      <c r="H304" s="476"/>
      <c r="I304" s="476"/>
      <c r="J304" s="476"/>
      <c r="K304" s="476"/>
      <c r="L304" s="476"/>
      <c r="N304" s="222"/>
      <c r="P304" s="222"/>
      <c r="Q304" s="332"/>
      <c r="R304" s="222"/>
      <c r="S304" s="222"/>
      <c r="T304" s="222"/>
    </row>
    <row r="305" spans="1:20" s="329" customFormat="1" x14ac:dyDescent="0.25">
      <c r="A305" s="798" t="s">
        <v>236</v>
      </c>
      <c r="B305" s="799"/>
      <c r="C305" s="800"/>
      <c r="D305" s="443"/>
      <c r="E305" s="444"/>
      <c r="F305" s="444"/>
      <c r="G305" s="487"/>
      <c r="H305" s="487"/>
      <c r="I305" s="487"/>
      <c r="J305" s="487"/>
      <c r="K305" s="487"/>
      <c r="L305" s="444"/>
      <c r="M305" s="446"/>
      <c r="N305" s="446"/>
      <c r="O305" s="446"/>
      <c r="P305" s="445"/>
      <c r="Q305" s="445"/>
      <c r="R305" s="222"/>
      <c r="S305" s="222"/>
      <c r="T305" s="222"/>
    </row>
    <row r="306" spans="1:20" s="329" customFormat="1" x14ac:dyDescent="0.25">
      <c r="A306" s="440">
        <v>18</v>
      </c>
      <c r="B306" s="357" t="s">
        <v>143</v>
      </c>
      <c r="C306" s="357"/>
      <c r="D306" s="357"/>
      <c r="E306" s="474"/>
      <c r="F306" s="358">
        <f t="shared" ref="F306" si="170">SUM(H306:L306)</f>
        <v>0</v>
      </c>
      <c r="G306" s="474"/>
      <c r="H306" s="474"/>
      <c r="I306" s="474"/>
      <c r="J306" s="474"/>
      <c r="K306" s="474"/>
      <c r="L306" s="474"/>
      <c r="M306" s="434"/>
      <c r="N306" s="435"/>
      <c r="O306" s="434"/>
      <c r="P306" s="435"/>
      <c r="Q306" s="436"/>
      <c r="R306" s="222"/>
      <c r="S306" s="222"/>
      <c r="T306" s="222"/>
    </row>
    <row r="307" spans="1:20" s="329" customFormat="1" x14ac:dyDescent="0.25">
      <c r="A307" s="798" t="s">
        <v>237</v>
      </c>
      <c r="B307" s="799"/>
      <c r="C307" s="800"/>
      <c r="D307" s="447"/>
      <c r="E307" s="448"/>
      <c r="F307" s="448"/>
      <c r="G307" s="448"/>
      <c r="H307" s="448"/>
      <c r="I307" s="448"/>
      <c r="J307" s="448"/>
      <c r="K307" s="448"/>
      <c r="L307" s="448"/>
      <c r="M307" s="449"/>
      <c r="N307" s="450"/>
      <c r="O307" s="449"/>
      <c r="P307" s="450"/>
      <c r="Q307" s="459"/>
      <c r="R307" s="222"/>
      <c r="S307" s="222"/>
      <c r="T307" s="222"/>
    </row>
    <row r="308" spans="1:20" s="329" customFormat="1" x14ac:dyDescent="0.25">
      <c r="A308" s="437">
        <f>+A306</f>
        <v>18</v>
      </c>
      <c r="B308" s="438" t="str">
        <f>+B306</f>
        <v>Ime i prezime</v>
      </c>
      <c r="C308" s="357"/>
      <c r="D308" s="357"/>
      <c r="E308" s="474"/>
      <c r="F308" s="358">
        <f t="shared" ref="F308" si="171">SUM(H308:L308)</f>
        <v>0</v>
      </c>
      <c r="G308" s="474"/>
      <c r="H308" s="474"/>
      <c r="I308" s="474"/>
      <c r="J308" s="474"/>
      <c r="K308" s="474"/>
      <c r="L308" s="474"/>
      <c r="M308" s="434"/>
      <c r="N308" s="435"/>
      <c r="O308" s="434"/>
      <c r="P308" s="435"/>
      <c r="Q308" s="436"/>
      <c r="R308" s="222"/>
      <c r="S308" s="222"/>
      <c r="T308" s="222"/>
    </row>
    <row r="309" spans="1:20" s="329" customFormat="1" ht="15.75" thickBot="1" x14ac:dyDescent="0.3">
      <c r="A309" s="433" t="s">
        <v>238</v>
      </c>
      <c r="B309" s="607"/>
      <c r="C309" s="367"/>
      <c r="D309" s="367"/>
      <c r="E309" s="478"/>
      <c r="F309" s="476"/>
      <c r="G309" s="476"/>
      <c r="H309" s="476"/>
      <c r="I309" s="476"/>
      <c r="J309" s="476"/>
      <c r="K309" s="476"/>
      <c r="L309" s="476"/>
      <c r="N309" s="222"/>
      <c r="P309" s="222"/>
      <c r="Q309" s="332"/>
      <c r="R309" s="222"/>
      <c r="S309" s="222"/>
      <c r="T309" s="222"/>
    </row>
    <row r="310" spans="1:20" s="458" customFormat="1" ht="15.75" thickBot="1" x14ac:dyDescent="0.3">
      <c r="A310" s="451">
        <f>+A306</f>
        <v>18</v>
      </c>
      <c r="B310" s="452" t="str">
        <f>+B306</f>
        <v>Ime i prezime</v>
      </c>
      <c r="C310" s="671"/>
      <c r="D310" s="454"/>
      <c r="E310" s="479">
        <f>+E306+E308</f>
        <v>0</v>
      </c>
      <c r="F310" s="455">
        <f t="shared" ref="F310" si="172">SUM(H310:L310)</f>
        <v>0</v>
      </c>
      <c r="G310" s="479">
        <f t="shared" ref="G310:L310" si="173">+G306+G308</f>
        <v>0</v>
      </c>
      <c r="H310" s="479">
        <f t="shared" si="173"/>
        <v>0</v>
      </c>
      <c r="I310" s="479">
        <f t="shared" si="173"/>
        <v>0</v>
      </c>
      <c r="J310" s="479">
        <f t="shared" si="173"/>
        <v>0</v>
      </c>
      <c r="K310" s="479">
        <f t="shared" si="173"/>
        <v>0</v>
      </c>
      <c r="L310" s="479">
        <f t="shared" si="173"/>
        <v>0</v>
      </c>
      <c r="M310" s="456" t="str">
        <f t="shared" ref="M310" si="174">IF(D310="","",IF(D310="Nije ocijenjen","",IF(D310="Ocijenjen",IF(F310&lt;10,"Član 19. stav 7. Kriterija",(K310+(L310/2))/(F310)))))</f>
        <v/>
      </c>
      <c r="N310" s="457" t="str">
        <f t="shared" ref="N310" si="175">IF(D310="","",IF(D310="Nije ocijenjen","",IF(D310="Ocijenjen",IF(M310="Član 19. stav 7. Kriterija","",IF(M310&gt;0.5,0,IF(M310&gt;0.4,9,IF(M310&gt;0.3,18,IF(M310&gt;0.15,26,IF(M310&lt;=0.15,35,)))))))))</f>
        <v/>
      </c>
      <c r="O310" s="456" t="str">
        <f t="shared" ref="O310" si="176">IF(D310="","",IF(D310="Nije ocijenjen","",IF(D310="Ocijenjen",IF(E310=0,"",((K310+J310+(L310/2))/(E310))))))</f>
        <v/>
      </c>
      <c r="P310" s="457" t="str">
        <f t="shared" ref="P310" si="177">IF(D310="","",IF(D310="Nije ocijenjen","",IF(D310="Ocijenjen",IF(O310&gt;0.2,0,IF(O310&gt;0.15,3,IF(O310&gt;0.1,6,IF(O310&gt;0.06,9,IF(O310&gt;0.03,12,IF(O310&lt;=0.03,15,)))))))))</f>
        <v/>
      </c>
      <c r="Q310" s="441" t="str">
        <f t="shared" ref="Q310" si="178">IF(D310="","",IF(D310="Nije ocijenjen","",IF(D310="Ocijenjen",IF(M310="Član 19. stav 7. Kriterija",P310,N310+P310))))</f>
        <v/>
      </c>
      <c r="R310" s="332"/>
      <c r="S310" s="332"/>
      <c r="T310" s="332"/>
    </row>
    <row r="311" spans="1:20" s="329" customFormat="1" x14ac:dyDescent="0.25">
      <c r="A311" s="367"/>
      <c r="B311" s="607"/>
      <c r="C311" s="367"/>
      <c r="D311" s="367"/>
      <c r="E311" s="478"/>
      <c r="F311" s="476"/>
      <c r="G311" s="476"/>
      <c r="H311" s="476"/>
      <c r="I311" s="476"/>
      <c r="J311" s="476"/>
      <c r="K311" s="476"/>
      <c r="L311" s="476"/>
      <c r="N311" s="222"/>
      <c r="P311" s="222"/>
      <c r="Q311" s="332"/>
      <c r="R311" s="222"/>
      <c r="S311" s="222"/>
      <c r="T311" s="222"/>
    </row>
    <row r="312" spans="1:20" s="329" customFormat="1" x14ac:dyDescent="0.25">
      <c r="A312" s="798" t="s">
        <v>236</v>
      </c>
      <c r="B312" s="799"/>
      <c r="C312" s="800"/>
      <c r="D312" s="443"/>
      <c r="E312" s="444"/>
      <c r="F312" s="444"/>
      <c r="G312" s="487"/>
      <c r="H312" s="487"/>
      <c r="I312" s="487"/>
      <c r="J312" s="487"/>
      <c r="K312" s="487"/>
      <c r="L312" s="444"/>
      <c r="M312" s="446"/>
      <c r="N312" s="446"/>
      <c r="O312" s="446"/>
      <c r="P312" s="445"/>
      <c r="Q312" s="445"/>
      <c r="R312" s="222"/>
      <c r="S312" s="222"/>
      <c r="T312" s="222"/>
    </row>
    <row r="313" spans="1:20" s="329" customFormat="1" x14ac:dyDescent="0.25">
      <c r="A313" s="440">
        <v>19</v>
      </c>
      <c r="B313" s="357" t="s">
        <v>143</v>
      </c>
      <c r="C313" s="357"/>
      <c r="D313" s="357"/>
      <c r="E313" s="474"/>
      <c r="F313" s="358">
        <f t="shared" ref="F313" si="179">SUM(H313:L313)</f>
        <v>0</v>
      </c>
      <c r="G313" s="474"/>
      <c r="H313" s="474"/>
      <c r="I313" s="474"/>
      <c r="J313" s="474"/>
      <c r="K313" s="474"/>
      <c r="L313" s="474"/>
      <c r="M313" s="434"/>
      <c r="N313" s="435"/>
      <c r="O313" s="434"/>
      <c r="P313" s="435"/>
      <c r="Q313" s="436"/>
      <c r="R313" s="222"/>
      <c r="S313" s="222"/>
      <c r="T313" s="222"/>
    </row>
    <row r="314" spans="1:20" s="329" customFormat="1" x14ac:dyDescent="0.25">
      <c r="A314" s="798" t="s">
        <v>237</v>
      </c>
      <c r="B314" s="799"/>
      <c r="C314" s="800"/>
      <c r="D314" s="447"/>
      <c r="E314" s="448"/>
      <c r="F314" s="448"/>
      <c r="G314" s="448"/>
      <c r="H314" s="448"/>
      <c r="I314" s="448"/>
      <c r="J314" s="448"/>
      <c r="K314" s="448"/>
      <c r="L314" s="448"/>
      <c r="M314" s="449"/>
      <c r="N314" s="450"/>
      <c r="O314" s="449"/>
      <c r="P314" s="450"/>
      <c r="Q314" s="459"/>
      <c r="R314" s="222"/>
      <c r="S314" s="222"/>
      <c r="T314" s="222"/>
    </row>
    <row r="315" spans="1:20" s="329" customFormat="1" x14ac:dyDescent="0.25">
      <c r="A315" s="437">
        <f>+A313</f>
        <v>19</v>
      </c>
      <c r="B315" s="438" t="str">
        <f>+B313</f>
        <v>Ime i prezime</v>
      </c>
      <c r="C315" s="357"/>
      <c r="D315" s="357"/>
      <c r="E315" s="474"/>
      <c r="F315" s="358">
        <f t="shared" ref="F315" si="180">SUM(H315:L315)</f>
        <v>0</v>
      </c>
      <c r="G315" s="474"/>
      <c r="H315" s="474"/>
      <c r="I315" s="474"/>
      <c r="J315" s="474"/>
      <c r="K315" s="474"/>
      <c r="L315" s="474"/>
      <c r="M315" s="434"/>
      <c r="N315" s="435"/>
      <c r="O315" s="434"/>
      <c r="P315" s="435"/>
      <c r="Q315" s="436"/>
      <c r="R315" s="222"/>
      <c r="S315" s="222"/>
      <c r="T315" s="222"/>
    </row>
    <row r="316" spans="1:20" s="329" customFormat="1" ht="15.75" thickBot="1" x14ac:dyDescent="0.3">
      <c r="A316" s="433" t="s">
        <v>238</v>
      </c>
      <c r="B316" s="607"/>
      <c r="C316" s="367"/>
      <c r="D316" s="367"/>
      <c r="E316" s="478"/>
      <c r="F316" s="476"/>
      <c r="G316" s="476"/>
      <c r="H316" s="476"/>
      <c r="I316" s="476"/>
      <c r="J316" s="476"/>
      <c r="K316" s="476"/>
      <c r="L316" s="476"/>
      <c r="N316" s="222"/>
      <c r="P316" s="222"/>
      <c r="Q316" s="332"/>
      <c r="R316" s="222"/>
      <c r="S316" s="222"/>
      <c r="T316" s="222"/>
    </row>
    <row r="317" spans="1:20" s="458" customFormat="1" ht="15.75" thickBot="1" x14ac:dyDescent="0.3">
      <c r="A317" s="451">
        <f>+A313</f>
        <v>19</v>
      </c>
      <c r="B317" s="452" t="str">
        <f>+B313</f>
        <v>Ime i prezime</v>
      </c>
      <c r="C317" s="671"/>
      <c r="D317" s="454"/>
      <c r="E317" s="479">
        <f>+E313+E315</f>
        <v>0</v>
      </c>
      <c r="F317" s="455">
        <f t="shared" ref="F317" si="181">SUM(H317:L317)</f>
        <v>0</v>
      </c>
      <c r="G317" s="479">
        <f t="shared" ref="G317:L317" si="182">+G313+G315</f>
        <v>0</v>
      </c>
      <c r="H317" s="479">
        <f t="shared" si="182"/>
        <v>0</v>
      </c>
      <c r="I317" s="479">
        <f t="shared" si="182"/>
        <v>0</v>
      </c>
      <c r="J317" s="479">
        <f t="shared" si="182"/>
        <v>0</v>
      </c>
      <c r="K317" s="479">
        <f t="shared" si="182"/>
        <v>0</v>
      </c>
      <c r="L317" s="479">
        <f t="shared" si="182"/>
        <v>0</v>
      </c>
      <c r="M317" s="456" t="str">
        <f t="shared" ref="M317" si="183">IF(D317="","",IF(D317="Nije ocijenjen","",IF(D317="Ocijenjen",IF(F317&lt;10,"Član 19. stav 7. Kriterija",(K317+(L317/2))/(F317)))))</f>
        <v/>
      </c>
      <c r="N317" s="457" t="str">
        <f t="shared" ref="N317" si="184">IF(D317="","",IF(D317="Nije ocijenjen","",IF(D317="Ocijenjen",IF(M317="Član 19. stav 7. Kriterija","",IF(M317&gt;0.5,0,IF(M317&gt;0.4,9,IF(M317&gt;0.3,18,IF(M317&gt;0.15,26,IF(M317&lt;=0.15,35,)))))))))</f>
        <v/>
      </c>
      <c r="O317" s="456" t="str">
        <f t="shared" ref="O317" si="185">IF(D317="","",IF(D317="Nije ocijenjen","",IF(D317="Ocijenjen",IF(E317=0,"",((K317+J317+(L317/2))/(E317))))))</f>
        <v/>
      </c>
      <c r="P317" s="457" t="str">
        <f t="shared" ref="P317" si="186">IF(D317="","",IF(D317="Nije ocijenjen","",IF(D317="Ocijenjen",IF(O317&gt;0.2,0,IF(O317&gt;0.15,3,IF(O317&gt;0.1,6,IF(O317&gt;0.06,9,IF(O317&gt;0.03,12,IF(O317&lt;=0.03,15,)))))))))</f>
        <v/>
      </c>
      <c r="Q317" s="441" t="str">
        <f t="shared" ref="Q317" si="187">IF(D317="","",IF(D317="Nije ocijenjen","",IF(D317="Ocijenjen",IF(M317="Član 19. stav 7. Kriterija",P317,N317+P317))))</f>
        <v/>
      </c>
      <c r="R317" s="332"/>
      <c r="S317" s="332"/>
      <c r="T317" s="332"/>
    </row>
    <row r="318" spans="1:20" s="329" customFormat="1" x14ac:dyDescent="0.25">
      <c r="A318" s="367"/>
      <c r="B318" s="607"/>
      <c r="C318" s="367"/>
      <c r="D318" s="367"/>
      <c r="E318" s="478"/>
      <c r="F318" s="476"/>
      <c r="G318" s="476"/>
      <c r="H318" s="476"/>
      <c r="I318" s="476"/>
      <c r="J318" s="476"/>
      <c r="K318" s="476"/>
      <c r="L318" s="476"/>
      <c r="N318" s="222"/>
      <c r="P318" s="222"/>
      <c r="Q318" s="332"/>
      <c r="R318" s="222"/>
      <c r="S318" s="222"/>
      <c r="T318" s="222"/>
    </row>
    <row r="319" spans="1:20" s="329" customFormat="1" x14ac:dyDescent="0.25">
      <c r="A319" s="798" t="s">
        <v>236</v>
      </c>
      <c r="B319" s="799"/>
      <c r="C319" s="800"/>
      <c r="D319" s="443"/>
      <c r="E319" s="444"/>
      <c r="F319" s="444"/>
      <c r="G319" s="487"/>
      <c r="H319" s="487"/>
      <c r="I319" s="487"/>
      <c r="J319" s="487"/>
      <c r="K319" s="487"/>
      <c r="L319" s="444"/>
      <c r="M319" s="446"/>
      <c r="N319" s="446"/>
      <c r="O319" s="446"/>
      <c r="P319" s="445"/>
      <c r="Q319" s="445"/>
      <c r="R319" s="222"/>
      <c r="S319" s="222"/>
      <c r="T319" s="222"/>
    </row>
    <row r="320" spans="1:20" s="329" customFormat="1" x14ac:dyDescent="0.25">
      <c r="A320" s="440">
        <v>20</v>
      </c>
      <c r="B320" s="357" t="s">
        <v>143</v>
      </c>
      <c r="C320" s="357"/>
      <c r="D320" s="357"/>
      <c r="E320" s="474"/>
      <c r="F320" s="358">
        <f t="shared" ref="F320" si="188">SUM(H320:L320)</f>
        <v>0</v>
      </c>
      <c r="G320" s="474"/>
      <c r="H320" s="474"/>
      <c r="I320" s="474"/>
      <c r="J320" s="474"/>
      <c r="K320" s="474"/>
      <c r="L320" s="474"/>
      <c r="M320" s="434"/>
      <c r="N320" s="435"/>
      <c r="O320" s="434"/>
      <c r="P320" s="435"/>
      <c r="Q320" s="436"/>
      <c r="R320" s="222"/>
      <c r="S320" s="222"/>
      <c r="T320" s="222"/>
    </row>
    <row r="321" spans="1:20" s="329" customFormat="1" x14ac:dyDescent="0.25">
      <c r="A321" s="798" t="s">
        <v>237</v>
      </c>
      <c r="B321" s="799"/>
      <c r="C321" s="800"/>
      <c r="D321" s="447"/>
      <c r="E321" s="448"/>
      <c r="F321" s="448"/>
      <c r="G321" s="448"/>
      <c r="H321" s="448"/>
      <c r="I321" s="448"/>
      <c r="J321" s="448"/>
      <c r="K321" s="448"/>
      <c r="L321" s="448"/>
      <c r="M321" s="449"/>
      <c r="N321" s="450"/>
      <c r="O321" s="449"/>
      <c r="P321" s="450"/>
      <c r="Q321" s="459"/>
      <c r="R321" s="222"/>
      <c r="S321" s="222"/>
      <c r="T321" s="222"/>
    </row>
    <row r="322" spans="1:20" s="329" customFormat="1" x14ac:dyDescent="0.25">
      <c r="A322" s="437">
        <f>+A320</f>
        <v>20</v>
      </c>
      <c r="B322" s="438" t="str">
        <f>+B320</f>
        <v>Ime i prezime</v>
      </c>
      <c r="C322" s="357"/>
      <c r="D322" s="357"/>
      <c r="E322" s="474"/>
      <c r="F322" s="358">
        <f t="shared" ref="F322" si="189">SUM(H322:L322)</f>
        <v>0</v>
      </c>
      <c r="G322" s="474"/>
      <c r="H322" s="474"/>
      <c r="I322" s="474"/>
      <c r="J322" s="474"/>
      <c r="K322" s="474"/>
      <c r="L322" s="474"/>
      <c r="M322" s="434"/>
      <c r="N322" s="435"/>
      <c r="O322" s="434"/>
      <c r="P322" s="435"/>
      <c r="Q322" s="436"/>
      <c r="R322" s="222"/>
      <c r="S322" s="222"/>
      <c r="T322" s="222"/>
    </row>
    <row r="323" spans="1:20" s="329" customFormat="1" ht="15.75" thickBot="1" x14ac:dyDescent="0.3">
      <c r="A323" s="433" t="s">
        <v>238</v>
      </c>
      <c r="B323" s="607"/>
      <c r="C323" s="367"/>
      <c r="D323" s="367"/>
      <c r="E323" s="478"/>
      <c r="F323" s="476"/>
      <c r="G323" s="476"/>
      <c r="H323" s="476"/>
      <c r="I323" s="476"/>
      <c r="J323" s="476"/>
      <c r="K323" s="476"/>
      <c r="L323" s="476"/>
      <c r="N323" s="222"/>
      <c r="P323" s="222"/>
      <c r="Q323" s="332"/>
      <c r="R323" s="222"/>
      <c r="S323" s="222"/>
      <c r="T323" s="222"/>
    </row>
    <row r="324" spans="1:20" s="458" customFormat="1" ht="15.75" thickBot="1" x14ac:dyDescent="0.3">
      <c r="A324" s="451">
        <f>+A320</f>
        <v>20</v>
      </c>
      <c r="B324" s="452" t="str">
        <f>+B320</f>
        <v>Ime i prezime</v>
      </c>
      <c r="C324" s="671"/>
      <c r="D324" s="454"/>
      <c r="E324" s="479">
        <f>+E320+E322</f>
        <v>0</v>
      </c>
      <c r="F324" s="455">
        <f t="shared" ref="F324" si="190">SUM(H324:L324)</f>
        <v>0</v>
      </c>
      <c r="G324" s="479">
        <f t="shared" ref="G324:L324" si="191">+G320+G322</f>
        <v>0</v>
      </c>
      <c r="H324" s="479">
        <f t="shared" si="191"/>
        <v>0</v>
      </c>
      <c r="I324" s="479">
        <f t="shared" si="191"/>
        <v>0</v>
      </c>
      <c r="J324" s="479">
        <f t="shared" si="191"/>
        <v>0</v>
      </c>
      <c r="K324" s="479">
        <f t="shared" si="191"/>
        <v>0</v>
      </c>
      <c r="L324" s="479">
        <f t="shared" si="191"/>
        <v>0</v>
      </c>
      <c r="M324" s="456" t="str">
        <f t="shared" ref="M324" si="192">IF(D324="","",IF(D324="Nije ocijenjen","",IF(D324="Ocijenjen",IF(F324&lt;10,"Član 19. stav 7. Kriterija",(K324+(L324/2))/(F324)))))</f>
        <v/>
      </c>
      <c r="N324" s="457" t="str">
        <f t="shared" ref="N324" si="193">IF(D324="","",IF(D324="Nije ocijenjen","",IF(D324="Ocijenjen",IF(M324="Član 19. stav 7. Kriterija","",IF(M324&gt;0.5,0,IF(M324&gt;0.4,9,IF(M324&gt;0.3,18,IF(M324&gt;0.15,26,IF(M324&lt;=0.15,35,)))))))))</f>
        <v/>
      </c>
      <c r="O324" s="456" t="str">
        <f t="shared" ref="O324" si="194">IF(D324="","",IF(D324="Nije ocijenjen","",IF(D324="Ocijenjen",IF(E324=0,"",((K324+J324+(L324/2))/(E324))))))</f>
        <v/>
      </c>
      <c r="P324" s="457" t="str">
        <f t="shared" ref="P324" si="195">IF(D324="","",IF(D324="Nije ocijenjen","",IF(D324="Ocijenjen",IF(O324&gt;0.2,0,IF(O324&gt;0.15,3,IF(O324&gt;0.1,6,IF(O324&gt;0.06,9,IF(O324&gt;0.03,12,IF(O324&lt;=0.03,15,)))))))))</f>
        <v/>
      </c>
      <c r="Q324" s="441" t="str">
        <f t="shared" ref="Q324" si="196">IF(D324="","",IF(D324="Nije ocijenjen","",IF(D324="Ocijenjen",IF(M324="Član 19. stav 7. Kriterija",P324,N324+P324))))</f>
        <v/>
      </c>
      <c r="R324" s="332"/>
      <c r="S324" s="332"/>
      <c r="T324" s="332"/>
    </row>
    <row r="325" spans="1:20" s="329" customFormat="1" x14ac:dyDescent="0.25">
      <c r="A325" s="367"/>
      <c r="B325" s="607"/>
      <c r="C325" s="367"/>
      <c r="D325" s="367"/>
      <c r="E325" s="478"/>
      <c r="F325" s="476"/>
      <c r="G325" s="476"/>
      <c r="H325" s="476"/>
      <c r="I325" s="476"/>
      <c r="J325" s="476"/>
      <c r="K325" s="476"/>
      <c r="L325" s="476"/>
      <c r="N325" s="222"/>
      <c r="P325" s="222"/>
      <c r="Q325" s="332"/>
      <c r="R325" s="222"/>
      <c r="S325" s="222"/>
      <c r="T325" s="222"/>
    </row>
    <row r="326" spans="1:20" s="329" customFormat="1" x14ac:dyDescent="0.25">
      <c r="A326" s="798" t="s">
        <v>236</v>
      </c>
      <c r="B326" s="799"/>
      <c r="C326" s="800"/>
      <c r="D326" s="443"/>
      <c r="E326" s="444"/>
      <c r="F326" s="444"/>
      <c r="G326" s="487"/>
      <c r="H326" s="487"/>
      <c r="I326" s="487"/>
      <c r="J326" s="487"/>
      <c r="K326" s="487"/>
      <c r="L326" s="444"/>
      <c r="M326" s="446"/>
      <c r="N326" s="446"/>
      <c r="O326" s="446"/>
      <c r="P326" s="445"/>
      <c r="Q326" s="445"/>
      <c r="R326" s="222"/>
      <c r="S326" s="222"/>
      <c r="T326" s="222"/>
    </row>
    <row r="327" spans="1:20" s="329" customFormat="1" x14ac:dyDescent="0.25">
      <c r="A327" s="440">
        <v>21</v>
      </c>
      <c r="B327" s="357" t="s">
        <v>143</v>
      </c>
      <c r="C327" s="357"/>
      <c r="D327" s="357"/>
      <c r="E327" s="474"/>
      <c r="F327" s="358">
        <f t="shared" ref="F327" si="197">SUM(H327:L327)</f>
        <v>0</v>
      </c>
      <c r="G327" s="474"/>
      <c r="H327" s="474"/>
      <c r="I327" s="474"/>
      <c r="J327" s="474"/>
      <c r="K327" s="474"/>
      <c r="L327" s="474"/>
      <c r="M327" s="434"/>
      <c r="N327" s="435"/>
      <c r="O327" s="434"/>
      <c r="P327" s="435"/>
      <c r="Q327" s="436"/>
      <c r="R327" s="222"/>
      <c r="S327" s="222"/>
      <c r="T327" s="222"/>
    </row>
    <row r="328" spans="1:20" s="329" customFormat="1" x14ac:dyDescent="0.25">
      <c r="A328" s="798" t="s">
        <v>237</v>
      </c>
      <c r="B328" s="799"/>
      <c r="C328" s="800"/>
      <c r="D328" s="447"/>
      <c r="E328" s="448"/>
      <c r="F328" s="448"/>
      <c r="G328" s="448"/>
      <c r="H328" s="448"/>
      <c r="I328" s="448"/>
      <c r="J328" s="448"/>
      <c r="K328" s="448"/>
      <c r="L328" s="448"/>
      <c r="M328" s="449"/>
      <c r="N328" s="450"/>
      <c r="O328" s="449"/>
      <c r="P328" s="450"/>
      <c r="Q328" s="459"/>
      <c r="R328" s="222"/>
      <c r="S328" s="222"/>
      <c r="T328" s="222"/>
    </row>
    <row r="329" spans="1:20" s="329" customFormat="1" x14ac:dyDescent="0.25">
      <c r="A329" s="437">
        <f>+A327</f>
        <v>21</v>
      </c>
      <c r="B329" s="438" t="str">
        <f>+B327</f>
        <v>Ime i prezime</v>
      </c>
      <c r="C329" s="357"/>
      <c r="D329" s="357"/>
      <c r="E329" s="474"/>
      <c r="F329" s="358">
        <f t="shared" ref="F329" si="198">SUM(H329:L329)</f>
        <v>0</v>
      </c>
      <c r="G329" s="474"/>
      <c r="H329" s="474"/>
      <c r="I329" s="474"/>
      <c r="J329" s="474"/>
      <c r="K329" s="474"/>
      <c r="L329" s="474"/>
      <c r="M329" s="434"/>
      <c r="N329" s="435"/>
      <c r="O329" s="434"/>
      <c r="P329" s="435"/>
      <c r="Q329" s="436"/>
      <c r="R329" s="222"/>
      <c r="S329" s="222"/>
      <c r="T329" s="222"/>
    </row>
    <row r="330" spans="1:20" s="329" customFormat="1" ht="15.75" thickBot="1" x14ac:dyDescent="0.3">
      <c r="A330" s="433" t="s">
        <v>238</v>
      </c>
      <c r="B330" s="607"/>
      <c r="C330" s="367"/>
      <c r="D330" s="367"/>
      <c r="E330" s="478"/>
      <c r="F330" s="476"/>
      <c r="G330" s="476"/>
      <c r="H330" s="476"/>
      <c r="I330" s="476"/>
      <c r="J330" s="476"/>
      <c r="K330" s="476"/>
      <c r="L330" s="476"/>
      <c r="N330" s="222"/>
      <c r="P330" s="222"/>
      <c r="Q330" s="332"/>
      <c r="R330" s="222"/>
      <c r="S330" s="222"/>
      <c r="T330" s="222"/>
    </row>
    <row r="331" spans="1:20" s="458" customFormat="1" ht="15.75" thickBot="1" x14ac:dyDescent="0.3">
      <c r="A331" s="451">
        <f>+A327</f>
        <v>21</v>
      </c>
      <c r="B331" s="452" t="str">
        <f>+B327</f>
        <v>Ime i prezime</v>
      </c>
      <c r="C331" s="671"/>
      <c r="D331" s="454"/>
      <c r="E331" s="479">
        <f>+E327+E329</f>
        <v>0</v>
      </c>
      <c r="F331" s="455">
        <f t="shared" ref="F331" si="199">SUM(H331:L331)</f>
        <v>0</v>
      </c>
      <c r="G331" s="479">
        <f t="shared" ref="G331:L331" si="200">+G327+G329</f>
        <v>0</v>
      </c>
      <c r="H331" s="479">
        <f t="shared" si="200"/>
        <v>0</v>
      </c>
      <c r="I331" s="479">
        <f t="shared" si="200"/>
        <v>0</v>
      </c>
      <c r="J331" s="479">
        <f t="shared" si="200"/>
        <v>0</v>
      </c>
      <c r="K331" s="479">
        <f t="shared" si="200"/>
        <v>0</v>
      </c>
      <c r="L331" s="479">
        <f t="shared" si="200"/>
        <v>0</v>
      </c>
      <c r="M331" s="456" t="str">
        <f t="shared" ref="M331" si="201">IF(D331="","",IF(D331="Nije ocijenjen","",IF(D331="Ocijenjen",IF(F331&lt;10,"Član 19. stav 7. Kriterija",(K331+(L331/2))/(F331)))))</f>
        <v/>
      </c>
      <c r="N331" s="457" t="str">
        <f t="shared" ref="N331" si="202">IF(D331="","",IF(D331="Nije ocijenjen","",IF(D331="Ocijenjen",IF(M331="Član 19. stav 7. Kriterija","",IF(M331&gt;0.5,0,IF(M331&gt;0.4,9,IF(M331&gt;0.3,18,IF(M331&gt;0.15,26,IF(M331&lt;=0.15,35,)))))))))</f>
        <v/>
      </c>
      <c r="O331" s="456" t="str">
        <f t="shared" ref="O331" si="203">IF(D331="","",IF(D331="Nije ocijenjen","",IF(D331="Ocijenjen",IF(E331=0,"",((K331+J331+(L331/2))/(E331))))))</f>
        <v/>
      </c>
      <c r="P331" s="457" t="str">
        <f t="shared" ref="P331" si="204">IF(D331="","",IF(D331="Nije ocijenjen","",IF(D331="Ocijenjen",IF(O331&gt;0.2,0,IF(O331&gt;0.15,3,IF(O331&gt;0.1,6,IF(O331&gt;0.06,9,IF(O331&gt;0.03,12,IF(O331&lt;=0.03,15,)))))))))</f>
        <v/>
      </c>
      <c r="Q331" s="441" t="str">
        <f t="shared" ref="Q331" si="205">IF(D331="","",IF(D331="Nije ocijenjen","",IF(D331="Ocijenjen",IF(M331="Član 19. stav 7. Kriterija",P331,N331+P331))))</f>
        <v/>
      </c>
      <c r="R331" s="332"/>
      <c r="S331" s="332"/>
      <c r="T331" s="332"/>
    </row>
    <row r="332" spans="1:20" s="329" customFormat="1" x14ac:dyDescent="0.25">
      <c r="A332" s="367"/>
      <c r="B332" s="607"/>
      <c r="C332" s="367"/>
      <c r="D332" s="367"/>
      <c r="E332" s="478"/>
      <c r="F332" s="476"/>
      <c r="G332" s="476"/>
      <c r="H332" s="476"/>
      <c r="I332" s="476"/>
      <c r="J332" s="476"/>
      <c r="K332" s="476"/>
      <c r="L332" s="476"/>
      <c r="N332" s="222"/>
      <c r="P332" s="222"/>
      <c r="Q332" s="332"/>
      <c r="R332" s="222"/>
      <c r="S332" s="222"/>
      <c r="T332" s="222"/>
    </row>
    <row r="333" spans="1:20" s="329" customFormat="1" x14ac:dyDescent="0.25">
      <c r="A333" s="798" t="s">
        <v>236</v>
      </c>
      <c r="B333" s="799"/>
      <c r="C333" s="800"/>
      <c r="D333" s="443"/>
      <c r="E333" s="444"/>
      <c r="F333" s="444"/>
      <c r="G333" s="487"/>
      <c r="H333" s="487"/>
      <c r="I333" s="487"/>
      <c r="J333" s="487"/>
      <c r="K333" s="487"/>
      <c r="L333" s="444"/>
      <c r="M333" s="446"/>
      <c r="N333" s="446"/>
      <c r="O333" s="446"/>
      <c r="P333" s="445"/>
      <c r="Q333" s="445"/>
      <c r="R333" s="222"/>
      <c r="S333" s="222"/>
      <c r="T333" s="222"/>
    </row>
    <row r="334" spans="1:20" s="329" customFormat="1" x14ac:dyDescent="0.25">
      <c r="A334" s="440">
        <v>22</v>
      </c>
      <c r="B334" s="357" t="s">
        <v>143</v>
      </c>
      <c r="C334" s="357"/>
      <c r="D334" s="357"/>
      <c r="E334" s="474"/>
      <c r="F334" s="358">
        <f t="shared" ref="F334" si="206">SUM(H334:L334)</f>
        <v>0</v>
      </c>
      <c r="G334" s="474"/>
      <c r="H334" s="474"/>
      <c r="I334" s="474"/>
      <c r="J334" s="474"/>
      <c r="K334" s="474"/>
      <c r="L334" s="474"/>
      <c r="M334" s="434"/>
      <c r="N334" s="435"/>
      <c r="O334" s="434"/>
      <c r="P334" s="435"/>
      <c r="Q334" s="436"/>
      <c r="R334" s="222"/>
      <c r="S334" s="222"/>
      <c r="T334" s="222"/>
    </row>
    <row r="335" spans="1:20" s="329" customFormat="1" x14ac:dyDescent="0.25">
      <c r="A335" s="798" t="s">
        <v>237</v>
      </c>
      <c r="B335" s="799"/>
      <c r="C335" s="800"/>
      <c r="D335" s="447"/>
      <c r="E335" s="448"/>
      <c r="F335" s="448"/>
      <c r="G335" s="448"/>
      <c r="H335" s="448"/>
      <c r="I335" s="448"/>
      <c r="J335" s="448"/>
      <c r="K335" s="448"/>
      <c r="L335" s="448"/>
      <c r="M335" s="449"/>
      <c r="N335" s="450"/>
      <c r="O335" s="449"/>
      <c r="P335" s="450"/>
      <c r="Q335" s="459"/>
      <c r="R335" s="222"/>
      <c r="S335" s="222"/>
      <c r="T335" s="222"/>
    </row>
    <row r="336" spans="1:20" s="329" customFormat="1" x14ac:dyDescent="0.25">
      <c r="A336" s="437">
        <f>+A334</f>
        <v>22</v>
      </c>
      <c r="B336" s="438" t="str">
        <f>+B334</f>
        <v>Ime i prezime</v>
      </c>
      <c r="C336" s="357"/>
      <c r="D336" s="357"/>
      <c r="E336" s="474"/>
      <c r="F336" s="358">
        <f t="shared" ref="F336" si="207">SUM(H336:L336)</f>
        <v>0</v>
      </c>
      <c r="G336" s="474"/>
      <c r="H336" s="474"/>
      <c r="I336" s="474"/>
      <c r="J336" s="474"/>
      <c r="K336" s="474"/>
      <c r="L336" s="474"/>
      <c r="M336" s="434"/>
      <c r="N336" s="435"/>
      <c r="O336" s="434"/>
      <c r="P336" s="435"/>
      <c r="Q336" s="436"/>
      <c r="R336" s="222"/>
      <c r="S336" s="222"/>
      <c r="T336" s="222"/>
    </row>
    <row r="337" spans="1:20" s="329" customFormat="1" ht="15.75" thickBot="1" x14ac:dyDescent="0.3">
      <c r="A337" s="433" t="s">
        <v>238</v>
      </c>
      <c r="B337" s="607"/>
      <c r="C337" s="367"/>
      <c r="D337" s="367"/>
      <c r="E337" s="478"/>
      <c r="F337" s="476"/>
      <c r="G337" s="476"/>
      <c r="H337" s="476"/>
      <c r="I337" s="476"/>
      <c r="J337" s="476"/>
      <c r="K337" s="476"/>
      <c r="L337" s="476"/>
      <c r="N337" s="222"/>
      <c r="P337" s="222"/>
      <c r="Q337" s="332"/>
      <c r="R337" s="222"/>
      <c r="S337" s="222"/>
      <c r="T337" s="222"/>
    </row>
    <row r="338" spans="1:20" s="458" customFormat="1" ht="15.75" thickBot="1" x14ac:dyDescent="0.3">
      <c r="A338" s="451">
        <f>+A334</f>
        <v>22</v>
      </c>
      <c r="B338" s="452" t="str">
        <f>+B334</f>
        <v>Ime i prezime</v>
      </c>
      <c r="C338" s="671"/>
      <c r="D338" s="454"/>
      <c r="E338" s="479">
        <f>+E334+E336</f>
        <v>0</v>
      </c>
      <c r="F338" s="455">
        <f t="shared" ref="F338" si="208">SUM(H338:L338)</f>
        <v>0</v>
      </c>
      <c r="G338" s="479">
        <f t="shared" ref="G338:L338" si="209">+G334+G336</f>
        <v>0</v>
      </c>
      <c r="H338" s="479">
        <f t="shared" si="209"/>
        <v>0</v>
      </c>
      <c r="I338" s="479">
        <f t="shared" si="209"/>
        <v>0</v>
      </c>
      <c r="J338" s="479">
        <f t="shared" si="209"/>
        <v>0</v>
      </c>
      <c r="K338" s="479">
        <f t="shared" si="209"/>
        <v>0</v>
      </c>
      <c r="L338" s="479">
        <f t="shared" si="209"/>
        <v>0</v>
      </c>
      <c r="M338" s="456" t="str">
        <f t="shared" ref="M338" si="210">IF(D338="","",IF(D338="Nije ocijenjen","",IF(D338="Ocijenjen",IF(F338&lt;10,"Član 19. stav 7. Kriterija",(K338+(L338/2))/(F338)))))</f>
        <v/>
      </c>
      <c r="N338" s="457" t="str">
        <f t="shared" ref="N338" si="211">IF(D338="","",IF(D338="Nije ocijenjen","",IF(D338="Ocijenjen",IF(M338="Član 19. stav 7. Kriterija","",IF(M338&gt;0.5,0,IF(M338&gt;0.4,9,IF(M338&gt;0.3,18,IF(M338&gt;0.15,26,IF(M338&lt;=0.15,35,)))))))))</f>
        <v/>
      </c>
      <c r="O338" s="456" t="str">
        <f t="shared" ref="O338" si="212">IF(D338="","",IF(D338="Nije ocijenjen","",IF(D338="Ocijenjen",IF(E338=0,"",((K338+J338+(L338/2))/(E338))))))</f>
        <v/>
      </c>
      <c r="P338" s="457" t="str">
        <f t="shared" ref="P338" si="213">IF(D338="","",IF(D338="Nije ocijenjen","",IF(D338="Ocijenjen",IF(O338&gt;0.2,0,IF(O338&gt;0.15,3,IF(O338&gt;0.1,6,IF(O338&gt;0.06,9,IF(O338&gt;0.03,12,IF(O338&lt;=0.03,15,)))))))))</f>
        <v/>
      </c>
      <c r="Q338" s="441" t="str">
        <f t="shared" ref="Q338" si="214">IF(D338="","",IF(D338="Nije ocijenjen","",IF(D338="Ocijenjen",IF(M338="Član 19. stav 7. Kriterija",P338,N338+P338))))</f>
        <v/>
      </c>
      <c r="R338" s="332"/>
      <c r="S338" s="332"/>
      <c r="T338" s="332"/>
    </row>
    <row r="339" spans="1:20" s="329" customFormat="1" x14ac:dyDescent="0.25">
      <c r="A339" s="367"/>
      <c r="B339" s="607"/>
      <c r="C339" s="367"/>
      <c r="D339" s="367"/>
      <c r="E339" s="478"/>
      <c r="F339" s="476"/>
      <c r="G339" s="476"/>
      <c r="H339" s="476"/>
      <c r="I339" s="476"/>
      <c r="J339" s="476"/>
      <c r="K339" s="476"/>
      <c r="L339" s="476"/>
      <c r="N339" s="222"/>
      <c r="P339" s="222"/>
      <c r="Q339" s="332"/>
      <c r="R339" s="222"/>
      <c r="S339" s="222"/>
      <c r="T339" s="222"/>
    </row>
    <row r="340" spans="1:20" s="329" customFormat="1" x14ac:dyDescent="0.25">
      <c r="A340" s="798" t="s">
        <v>236</v>
      </c>
      <c r="B340" s="799"/>
      <c r="C340" s="800"/>
      <c r="D340" s="443"/>
      <c r="E340" s="444"/>
      <c r="F340" s="444"/>
      <c r="G340" s="487"/>
      <c r="H340" s="487"/>
      <c r="I340" s="487"/>
      <c r="J340" s="487"/>
      <c r="K340" s="487"/>
      <c r="L340" s="444"/>
      <c r="M340" s="446"/>
      <c r="N340" s="446"/>
      <c r="O340" s="446"/>
      <c r="P340" s="445"/>
      <c r="Q340" s="445"/>
      <c r="R340" s="222"/>
      <c r="S340" s="222"/>
      <c r="T340" s="222"/>
    </row>
    <row r="341" spans="1:20" s="329" customFormat="1" x14ac:dyDescent="0.25">
      <c r="A341" s="440">
        <v>23</v>
      </c>
      <c r="B341" s="357" t="s">
        <v>143</v>
      </c>
      <c r="C341" s="357"/>
      <c r="D341" s="357"/>
      <c r="E341" s="474"/>
      <c r="F341" s="358">
        <f t="shared" ref="F341" si="215">SUM(H341:L341)</f>
        <v>0</v>
      </c>
      <c r="G341" s="474"/>
      <c r="H341" s="474"/>
      <c r="I341" s="474"/>
      <c r="J341" s="474"/>
      <c r="K341" s="474"/>
      <c r="L341" s="474"/>
      <c r="M341" s="434"/>
      <c r="N341" s="435"/>
      <c r="O341" s="434"/>
      <c r="P341" s="435"/>
      <c r="Q341" s="436"/>
      <c r="R341" s="222"/>
      <c r="S341" s="222"/>
      <c r="T341" s="222"/>
    </row>
    <row r="342" spans="1:20" s="329" customFormat="1" x14ac:dyDescent="0.25">
      <c r="A342" s="798" t="s">
        <v>237</v>
      </c>
      <c r="B342" s="799"/>
      <c r="C342" s="800"/>
      <c r="D342" s="447"/>
      <c r="E342" s="448"/>
      <c r="F342" s="448"/>
      <c r="G342" s="448"/>
      <c r="H342" s="448"/>
      <c r="I342" s="448"/>
      <c r="J342" s="448"/>
      <c r="K342" s="448"/>
      <c r="L342" s="448"/>
      <c r="M342" s="449"/>
      <c r="N342" s="450"/>
      <c r="O342" s="449"/>
      <c r="P342" s="450"/>
      <c r="Q342" s="459"/>
      <c r="R342" s="222"/>
      <c r="S342" s="222"/>
      <c r="T342" s="222"/>
    </row>
    <row r="343" spans="1:20" s="329" customFormat="1" x14ac:dyDescent="0.25">
      <c r="A343" s="437">
        <f>+A341</f>
        <v>23</v>
      </c>
      <c r="B343" s="438" t="str">
        <f>+B341</f>
        <v>Ime i prezime</v>
      </c>
      <c r="C343" s="357"/>
      <c r="D343" s="357"/>
      <c r="E343" s="474"/>
      <c r="F343" s="358">
        <f t="shared" ref="F343" si="216">SUM(H343:L343)</f>
        <v>0</v>
      </c>
      <c r="G343" s="474"/>
      <c r="H343" s="474"/>
      <c r="I343" s="474"/>
      <c r="J343" s="474"/>
      <c r="K343" s="474"/>
      <c r="L343" s="474"/>
      <c r="M343" s="434"/>
      <c r="N343" s="435"/>
      <c r="O343" s="434"/>
      <c r="P343" s="435"/>
      <c r="Q343" s="436"/>
      <c r="R343" s="222"/>
      <c r="S343" s="222"/>
      <c r="T343" s="222"/>
    </row>
    <row r="344" spans="1:20" s="329" customFormat="1" ht="15.75" thickBot="1" x14ac:dyDescent="0.3">
      <c r="A344" s="433" t="s">
        <v>238</v>
      </c>
      <c r="B344" s="607"/>
      <c r="C344" s="367"/>
      <c r="D344" s="367"/>
      <c r="E344" s="478"/>
      <c r="F344" s="476"/>
      <c r="G344" s="476"/>
      <c r="H344" s="476"/>
      <c r="I344" s="476"/>
      <c r="J344" s="476"/>
      <c r="K344" s="476"/>
      <c r="L344" s="476"/>
      <c r="N344" s="222"/>
      <c r="P344" s="222"/>
      <c r="Q344" s="332"/>
      <c r="R344" s="222"/>
      <c r="S344" s="222"/>
      <c r="T344" s="222"/>
    </row>
    <row r="345" spans="1:20" s="458" customFormat="1" ht="15.75" thickBot="1" x14ac:dyDescent="0.3">
      <c r="A345" s="451">
        <f>+A341</f>
        <v>23</v>
      </c>
      <c r="B345" s="452" t="str">
        <f>+B341</f>
        <v>Ime i prezime</v>
      </c>
      <c r="C345" s="671"/>
      <c r="D345" s="454"/>
      <c r="E345" s="479">
        <f>+E341+E343</f>
        <v>0</v>
      </c>
      <c r="F345" s="455">
        <f t="shared" ref="F345" si="217">SUM(H345:L345)</f>
        <v>0</v>
      </c>
      <c r="G345" s="479">
        <f t="shared" ref="G345:L345" si="218">+G341+G343</f>
        <v>0</v>
      </c>
      <c r="H345" s="479">
        <f t="shared" si="218"/>
        <v>0</v>
      </c>
      <c r="I345" s="479">
        <f t="shared" si="218"/>
        <v>0</v>
      </c>
      <c r="J345" s="479">
        <f t="shared" si="218"/>
        <v>0</v>
      </c>
      <c r="K345" s="479">
        <f t="shared" si="218"/>
        <v>0</v>
      </c>
      <c r="L345" s="479">
        <f t="shared" si="218"/>
        <v>0</v>
      </c>
      <c r="M345" s="456" t="str">
        <f t="shared" ref="M345" si="219">IF(D345="","",IF(D345="Nije ocijenjen","",IF(D345="Ocijenjen",IF(F345&lt;10,"Član 19. stav 7. Kriterija",(K345+(L345/2))/(F345)))))</f>
        <v/>
      </c>
      <c r="N345" s="457" t="str">
        <f t="shared" ref="N345" si="220">IF(D345="","",IF(D345="Nije ocijenjen","",IF(D345="Ocijenjen",IF(M345="Član 19. stav 7. Kriterija","",IF(M345&gt;0.5,0,IF(M345&gt;0.4,9,IF(M345&gt;0.3,18,IF(M345&gt;0.15,26,IF(M345&lt;=0.15,35,)))))))))</f>
        <v/>
      </c>
      <c r="O345" s="456" t="str">
        <f t="shared" ref="O345" si="221">IF(D345="","",IF(D345="Nije ocijenjen","",IF(D345="Ocijenjen",IF(E345=0,"",((K345+J345+(L345/2))/(E345))))))</f>
        <v/>
      </c>
      <c r="P345" s="457" t="str">
        <f t="shared" ref="P345" si="222">IF(D345="","",IF(D345="Nije ocijenjen","",IF(D345="Ocijenjen",IF(O345&gt;0.2,0,IF(O345&gt;0.15,3,IF(O345&gt;0.1,6,IF(O345&gt;0.06,9,IF(O345&gt;0.03,12,IF(O345&lt;=0.03,15,)))))))))</f>
        <v/>
      </c>
      <c r="Q345" s="441" t="str">
        <f t="shared" ref="Q345" si="223">IF(D345="","",IF(D345="Nije ocijenjen","",IF(D345="Ocijenjen",IF(M345="Član 19. stav 7. Kriterija",P345,N345+P345))))</f>
        <v/>
      </c>
      <c r="R345" s="332"/>
      <c r="S345" s="332"/>
      <c r="T345" s="332"/>
    </row>
    <row r="346" spans="1:20" s="329" customFormat="1" x14ac:dyDescent="0.25">
      <c r="A346" s="367"/>
      <c r="B346" s="607"/>
      <c r="C346" s="367"/>
      <c r="D346" s="367"/>
      <c r="E346" s="478"/>
      <c r="F346" s="476"/>
      <c r="G346" s="476"/>
      <c r="H346" s="476"/>
      <c r="I346" s="476"/>
      <c r="J346" s="476"/>
      <c r="K346" s="476"/>
      <c r="L346" s="476"/>
      <c r="N346" s="222"/>
      <c r="P346" s="222"/>
      <c r="Q346" s="332"/>
      <c r="R346" s="222"/>
      <c r="S346" s="222"/>
      <c r="T346" s="222"/>
    </row>
    <row r="347" spans="1:20" s="329" customFormat="1" x14ac:dyDescent="0.25">
      <c r="A347" s="798" t="s">
        <v>236</v>
      </c>
      <c r="B347" s="799"/>
      <c r="C347" s="800"/>
      <c r="D347" s="443"/>
      <c r="E347" s="444"/>
      <c r="F347" s="444"/>
      <c r="G347" s="487"/>
      <c r="H347" s="487"/>
      <c r="I347" s="487"/>
      <c r="J347" s="487"/>
      <c r="K347" s="487"/>
      <c r="L347" s="444"/>
      <c r="M347" s="446"/>
      <c r="N347" s="446"/>
      <c r="O347" s="446"/>
      <c r="P347" s="445"/>
      <c r="Q347" s="445"/>
      <c r="R347" s="222"/>
      <c r="S347" s="222"/>
      <c r="T347" s="222"/>
    </row>
    <row r="348" spans="1:20" s="329" customFormat="1" x14ac:dyDescent="0.25">
      <c r="A348" s="440">
        <v>24</v>
      </c>
      <c r="B348" s="357" t="s">
        <v>143</v>
      </c>
      <c r="C348" s="357"/>
      <c r="D348" s="357"/>
      <c r="E348" s="474"/>
      <c r="F348" s="358">
        <f t="shared" ref="F348" si="224">SUM(H348:L348)</f>
        <v>0</v>
      </c>
      <c r="G348" s="474"/>
      <c r="H348" s="474"/>
      <c r="I348" s="474"/>
      <c r="J348" s="474"/>
      <c r="K348" s="474"/>
      <c r="L348" s="474"/>
      <c r="M348" s="434"/>
      <c r="N348" s="435"/>
      <c r="O348" s="434"/>
      <c r="P348" s="435"/>
      <c r="Q348" s="436"/>
      <c r="R348" s="222"/>
      <c r="S348" s="222"/>
      <c r="T348" s="222"/>
    </row>
    <row r="349" spans="1:20" s="329" customFormat="1" x14ac:dyDescent="0.25">
      <c r="A349" s="798" t="s">
        <v>237</v>
      </c>
      <c r="B349" s="799"/>
      <c r="C349" s="800"/>
      <c r="D349" s="447"/>
      <c r="E349" s="448"/>
      <c r="F349" s="448"/>
      <c r="G349" s="448"/>
      <c r="H349" s="448"/>
      <c r="I349" s="448"/>
      <c r="J349" s="448"/>
      <c r="K349" s="448"/>
      <c r="L349" s="448"/>
      <c r="M349" s="449"/>
      <c r="N349" s="450"/>
      <c r="O349" s="449"/>
      <c r="P349" s="450"/>
      <c r="Q349" s="459"/>
      <c r="R349" s="222"/>
      <c r="S349" s="222"/>
      <c r="T349" s="222"/>
    </row>
    <row r="350" spans="1:20" s="329" customFormat="1" x14ac:dyDescent="0.25">
      <c r="A350" s="437">
        <f>+A348</f>
        <v>24</v>
      </c>
      <c r="B350" s="438" t="str">
        <f>+B348</f>
        <v>Ime i prezime</v>
      </c>
      <c r="C350" s="357"/>
      <c r="D350" s="357"/>
      <c r="E350" s="474"/>
      <c r="F350" s="358">
        <f>SUM(H350:L350)</f>
        <v>0</v>
      </c>
      <c r="G350" s="474"/>
      <c r="H350" s="474"/>
      <c r="I350" s="474"/>
      <c r="J350" s="474"/>
      <c r="K350" s="474"/>
      <c r="L350" s="474"/>
      <c r="M350" s="434"/>
      <c r="N350" s="435"/>
      <c r="O350" s="434"/>
      <c r="P350" s="435"/>
      <c r="Q350" s="436"/>
      <c r="R350" s="222"/>
      <c r="S350" s="222"/>
      <c r="T350" s="222"/>
    </row>
    <row r="351" spans="1:20" s="329" customFormat="1" ht="15.75" thickBot="1" x14ac:dyDescent="0.3">
      <c r="A351" s="433" t="s">
        <v>238</v>
      </c>
      <c r="B351" s="607"/>
      <c r="C351" s="367"/>
      <c r="D351" s="367"/>
      <c r="E351" s="478"/>
      <c r="F351" s="476"/>
      <c r="G351" s="476"/>
      <c r="H351" s="476"/>
      <c r="I351" s="476"/>
      <c r="J351" s="476"/>
      <c r="K351" s="476"/>
      <c r="L351" s="476"/>
      <c r="N351" s="222"/>
      <c r="P351" s="222"/>
      <c r="Q351" s="332"/>
      <c r="R351" s="222"/>
      <c r="S351" s="222"/>
      <c r="T351" s="222"/>
    </row>
    <row r="352" spans="1:20" s="458" customFormat="1" ht="15.75" thickBot="1" x14ac:dyDescent="0.3">
      <c r="A352" s="451">
        <f>+A348</f>
        <v>24</v>
      </c>
      <c r="B352" s="452" t="str">
        <f>+B348</f>
        <v>Ime i prezime</v>
      </c>
      <c r="C352" s="671"/>
      <c r="D352" s="454"/>
      <c r="E352" s="479">
        <f>+E348+E350</f>
        <v>0</v>
      </c>
      <c r="F352" s="455">
        <f t="shared" ref="F352" si="225">SUM(H352:L352)</f>
        <v>0</v>
      </c>
      <c r="G352" s="479">
        <f t="shared" ref="G352:L352" si="226">+G348+G350</f>
        <v>0</v>
      </c>
      <c r="H352" s="479">
        <f t="shared" si="226"/>
        <v>0</v>
      </c>
      <c r="I352" s="479">
        <f t="shared" si="226"/>
        <v>0</v>
      </c>
      <c r="J352" s="479">
        <f t="shared" si="226"/>
        <v>0</v>
      </c>
      <c r="K352" s="479">
        <f t="shared" si="226"/>
        <v>0</v>
      </c>
      <c r="L352" s="479">
        <f t="shared" si="226"/>
        <v>0</v>
      </c>
      <c r="M352" s="456" t="str">
        <f t="shared" ref="M352" si="227">IF(D352="","",IF(D352="Nije ocijenjen","",IF(D352="Ocijenjen",IF(F352&lt;10,"Član 19. stav 7. Kriterija",(K352+(L352/2))/(F352)))))</f>
        <v/>
      </c>
      <c r="N352" s="457" t="str">
        <f t="shared" ref="N352" si="228">IF(D352="","",IF(D352="Nije ocijenjen","",IF(D352="Ocijenjen",IF(M352="Član 19. stav 7. Kriterija","",IF(M352&gt;0.5,0,IF(M352&gt;0.4,9,IF(M352&gt;0.3,18,IF(M352&gt;0.15,26,IF(M352&lt;=0.15,35,)))))))))</f>
        <v/>
      </c>
      <c r="O352" s="456" t="str">
        <f t="shared" ref="O352" si="229">IF(D352="","",IF(D352="Nije ocijenjen","",IF(D352="Ocijenjen",IF(E352=0,"",((K352+J352+(L352/2))/(E352))))))</f>
        <v/>
      </c>
      <c r="P352" s="457" t="str">
        <f t="shared" ref="P352" si="230">IF(D352="","",IF(D352="Nije ocijenjen","",IF(D352="Ocijenjen",IF(O352&gt;0.2,0,IF(O352&gt;0.15,3,IF(O352&gt;0.1,6,IF(O352&gt;0.06,9,IF(O352&gt;0.03,12,IF(O352&lt;=0.03,15,)))))))))</f>
        <v/>
      </c>
      <c r="Q352" s="441" t="str">
        <f t="shared" ref="Q352" si="231">IF(D352="","",IF(D352="Nije ocijenjen","",IF(D352="Ocijenjen",IF(M352="Član 19. stav 7. Kriterija",P352,N352+P352))))</f>
        <v/>
      </c>
      <c r="R352" s="332"/>
      <c r="S352" s="332"/>
      <c r="T352" s="332"/>
    </row>
    <row r="353" spans="1:20" s="329" customFormat="1" x14ac:dyDescent="0.25">
      <c r="A353" s="367"/>
      <c r="B353" s="607"/>
      <c r="C353" s="367"/>
      <c r="D353" s="367"/>
      <c r="E353" s="478"/>
      <c r="F353" s="476"/>
      <c r="G353" s="476"/>
      <c r="H353" s="476"/>
      <c r="I353" s="476"/>
      <c r="J353" s="476"/>
      <c r="K353" s="476"/>
      <c r="L353" s="476"/>
      <c r="N353" s="222"/>
      <c r="P353" s="222"/>
      <c r="Q353" s="332"/>
      <c r="R353" s="222"/>
      <c r="S353" s="222"/>
      <c r="T353" s="222"/>
    </row>
    <row r="354" spans="1:20" s="329" customFormat="1" x14ac:dyDescent="0.25">
      <c r="A354" s="798" t="s">
        <v>236</v>
      </c>
      <c r="B354" s="799"/>
      <c r="C354" s="800"/>
      <c r="D354" s="443"/>
      <c r="E354" s="444"/>
      <c r="F354" s="444"/>
      <c r="G354" s="487"/>
      <c r="H354" s="487"/>
      <c r="I354" s="487"/>
      <c r="J354" s="487"/>
      <c r="K354" s="487"/>
      <c r="L354" s="444"/>
      <c r="M354" s="446"/>
      <c r="N354" s="446"/>
      <c r="O354" s="446"/>
      <c r="P354" s="445"/>
      <c r="Q354" s="445"/>
      <c r="R354" s="222"/>
      <c r="S354" s="222"/>
      <c r="T354" s="222"/>
    </row>
    <row r="355" spans="1:20" s="329" customFormat="1" x14ac:dyDescent="0.25">
      <c r="A355" s="440">
        <v>25</v>
      </c>
      <c r="B355" s="357" t="s">
        <v>143</v>
      </c>
      <c r="C355" s="357"/>
      <c r="D355" s="357"/>
      <c r="E355" s="474"/>
      <c r="F355" s="358">
        <f t="shared" ref="F355" si="232">SUM(H355:L355)</f>
        <v>0</v>
      </c>
      <c r="G355" s="474"/>
      <c r="H355" s="474"/>
      <c r="I355" s="474"/>
      <c r="J355" s="474"/>
      <c r="K355" s="474"/>
      <c r="L355" s="474"/>
      <c r="M355" s="434"/>
      <c r="N355" s="435"/>
      <c r="O355" s="434"/>
      <c r="P355" s="435"/>
      <c r="Q355" s="436"/>
      <c r="R355" s="222"/>
      <c r="S355" s="222"/>
      <c r="T355" s="222"/>
    </row>
    <row r="356" spans="1:20" s="329" customFormat="1" x14ac:dyDescent="0.25">
      <c r="A356" s="798" t="s">
        <v>237</v>
      </c>
      <c r="B356" s="799"/>
      <c r="C356" s="800"/>
      <c r="D356" s="447"/>
      <c r="E356" s="448"/>
      <c r="F356" s="448"/>
      <c r="G356" s="448"/>
      <c r="H356" s="448"/>
      <c r="I356" s="448"/>
      <c r="J356" s="448"/>
      <c r="K356" s="448"/>
      <c r="L356" s="448"/>
      <c r="M356" s="449"/>
      <c r="N356" s="450"/>
      <c r="O356" s="449"/>
      <c r="P356" s="450"/>
      <c r="Q356" s="459"/>
      <c r="R356" s="222"/>
      <c r="S356" s="222"/>
      <c r="T356" s="222"/>
    </row>
    <row r="357" spans="1:20" s="329" customFormat="1" x14ac:dyDescent="0.25">
      <c r="A357" s="437">
        <f>+A355</f>
        <v>25</v>
      </c>
      <c r="B357" s="438" t="str">
        <f>+B355</f>
        <v>Ime i prezime</v>
      </c>
      <c r="C357" s="357"/>
      <c r="D357" s="357"/>
      <c r="E357" s="474"/>
      <c r="F357" s="358">
        <f t="shared" ref="F357" si="233">SUM(H357:L357)</f>
        <v>0</v>
      </c>
      <c r="G357" s="474"/>
      <c r="H357" s="474"/>
      <c r="I357" s="474"/>
      <c r="J357" s="474"/>
      <c r="K357" s="474"/>
      <c r="L357" s="474"/>
      <c r="M357" s="434"/>
      <c r="N357" s="435"/>
      <c r="O357" s="434"/>
      <c r="P357" s="435"/>
      <c r="Q357" s="436"/>
      <c r="R357" s="222"/>
      <c r="S357" s="222"/>
      <c r="T357" s="222"/>
    </row>
    <row r="358" spans="1:20" s="329" customFormat="1" ht="15.75" thickBot="1" x14ac:dyDescent="0.3">
      <c r="A358" s="433" t="s">
        <v>238</v>
      </c>
      <c r="B358" s="607"/>
      <c r="C358" s="367"/>
      <c r="D358" s="367"/>
      <c r="E358" s="478"/>
      <c r="F358" s="476"/>
      <c r="G358" s="476"/>
      <c r="H358" s="476"/>
      <c r="I358" s="476"/>
      <c r="J358" s="476"/>
      <c r="K358" s="476"/>
      <c r="L358" s="476"/>
      <c r="N358" s="222"/>
      <c r="P358" s="222"/>
      <c r="Q358" s="332"/>
      <c r="R358" s="222"/>
      <c r="S358" s="222"/>
      <c r="T358" s="222"/>
    </row>
    <row r="359" spans="1:20" s="458" customFormat="1" ht="15.75" thickBot="1" x14ac:dyDescent="0.3">
      <c r="A359" s="451">
        <f>+A355</f>
        <v>25</v>
      </c>
      <c r="B359" s="452" t="str">
        <f>+B355</f>
        <v>Ime i prezime</v>
      </c>
      <c r="C359" s="671"/>
      <c r="D359" s="454"/>
      <c r="E359" s="479">
        <f>+E355+E357</f>
        <v>0</v>
      </c>
      <c r="F359" s="455">
        <f t="shared" ref="F359" si="234">SUM(H359:L359)</f>
        <v>0</v>
      </c>
      <c r="G359" s="479">
        <f t="shared" ref="G359:L359" si="235">+G355+G357</f>
        <v>0</v>
      </c>
      <c r="H359" s="479">
        <f t="shared" si="235"/>
        <v>0</v>
      </c>
      <c r="I359" s="479">
        <f t="shared" si="235"/>
        <v>0</v>
      </c>
      <c r="J359" s="479">
        <f t="shared" si="235"/>
        <v>0</v>
      </c>
      <c r="K359" s="479">
        <f t="shared" si="235"/>
        <v>0</v>
      </c>
      <c r="L359" s="479">
        <f t="shared" si="235"/>
        <v>0</v>
      </c>
      <c r="M359" s="456" t="str">
        <f t="shared" ref="M359" si="236">IF(D359="","",IF(D359="Nije ocijenjen","",IF(D359="Ocijenjen",IF(F359&lt;10,"Član 19. stav 7. Kriterija",(K359+(L359/2))/(F359)))))</f>
        <v/>
      </c>
      <c r="N359" s="457" t="str">
        <f t="shared" ref="N359" si="237">IF(D359="","",IF(D359="Nije ocijenjen","",IF(D359="Ocijenjen",IF(M359="Član 19. stav 7. Kriterija","",IF(M359&gt;0.5,0,IF(M359&gt;0.4,9,IF(M359&gt;0.3,18,IF(M359&gt;0.15,26,IF(M359&lt;=0.15,35,)))))))))</f>
        <v/>
      </c>
      <c r="O359" s="456" t="str">
        <f t="shared" ref="O359" si="238">IF(D359="","",IF(D359="Nije ocijenjen","",IF(D359="Ocijenjen",IF(E359=0,"",((K359+J359+(L359/2))/(E359))))))</f>
        <v/>
      </c>
      <c r="P359" s="457" t="str">
        <f t="shared" ref="P359" si="239">IF(D359="","",IF(D359="Nije ocijenjen","",IF(D359="Ocijenjen",IF(O359&gt;0.2,0,IF(O359&gt;0.15,3,IF(O359&gt;0.1,6,IF(O359&gt;0.06,9,IF(O359&gt;0.03,12,IF(O359&lt;=0.03,15,)))))))))</f>
        <v/>
      </c>
      <c r="Q359" s="441" t="str">
        <f t="shared" ref="Q359" si="240">IF(D359="","",IF(D359="Nije ocijenjen","",IF(D359="Ocijenjen",IF(M359="Član 19. stav 7. Kriterija",P359,N359+P359))))</f>
        <v/>
      </c>
      <c r="R359" s="332"/>
      <c r="S359" s="332"/>
      <c r="T359" s="332"/>
    </row>
    <row r="360" spans="1:20" s="329" customFormat="1" x14ac:dyDescent="0.25">
      <c r="A360" s="367"/>
      <c r="B360" s="607"/>
      <c r="C360" s="367"/>
      <c r="D360" s="367"/>
      <c r="E360" s="478"/>
      <c r="F360" s="476"/>
      <c r="G360" s="476"/>
      <c r="H360" s="476"/>
      <c r="I360" s="476"/>
      <c r="J360" s="476"/>
      <c r="K360" s="476"/>
      <c r="L360" s="476"/>
      <c r="N360" s="222"/>
      <c r="P360" s="222"/>
      <c r="Q360" s="332"/>
      <c r="R360" s="222"/>
      <c r="S360" s="222"/>
      <c r="T360" s="222"/>
    </row>
    <row r="361" spans="1:20" s="329" customFormat="1" x14ac:dyDescent="0.25">
      <c r="A361" s="798" t="s">
        <v>236</v>
      </c>
      <c r="B361" s="799"/>
      <c r="C361" s="800"/>
      <c r="D361" s="443"/>
      <c r="E361" s="444"/>
      <c r="F361" s="444"/>
      <c r="G361" s="487"/>
      <c r="H361" s="487"/>
      <c r="I361" s="487"/>
      <c r="J361" s="487"/>
      <c r="K361" s="487"/>
      <c r="L361" s="444"/>
      <c r="M361" s="446"/>
      <c r="N361" s="446"/>
      <c r="O361" s="446"/>
      <c r="P361" s="445"/>
      <c r="Q361" s="445"/>
      <c r="R361" s="222"/>
      <c r="S361" s="222"/>
      <c r="T361" s="222"/>
    </row>
    <row r="362" spans="1:20" s="329" customFormat="1" x14ac:dyDescent="0.25">
      <c r="A362" s="440">
        <v>26</v>
      </c>
      <c r="B362" s="357" t="s">
        <v>143</v>
      </c>
      <c r="C362" s="357"/>
      <c r="D362" s="357"/>
      <c r="E362" s="474"/>
      <c r="F362" s="358">
        <f t="shared" ref="F362" si="241">SUM(H362:L362)</f>
        <v>0</v>
      </c>
      <c r="G362" s="474"/>
      <c r="H362" s="474"/>
      <c r="I362" s="474"/>
      <c r="J362" s="474"/>
      <c r="K362" s="474"/>
      <c r="L362" s="474"/>
      <c r="M362" s="434"/>
      <c r="N362" s="435"/>
      <c r="O362" s="434"/>
      <c r="P362" s="435"/>
      <c r="Q362" s="436"/>
      <c r="R362" s="222"/>
      <c r="S362" s="222"/>
      <c r="T362" s="222"/>
    </row>
    <row r="363" spans="1:20" s="329" customFormat="1" x14ac:dyDescent="0.25">
      <c r="A363" s="798" t="s">
        <v>237</v>
      </c>
      <c r="B363" s="799"/>
      <c r="C363" s="800"/>
      <c r="D363" s="447"/>
      <c r="E363" s="448"/>
      <c r="F363" s="448"/>
      <c r="G363" s="448"/>
      <c r="H363" s="448"/>
      <c r="I363" s="448"/>
      <c r="J363" s="448"/>
      <c r="K363" s="448"/>
      <c r="L363" s="448"/>
      <c r="M363" s="449"/>
      <c r="N363" s="450"/>
      <c r="O363" s="449"/>
      <c r="P363" s="450"/>
      <c r="Q363" s="459"/>
      <c r="R363" s="222"/>
      <c r="S363" s="222"/>
      <c r="T363" s="222"/>
    </row>
    <row r="364" spans="1:20" s="329" customFormat="1" x14ac:dyDescent="0.25">
      <c r="A364" s="437">
        <f>+A362</f>
        <v>26</v>
      </c>
      <c r="B364" s="438" t="str">
        <f>+B362</f>
        <v>Ime i prezime</v>
      </c>
      <c r="C364" s="357"/>
      <c r="D364" s="357"/>
      <c r="E364" s="474"/>
      <c r="F364" s="358">
        <f t="shared" ref="F364" si="242">SUM(H364:L364)</f>
        <v>0</v>
      </c>
      <c r="G364" s="474"/>
      <c r="H364" s="474"/>
      <c r="I364" s="474"/>
      <c r="J364" s="474"/>
      <c r="K364" s="474"/>
      <c r="L364" s="474"/>
      <c r="M364" s="434"/>
      <c r="N364" s="435"/>
      <c r="O364" s="434"/>
      <c r="P364" s="435"/>
      <c r="Q364" s="436"/>
      <c r="R364" s="222"/>
      <c r="S364" s="222"/>
      <c r="T364" s="222"/>
    </row>
    <row r="365" spans="1:20" s="329" customFormat="1" ht="15.75" thickBot="1" x14ac:dyDescent="0.3">
      <c r="A365" s="433" t="s">
        <v>238</v>
      </c>
      <c r="B365" s="607"/>
      <c r="C365" s="367"/>
      <c r="D365" s="367"/>
      <c r="E365" s="478"/>
      <c r="F365" s="476"/>
      <c r="G365" s="476"/>
      <c r="H365" s="476"/>
      <c r="I365" s="476"/>
      <c r="J365" s="476"/>
      <c r="K365" s="476"/>
      <c r="L365" s="476"/>
      <c r="N365" s="222"/>
      <c r="P365" s="222"/>
      <c r="Q365" s="332"/>
      <c r="R365" s="222"/>
      <c r="S365" s="222"/>
      <c r="T365" s="222"/>
    </row>
    <row r="366" spans="1:20" s="458" customFormat="1" ht="15.75" thickBot="1" x14ac:dyDescent="0.3">
      <c r="A366" s="451">
        <f>+A362</f>
        <v>26</v>
      </c>
      <c r="B366" s="452" t="str">
        <f>+B362</f>
        <v>Ime i prezime</v>
      </c>
      <c r="C366" s="671"/>
      <c r="D366" s="454"/>
      <c r="E366" s="479">
        <f>+E362+E364</f>
        <v>0</v>
      </c>
      <c r="F366" s="455">
        <f t="shared" ref="F366" si="243">SUM(H366:L366)</f>
        <v>0</v>
      </c>
      <c r="G366" s="479">
        <f t="shared" ref="G366:L366" si="244">+G362+G364</f>
        <v>0</v>
      </c>
      <c r="H366" s="479">
        <f t="shared" si="244"/>
        <v>0</v>
      </c>
      <c r="I366" s="479">
        <f t="shared" si="244"/>
        <v>0</v>
      </c>
      <c r="J366" s="479">
        <f t="shared" si="244"/>
        <v>0</v>
      </c>
      <c r="K366" s="479">
        <f t="shared" si="244"/>
        <v>0</v>
      </c>
      <c r="L366" s="479">
        <f t="shared" si="244"/>
        <v>0</v>
      </c>
      <c r="M366" s="456" t="str">
        <f t="shared" ref="M366" si="245">IF(D366="","",IF(D366="Nije ocijenjen","",IF(D366="Ocijenjen",IF(F366&lt;10,"Član 19. stav 7. Kriterija",(K366+(L366/2))/(F366)))))</f>
        <v/>
      </c>
      <c r="N366" s="457" t="str">
        <f t="shared" ref="N366" si="246">IF(D366="","",IF(D366="Nije ocijenjen","",IF(D366="Ocijenjen",IF(M366="Član 19. stav 7. Kriterija","",IF(M366&gt;0.5,0,IF(M366&gt;0.4,9,IF(M366&gt;0.3,18,IF(M366&gt;0.15,26,IF(M366&lt;=0.15,35,)))))))))</f>
        <v/>
      </c>
      <c r="O366" s="456" t="str">
        <f t="shared" ref="O366" si="247">IF(D366="","",IF(D366="Nije ocijenjen","",IF(D366="Ocijenjen",IF(E366=0,"",((K366+J366+(L366/2))/(E366))))))</f>
        <v/>
      </c>
      <c r="P366" s="457" t="str">
        <f t="shared" ref="P366" si="248">IF(D366="","",IF(D366="Nije ocijenjen","",IF(D366="Ocijenjen",IF(O366&gt;0.2,0,IF(O366&gt;0.15,3,IF(O366&gt;0.1,6,IF(O366&gt;0.06,9,IF(O366&gt;0.03,12,IF(O366&lt;=0.03,15,)))))))))</f>
        <v/>
      </c>
      <c r="Q366" s="441" t="str">
        <f t="shared" ref="Q366" si="249">IF(D366="","",IF(D366="Nije ocijenjen","",IF(D366="Ocijenjen",IF(M366="Član 19. stav 7. Kriterija",P366,N366+P366))))</f>
        <v/>
      </c>
      <c r="R366" s="332"/>
      <c r="S366" s="332"/>
      <c r="T366" s="332"/>
    </row>
    <row r="367" spans="1:20" s="329" customFormat="1" x14ac:dyDescent="0.25">
      <c r="A367" s="367"/>
      <c r="B367" s="607"/>
      <c r="C367" s="367"/>
      <c r="D367" s="367"/>
      <c r="E367" s="478"/>
      <c r="F367" s="476"/>
      <c r="G367" s="476"/>
      <c r="H367" s="476"/>
      <c r="I367" s="476"/>
      <c r="J367" s="476"/>
      <c r="K367" s="476"/>
      <c r="L367" s="476"/>
      <c r="N367" s="222"/>
      <c r="P367" s="222"/>
      <c r="Q367" s="332"/>
      <c r="R367" s="222"/>
      <c r="S367" s="222"/>
      <c r="T367" s="222"/>
    </row>
    <row r="368" spans="1:20" s="329" customFormat="1" x14ac:dyDescent="0.25">
      <c r="A368" s="798" t="s">
        <v>236</v>
      </c>
      <c r="B368" s="799"/>
      <c r="C368" s="800"/>
      <c r="D368" s="443"/>
      <c r="E368" s="444"/>
      <c r="F368" s="444"/>
      <c r="G368" s="487"/>
      <c r="H368" s="487"/>
      <c r="I368" s="487"/>
      <c r="J368" s="487"/>
      <c r="K368" s="487"/>
      <c r="L368" s="444"/>
      <c r="M368" s="446"/>
      <c r="N368" s="446"/>
      <c r="O368" s="446"/>
      <c r="P368" s="445"/>
      <c r="Q368" s="445"/>
      <c r="R368" s="222"/>
      <c r="S368" s="222"/>
      <c r="T368" s="222"/>
    </row>
    <row r="369" spans="1:20" s="329" customFormat="1" x14ac:dyDescent="0.25">
      <c r="A369" s="440">
        <v>27</v>
      </c>
      <c r="B369" s="357" t="s">
        <v>143</v>
      </c>
      <c r="C369" s="357"/>
      <c r="D369" s="357"/>
      <c r="E369" s="474"/>
      <c r="F369" s="358">
        <f t="shared" ref="F369" si="250">SUM(H369:L369)</f>
        <v>0</v>
      </c>
      <c r="G369" s="474"/>
      <c r="H369" s="474"/>
      <c r="I369" s="474"/>
      <c r="J369" s="474"/>
      <c r="K369" s="474"/>
      <c r="L369" s="474"/>
      <c r="M369" s="434"/>
      <c r="N369" s="435"/>
      <c r="O369" s="434"/>
      <c r="P369" s="435"/>
      <c r="Q369" s="436"/>
      <c r="R369" s="222"/>
      <c r="S369" s="222"/>
      <c r="T369" s="222"/>
    </row>
    <row r="370" spans="1:20" s="329" customFormat="1" x14ac:dyDescent="0.25">
      <c r="A370" s="798" t="s">
        <v>237</v>
      </c>
      <c r="B370" s="799"/>
      <c r="C370" s="800"/>
      <c r="D370" s="447"/>
      <c r="E370" s="448"/>
      <c r="F370" s="448"/>
      <c r="G370" s="448"/>
      <c r="H370" s="448"/>
      <c r="I370" s="448"/>
      <c r="J370" s="448"/>
      <c r="K370" s="448"/>
      <c r="L370" s="448"/>
      <c r="M370" s="449"/>
      <c r="N370" s="450"/>
      <c r="O370" s="449"/>
      <c r="P370" s="450"/>
      <c r="Q370" s="459"/>
      <c r="R370" s="222"/>
      <c r="S370" s="222"/>
      <c r="T370" s="222"/>
    </row>
    <row r="371" spans="1:20" s="329" customFormat="1" x14ac:dyDescent="0.25">
      <c r="A371" s="437">
        <f>+A369</f>
        <v>27</v>
      </c>
      <c r="B371" s="438" t="str">
        <f>+B369</f>
        <v>Ime i prezime</v>
      </c>
      <c r="C371" s="357"/>
      <c r="D371" s="357"/>
      <c r="E371" s="474"/>
      <c r="F371" s="358">
        <f t="shared" ref="F371" si="251">SUM(H371:L371)</f>
        <v>0</v>
      </c>
      <c r="G371" s="474"/>
      <c r="H371" s="474"/>
      <c r="I371" s="474"/>
      <c r="J371" s="474"/>
      <c r="K371" s="474"/>
      <c r="L371" s="474"/>
      <c r="M371" s="434"/>
      <c r="N371" s="435"/>
      <c r="O371" s="434"/>
      <c r="P371" s="435"/>
      <c r="Q371" s="436"/>
      <c r="R371" s="222"/>
      <c r="S371" s="222"/>
      <c r="T371" s="222"/>
    </row>
    <row r="372" spans="1:20" s="329" customFormat="1" ht="15.75" thickBot="1" x14ac:dyDescent="0.3">
      <c r="A372" s="433" t="s">
        <v>238</v>
      </c>
      <c r="B372" s="607"/>
      <c r="C372" s="367"/>
      <c r="D372" s="367"/>
      <c r="E372" s="478"/>
      <c r="F372" s="476"/>
      <c r="G372" s="476"/>
      <c r="H372" s="476"/>
      <c r="I372" s="476"/>
      <c r="J372" s="476"/>
      <c r="K372" s="476"/>
      <c r="L372" s="476"/>
      <c r="N372" s="222"/>
      <c r="P372" s="222"/>
      <c r="Q372" s="332"/>
      <c r="R372" s="222"/>
      <c r="S372" s="222"/>
      <c r="T372" s="222"/>
    </row>
    <row r="373" spans="1:20" s="458" customFormat="1" ht="15.75" thickBot="1" x14ac:dyDescent="0.3">
      <c r="A373" s="451">
        <f>+A369</f>
        <v>27</v>
      </c>
      <c r="B373" s="452" t="str">
        <f>+B369</f>
        <v>Ime i prezime</v>
      </c>
      <c r="C373" s="671"/>
      <c r="D373" s="454"/>
      <c r="E373" s="479">
        <f>+E369+E371</f>
        <v>0</v>
      </c>
      <c r="F373" s="455">
        <f t="shared" ref="F373" si="252">SUM(H373:L373)</f>
        <v>0</v>
      </c>
      <c r="G373" s="479">
        <f t="shared" ref="G373:L373" si="253">+G369+G371</f>
        <v>0</v>
      </c>
      <c r="H373" s="479">
        <f t="shared" si="253"/>
        <v>0</v>
      </c>
      <c r="I373" s="479">
        <f t="shared" si="253"/>
        <v>0</v>
      </c>
      <c r="J373" s="479">
        <f t="shared" si="253"/>
        <v>0</v>
      </c>
      <c r="K373" s="479">
        <f t="shared" si="253"/>
        <v>0</v>
      </c>
      <c r="L373" s="479">
        <f t="shared" si="253"/>
        <v>0</v>
      </c>
      <c r="M373" s="456" t="str">
        <f t="shared" ref="M373" si="254">IF(D373="","",IF(D373="Nije ocijenjen","",IF(D373="Ocijenjen",IF(F373&lt;10,"Član 19. stav 7. Kriterija",(K373+(L373/2))/(F373)))))</f>
        <v/>
      </c>
      <c r="N373" s="457" t="str">
        <f t="shared" ref="N373" si="255">IF(D373="","",IF(D373="Nije ocijenjen","",IF(D373="Ocijenjen",IF(M373="Član 19. stav 7. Kriterija","",IF(M373&gt;0.5,0,IF(M373&gt;0.4,9,IF(M373&gt;0.3,18,IF(M373&gt;0.15,26,IF(M373&lt;=0.15,35,)))))))))</f>
        <v/>
      </c>
      <c r="O373" s="456" t="str">
        <f t="shared" ref="O373" si="256">IF(D373="","",IF(D373="Nije ocijenjen","",IF(D373="Ocijenjen",IF(E373=0,"",((K373+J373+(L373/2))/(E373))))))</f>
        <v/>
      </c>
      <c r="P373" s="457" t="str">
        <f t="shared" ref="P373" si="257">IF(D373="","",IF(D373="Nije ocijenjen","",IF(D373="Ocijenjen",IF(O373&gt;0.2,0,IF(O373&gt;0.15,3,IF(O373&gt;0.1,6,IF(O373&gt;0.06,9,IF(O373&gt;0.03,12,IF(O373&lt;=0.03,15,)))))))))</f>
        <v/>
      </c>
      <c r="Q373" s="441" t="str">
        <f t="shared" ref="Q373" si="258">IF(D373="","",IF(D373="Nije ocijenjen","",IF(D373="Ocijenjen",IF(M373="Član 19. stav 7. Kriterija",P373,N373+P373))))</f>
        <v/>
      </c>
      <c r="R373" s="332"/>
      <c r="S373" s="332"/>
      <c r="T373" s="332"/>
    </row>
    <row r="374" spans="1:20" s="329" customFormat="1" x14ac:dyDescent="0.25">
      <c r="A374" s="367"/>
      <c r="B374" s="607"/>
      <c r="C374" s="367"/>
      <c r="D374" s="367"/>
      <c r="E374" s="478"/>
      <c r="F374" s="476"/>
      <c r="G374" s="476"/>
      <c r="H374" s="476"/>
      <c r="I374" s="476"/>
      <c r="J374" s="476"/>
      <c r="K374" s="476"/>
      <c r="L374" s="476"/>
      <c r="N374" s="222"/>
      <c r="P374" s="222"/>
      <c r="Q374" s="332"/>
      <c r="R374" s="222"/>
      <c r="S374" s="222"/>
      <c r="T374" s="222"/>
    </row>
    <row r="375" spans="1:20" s="329" customFormat="1" x14ac:dyDescent="0.25">
      <c r="A375" s="798" t="s">
        <v>236</v>
      </c>
      <c r="B375" s="799"/>
      <c r="C375" s="800"/>
      <c r="D375" s="443"/>
      <c r="E375" s="444"/>
      <c r="F375" s="444"/>
      <c r="G375" s="487"/>
      <c r="H375" s="487"/>
      <c r="I375" s="487"/>
      <c r="J375" s="487"/>
      <c r="K375" s="487"/>
      <c r="L375" s="444"/>
      <c r="M375" s="446"/>
      <c r="N375" s="446"/>
      <c r="O375" s="446"/>
      <c r="P375" s="445"/>
      <c r="Q375" s="445"/>
      <c r="R375" s="222"/>
      <c r="S375" s="222"/>
      <c r="T375" s="222"/>
    </row>
    <row r="376" spans="1:20" s="329" customFormat="1" x14ac:dyDescent="0.25">
      <c r="A376" s="440">
        <v>28</v>
      </c>
      <c r="B376" s="357" t="s">
        <v>143</v>
      </c>
      <c r="C376" s="357"/>
      <c r="D376" s="357"/>
      <c r="E376" s="474"/>
      <c r="F376" s="358">
        <f t="shared" ref="F376" si="259">SUM(H376:L376)</f>
        <v>0</v>
      </c>
      <c r="G376" s="474"/>
      <c r="H376" s="474"/>
      <c r="I376" s="474"/>
      <c r="J376" s="474"/>
      <c r="K376" s="474"/>
      <c r="L376" s="474"/>
      <c r="M376" s="434"/>
      <c r="N376" s="435"/>
      <c r="O376" s="434"/>
      <c r="P376" s="435"/>
      <c r="Q376" s="436"/>
      <c r="R376" s="222"/>
      <c r="S376" s="222"/>
      <c r="T376" s="222"/>
    </row>
    <row r="377" spans="1:20" s="329" customFormat="1" x14ac:dyDescent="0.25">
      <c r="A377" s="798" t="s">
        <v>237</v>
      </c>
      <c r="B377" s="799"/>
      <c r="C377" s="800"/>
      <c r="D377" s="447"/>
      <c r="E377" s="448"/>
      <c r="F377" s="448"/>
      <c r="G377" s="448"/>
      <c r="H377" s="448"/>
      <c r="I377" s="448"/>
      <c r="J377" s="448"/>
      <c r="K377" s="448"/>
      <c r="L377" s="448"/>
      <c r="M377" s="449"/>
      <c r="N377" s="450"/>
      <c r="O377" s="449"/>
      <c r="P377" s="450"/>
      <c r="Q377" s="459"/>
      <c r="R377" s="222"/>
      <c r="S377" s="222"/>
      <c r="T377" s="222"/>
    </row>
    <row r="378" spans="1:20" s="329" customFormat="1" x14ac:dyDescent="0.25">
      <c r="A378" s="437">
        <f>+A376</f>
        <v>28</v>
      </c>
      <c r="B378" s="438" t="str">
        <f>+B376</f>
        <v>Ime i prezime</v>
      </c>
      <c r="C378" s="357"/>
      <c r="D378" s="357"/>
      <c r="E378" s="474"/>
      <c r="F378" s="358">
        <f t="shared" ref="F378" si="260">SUM(H378:L378)</f>
        <v>0</v>
      </c>
      <c r="G378" s="474"/>
      <c r="H378" s="474"/>
      <c r="I378" s="474"/>
      <c r="J378" s="474"/>
      <c r="K378" s="474"/>
      <c r="L378" s="474"/>
      <c r="M378" s="434"/>
      <c r="N378" s="435"/>
      <c r="O378" s="434"/>
      <c r="P378" s="435"/>
      <c r="Q378" s="436"/>
      <c r="R378" s="222"/>
      <c r="S378" s="222"/>
      <c r="T378" s="222"/>
    </row>
    <row r="379" spans="1:20" s="329" customFormat="1" ht="15.75" thickBot="1" x14ac:dyDescent="0.3">
      <c r="A379" s="433" t="s">
        <v>238</v>
      </c>
      <c r="B379" s="607"/>
      <c r="C379" s="367"/>
      <c r="D379" s="367"/>
      <c r="E379" s="478"/>
      <c r="F379" s="476"/>
      <c r="G379" s="476"/>
      <c r="H379" s="476"/>
      <c r="I379" s="476"/>
      <c r="J379" s="476"/>
      <c r="K379" s="476"/>
      <c r="L379" s="476"/>
      <c r="N379" s="222"/>
      <c r="P379" s="222"/>
      <c r="Q379" s="332"/>
      <c r="R379" s="222"/>
      <c r="S379" s="222"/>
      <c r="T379" s="222"/>
    </row>
    <row r="380" spans="1:20" s="458" customFormat="1" ht="15.75" thickBot="1" x14ac:dyDescent="0.3">
      <c r="A380" s="451">
        <f>+A376</f>
        <v>28</v>
      </c>
      <c r="B380" s="452" t="str">
        <f>+B376</f>
        <v>Ime i prezime</v>
      </c>
      <c r="C380" s="671"/>
      <c r="D380" s="454"/>
      <c r="E380" s="479">
        <f>+E376+E378</f>
        <v>0</v>
      </c>
      <c r="F380" s="455">
        <f t="shared" ref="F380" si="261">SUM(H380:L380)</f>
        <v>0</v>
      </c>
      <c r="G380" s="479">
        <f t="shared" ref="G380:L380" si="262">+G376+G378</f>
        <v>0</v>
      </c>
      <c r="H380" s="479">
        <f t="shared" si="262"/>
        <v>0</v>
      </c>
      <c r="I380" s="479">
        <f t="shared" si="262"/>
        <v>0</v>
      </c>
      <c r="J380" s="479">
        <f t="shared" si="262"/>
        <v>0</v>
      </c>
      <c r="K380" s="479">
        <f t="shared" si="262"/>
        <v>0</v>
      </c>
      <c r="L380" s="479">
        <f t="shared" si="262"/>
        <v>0</v>
      </c>
      <c r="M380" s="456" t="str">
        <f t="shared" ref="M380" si="263">IF(D380="","",IF(D380="Nije ocijenjen","",IF(D380="Ocijenjen",IF(F380&lt;10,"Član 19. stav 7. Kriterija",(K380+(L380/2))/(F380)))))</f>
        <v/>
      </c>
      <c r="N380" s="457" t="str">
        <f t="shared" ref="N380" si="264">IF(D380="","",IF(D380="Nije ocijenjen","",IF(D380="Ocijenjen",IF(M380="Član 19. stav 7. Kriterija","",IF(M380&gt;0.5,0,IF(M380&gt;0.4,9,IF(M380&gt;0.3,18,IF(M380&gt;0.15,26,IF(M380&lt;=0.15,35,)))))))))</f>
        <v/>
      </c>
      <c r="O380" s="456" t="str">
        <f t="shared" ref="O380" si="265">IF(D380="","",IF(D380="Nije ocijenjen","",IF(D380="Ocijenjen",IF(E380=0,"",((K380+J380+(L380/2))/(E380))))))</f>
        <v/>
      </c>
      <c r="P380" s="457" t="str">
        <f t="shared" ref="P380" si="266">IF(D380="","",IF(D380="Nije ocijenjen","",IF(D380="Ocijenjen",IF(O380&gt;0.2,0,IF(O380&gt;0.15,3,IF(O380&gt;0.1,6,IF(O380&gt;0.06,9,IF(O380&gt;0.03,12,IF(O380&lt;=0.03,15,)))))))))</f>
        <v/>
      </c>
      <c r="Q380" s="441" t="str">
        <f t="shared" ref="Q380" si="267">IF(D380="","",IF(D380="Nije ocijenjen","",IF(D380="Ocijenjen",IF(M380="Član 19. stav 7. Kriterija",P380,N380+P380))))</f>
        <v/>
      </c>
      <c r="R380" s="332"/>
      <c r="S380" s="332"/>
      <c r="T380" s="332"/>
    </row>
    <row r="381" spans="1:20" s="329" customFormat="1" x14ac:dyDescent="0.25">
      <c r="A381" s="367"/>
      <c r="B381" s="607"/>
      <c r="C381" s="367"/>
      <c r="D381" s="367"/>
      <c r="E381" s="478"/>
      <c r="F381" s="476"/>
      <c r="G381" s="476"/>
      <c r="H381" s="476"/>
      <c r="I381" s="476"/>
      <c r="J381" s="476"/>
      <c r="K381" s="476"/>
      <c r="L381" s="476"/>
      <c r="N381" s="222"/>
      <c r="P381" s="222"/>
      <c r="Q381" s="332"/>
      <c r="R381" s="222"/>
      <c r="S381" s="222"/>
      <c r="T381" s="222"/>
    </row>
    <row r="382" spans="1:20" s="329" customFormat="1" x14ac:dyDescent="0.25">
      <c r="A382" s="798" t="s">
        <v>236</v>
      </c>
      <c r="B382" s="799"/>
      <c r="C382" s="800"/>
      <c r="D382" s="443"/>
      <c r="E382" s="444"/>
      <c r="F382" s="444"/>
      <c r="G382" s="487"/>
      <c r="H382" s="487"/>
      <c r="I382" s="487"/>
      <c r="J382" s="487"/>
      <c r="K382" s="487"/>
      <c r="L382" s="444"/>
      <c r="M382" s="446"/>
      <c r="N382" s="446"/>
      <c r="O382" s="446"/>
      <c r="P382" s="445"/>
      <c r="Q382" s="445"/>
      <c r="R382" s="222"/>
      <c r="S382" s="222"/>
      <c r="T382" s="222"/>
    </row>
    <row r="383" spans="1:20" s="329" customFormat="1" x14ac:dyDescent="0.25">
      <c r="A383" s="440">
        <v>29</v>
      </c>
      <c r="B383" s="357" t="s">
        <v>143</v>
      </c>
      <c r="C383" s="357"/>
      <c r="D383" s="357"/>
      <c r="E383" s="474"/>
      <c r="F383" s="358">
        <f t="shared" ref="F383" si="268">SUM(H383:L383)</f>
        <v>0</v>
      </c>
      <c r="G383" s="474"/>
      <c r="H383" s="474"/>
      <c r="I383" s="474"/>
      <c r="J383" s="474"/>
      <c r="K383" s="474"/>
      <c r="L383" s="474"/>
      <c r="M383" s="434"/>
      <c r="N383" s="435"/>
      <c r="O383" s="434"/>
      <c r="P383" s="435"/>
      <c r="Q383" s="436"/>
      <c r="R383" s="222"/>
      <c r="S383" s="222"/>
      <c r="T383" s="222"/>
    </row>
    <row r="384" spans="1:20" s="329" customFormat="1" x14ac:dyDescent="0.25">
      <c r="A384" s="798" t="s">
        <v>237</v>
      </c>
      <c r="B384" s="799"/>
      <c r="C384" s="800"/>
      <c r="D384" s="447"/>
      <c r="E384" s="448"/>
      <c r="F384" s="448"/>
      <c r="G384" s="448"/>
      <c r="H384" s="448"/>
      <c r="I384" s="448"/>
      <c r="J384" s="448"/>
      <c r="K384" s="448"/>
      <c r="L384" s="448"/>
      <c r="M384" s="449"/>
      <c r="N384" s="450"/>
      <c r="O384" s="449"/>
      <c r="P384" s="450"/>
      <c r="Q384" s="459"/>
      <c r="R384" s="222"/>
      <c r="S384" s="222"/>
      <c r="T384" s="222"/>
    </row>
    <row r="385" spans="1:20" s="329" customFormat="1" x14ac:dyDescent="0.25">
      <c r="A385" s="437">
        <f>+A383</f>
        <v>29</v>
      </c>
      <c r="B385" s="438" t="str">
        <f>+B383</f>
        <v>Ime i prezime</v>
      </c>
      <c r="C385" s="357"/>
      <c r="D385" s="357"/>
      <c r="E385" s="474"/>
      <c r="F385" s="358">
        <f t="shared" ref="F385" si="269">SUM(H385:L385)</f>
        <v>0</v>
      </c>
      <c r="G385" s="474"/>
      <c r="H385" s="474"/>
      <c r="I385" s="474"/>
      <c r="J385" s="474"/>
      <c r="K385" s="474"/>
      <c r="L385" s="474"/>
      <c r="M385" s="434"/>
      <c r="N385" s="435"/>
      <c r="O385" s="434"/>
      <c r="P385" s="435"/>
      <c r="Q385" s="436"/>
      <c r="R385" s="222"/>
      <c r="S385" s="222"/>
      <c r="T385" s="222"/>
    </row>
    <row r="386" spans="1:20" s="329" customFormat="1" ht="15.75" thickBot="1" x14ac:dyDescent="0.3">
      <c r="A386" s="433" t="s">
        <v>238</v>
      </c>
      <c r="B386" s="607"/>
      <c r="C386" s="367"/>
      <c r="D386" s="367"/>
      <c r="E386" s="478"/>
      <c r="F386" s="476"/>
      <c r="G386" s="476"/>
      <c r="H386" s="476"/>
      <c r="I386" s="476"/>
      <c r="J386" s="476"/>
      <c r="K386" s="476"/>
      <c r="L386" s="476"/>
      <c r="N386" s="222"/>
      <c r="P386" s="222"/>
      <c r="Q386" s="332"/>
      <c r="R386" s="222"/>
      <c r="S386" s="222"/>
      <c r="T386" s="222"/>
    </row>
    <row r="387" spans="1:20" s="458" customFormat="1" ht="15.75" thickBot="1" x14ac:dyDescent="0.3">
      <c r="A387" s="451">
        <f>+A383</f>
        <v>29</v>
      </c>
      <c r="B387" s="452" t="str">
        <f>+B383</f>
        <v>Ime i prezime</v>
      </c>
      <c r="C387" s="671"/>
      <c r="D387" s="454"/>
      <c r="E387" s="479">
        <f>+E383+E385</f>
        <v>0</v>
      </c>
      <c r="F387" s="455">
        <f t="shared" ref="F387" si="270">SUM(H387:L387)</f>
        <v>0</v>
      </c>
      <c r="G387" s="479">
        <f t="shared" ref="G387:L387" si="271">+G383+G385</f>
        <v>0</v>
      </c>
      <c r="H387" s="479">
        <f t="shared" si="271"/>
        <v>0</v>
      </c>
      <c r="I387" s="479">
        <f t="shared" si="271"/>
        <v>0</v>
      </c>
      <c r="J387" s="479">
        <f t="shared" si="271"/>
        <v>0</v>
      </c>
      <c r="K387" s="479">
        <f t="shared" si="271"/>
        <v>0</v>
      </c>
      <c r="L387" s="479">
        <f t="shared" si="271"/>
        <v>0</v>
      </c>
      <c r="M387" s="456" t="str">
        <f t="shared" ref="M387" si="272">IF(D387="","",IF(D387="Nije ocijenjen","",IF(D387="Ocijenjen",IF(F387&lt;10,"Član 19. stav 7. Kriterija",(K387+(L387/2))/(F387)))))</f>
        <v/>
      </c>
      <c r="N387" s="457" t="str">
        <f t="shared" ref="N387" si="273">IF(D387="","",IF(D387="Nije ocijenjen","",IF(D387="Ocijenjen",IF(M387="Član 19. stav 7. Kriterija","",IF(M387&gt;0.5,0,IF(M387&gt;0.4,9,IF(M387&gt;0.3,18,IF(M387&gt;0.15,26,IF(M387&lt;=0.15,35,)))))))))</f>
        <v/>
      </c>
      <c r="O387" s="456" t="str">
        <f t="shared" ref="O387" si="274">IF(D387="","",IF(D387="Nije ocijenjen","",IF(D387="Ocijenjen",IF(E387=0,"",((K387+J387+(L387/2))/(E387))))))</f>
        <v/>
      </c>
      <c r="P387" s="457" t="str">
        <f t="shared" ref="P387" si="275">IF(D387="","",IF(D387="Nije ocijenjen","",IF(D387="Ocijenjen",IF(O387&gt;0.2,0,IF(O387&gt;0.15,3,IF(O387&gt;0.1,6,IF(O387&gt;0.06,9,IF(O387&gt;0.03,12,IF(O387&lt;=0.03,15,)))))))))</f>
        <v/>
      </c>
      <c r="Q387" s="441" t="str">
        <f t="shared" ref="Q387" si="276">IF(D387="","",IF(D387="Nije ocijenjen","",IF(D387="Ocijenjen",IF(M387="Član 19. stav 7. Kriterija",P387,N387+P387))))</f>
        <v/>
      </c>
      <c r="R387" s="332"/>
      <c r="S387" s="332"/>
      <c r="T387" s="332"/>
    </row>
    <row r="388" spans="1:20" s="329" customFormat="1" x14ac:dyDescent="0.25">
      <c r="A388" s="367"/>
      <c r="B388" s="607"/>
      <c r="C388" s="367"/>
      <c r="D388" s="367"/>
      <c r="E388" s="478"/>
      <c r="F388" s="476"/>
      <c r="G388" s="476"/>
      <c r="H388" s="476"/>
      <c r="I388" s="476"/>
      <c r="J388" s="476"/>
      <c r="K388" s="476"/>
      <c r="L388" s="476"/>
      <c r="N388" s="222"/>
      <c r="P388" s="222"/>
      <c r="Q388" s="332"/>
      <c r="R388" s="222"/>
      <c r="S388" s="222"/>
      <c r="T388" s="222"/>
    </row>
    <row r="389" spans="1:20" s="329" customFormat="1" x14ac:dyDescent="0.25">
      <c r="A389" s="798" t="s">
        <v>236</v>
      </c>
      <c r="B389" s="799"/>
      <c r="C389" s="800"/>
      <c r="D389" s="443"/>
      <c r="E389" s="444"/>
      <c r="F389" s="444"/>
      <c r="G389" s="487"/>
      <c r="H389" s="487"/>
      <c r="I389" s="487"/>
      <c r="J389" s="487"/>
      <c r="K389" s="487"/>
      <c r="L389" s="444"/>
      <c r="M389" s="446"/>
      <c r="N389" s="446"/>
      <c r="O389" s="446"/>
      <c r="P389" s="445"/>
      <c r="Q389" s="445"/>
      <c r="R389" s="222"/>
      <c r="S389" s="222"/>
      <c r="T389" s="222"/>
    </row>
    <row r="390" spans="1:20" s="329" customFormat="1" x14ac:dyDescent="0.25">
      <c r="A390" s="440">
        <v>30</v>
      </c>
      <c r="B390" s="357" t="s">
        <v>143</v>
      </c>
      <c r="C390" s="357"/>
      <c r="D390" s="357"/>
      <c r="E390" s="474"/>
      <c r="F390" s="358">
        <f t="shared" ref="F390" si="277">SUM(H390:L390)</f>
        <v>0</v>
      </c>
      <c r="G390" s="474"/>
      <c r="H390" s="474"/>
      <c r="I390" s="474"/>
      <c r="J390" s="474"/>
      <c r="K390" s="474"/>
      <c r="L390" s="474"/>
      <c r="M390" s="434"/>
      <c r="N390" s="435"/>
      <c r="O390" s="434"/>
      <c r="P390" s="435"/>
      <c r="Q390" s="436"/>
      <c r="R390" s="222"/>
      <c r="S390" s="222"/>
      <c r="T390" s="222"/>
    </row>
    <row r="391" spans="1:20" s="329" customFormat="1" x14ac:dyDescent="0.25">
      <c r="A391" s="798" t="s">
        <v>237</v>
      </c>
      <c r="B391" s="799"/>
      <c r="C391" s="800"/>
      <c r="D391" s="447"/>
      <c r="E391" s="448"/>
      <c r="F391" s="448"/>
      <c r="G391" s="448"/>
      <c r="H391" s="448"/>
      <c r="I391" s="448"/>
      <c r="J391" s="448"/>
      <c r="K391" s="448"/>
      <c r="L391" s="448"/>
      <c r="M391" s="449"/>
      <c r="N391" s="450"/>
      <c r="O391" s="449"/>
      <c r="P391" s="450"/>
      <c r="Q391" s="459"/>
      <c r="R391" s="222"/>
      <c r="S391" s="222"/>
      <c r="T391" s="222"/>
    </row>
    <row r="392" spans="1:20" s="329" customFormat="1" x14ac:dyDescent="0.25">
      <c r="A392" s="437">
        <f>+A390</f>
        <v>30</v>
      </c>
      <c r="B392" s="438" t="str">
        <f>+B390</f>
        <v>Ime i prezime</v>
      </c>
      <c r="C392" s="357"/>
      <c r="D392" s="357"/>
      <c r="E392" s="474"/>
      <c r="F392" s="358">
        <f t="shared" ref="F392" si="278">SUM(H392:L392)</f>
        <v>0</v>
      </c>
      <c r="G392" s="474"/>
      <c r="H392" s="474"/>
      <c r="I392" s="474"/>
      <c r="J392" s="474"/>
      <c r="K392" s="474"/>
      <c r="L392" s="474"/>
      <c r="M392" s="434"/>
      <c r="N392" s="435"/>
      <c r="O392" s="434"/>
      <c r="P392" s="435"/>
      <c r="Q392" s="436"/>
      <c r="R392" s="222"/>
      <c r="S392" s="222"/>
      <c r="T392" s="222"/>
    </row>
    <row r="393" spans="1:20" s="329" customFormat="1" ht="15.75" thickBot="1" x14ac:dyDescent="0.3">
      <c r="A393" s="433" t="s">
        <v>238</v>
      </c>
      <c r="B393" s="607"/>
      <c r="C393" s="367"/>
      <c r="D393" s="367"/>
      <c r="E393" s="478"/>
      <c r="F393" s="476"/>
      <c r="G393" s="476"/>
      <c r="H393" s="476"/>
      <c r="I393" s="476"/>
      <c r="J393" s="476"/>
      <c r="K393" s="476"/>
      <c r="L393" s="476"/>
      <c r="N393" s="222"/>
      <c r="P393" s="222"/>
      <c r="Q393" s="332"/>
      <c r="R393" s="222"/>
      <c r="S393" s="222"/>
      <c r="T393" s="222"/>
    </row>
    <row r="394" spans="1:20" s="458" customFormat="1" ht="15.75" thickBot="1" x14ac:dyDescent="0.3">
      <c r="A394" s="451">
        <f>+A390</f>
        <v>30</v>
      </c>
      <c r="B394" s="452" t="str">
        <f>+B390</f>
        <v>Ime i prezime</v>
      </c>
      <c r="C394" s="671"/>
      <c r="D394" s="454"/>
      <c r="E394" s="479">
        <f>+E390+E392</f>
        <v>0</v>
      </c>
      <c r="F394" s="455">
        <f t="shared" ref="F394" si="279">SUM(H394:L394)</f>
        <v>0</v>
      </c>
      <c r="G394" s="479">
        <f t="shared" ref="G394:L394" si="280">+G390+G392</f>
        <v>0</v>
      </c>
      <c r="H394" s="479">
        <f t="shared" si="280"/>
        <v>0</v>
      </c>
      <c r="I394" s="479">
        <f t="shared" si="280"/>
        <v>0</v>
      </c>
      <c r="J394" s="479">
        <f t="shared" si="280"/>
        <v>0</v>
      </c>
      <c r="K394" s="479">
        <f t="shared" si="280"/>
        <v>0</v>
      </c>
      <c r="L394" s="479">
        <f t="shared" si="280"/>
        <v>0</v>
      </c>
      <c r="M394" s="456" t="str">
        <f t="shared" ref="M394" si="281">IF(D394="","",IF(D394="Nije ocijenjen","",IF(D394="Ocijenjen",IF(F394&lt;10,"Član 19. stav 7. Kriterija",(K394+(L394/2))/(F394)))))</f>
        <v/>
      </c>
      <c r="N394" s="457" t="str">
        <f t="shared" ref="N394" si="282">IF(D394="","",IF(D394="Nije ocijenjen","",IF(D394="Ocijenjen",IF(M394="Član 19. stav 7. Kriterija","",IF(M394&gt;0.5,0,IF(M394&gt;0.4,9,IF(M394&gt;0.3,18,IF(M394&gt;0.15,26,IF(M394&lt;=0.15,35,)))))))))</f>
        <v/>
      </c>
      <c r="O394" s="456" t="str">
        <f t="shared" ref="O394" si="283">IF(D394="","",IF(D394="Nije ocijenjen","",IF(D394="Ocijenjen",IF(E394=0,"",((K394+J394+(L394/2))/(E394))))))</f>
        <v/>
      </c>
      <c r="P394" s="457" t="str">
        <f t="shared" ref="P394" si="284">IF(D394="","",IF(D394="Nije ocijenjen","",IF(D394="Ocijenjen",IF(O394&gt;0.2,0,IF(O394&gt;0.15,3,IF(O394&gt;0.1,6,IF(O394&gt;0.06,9,IF(O394&gt;0.03,12,IF(O394&lt;=0.03,15,)))))))))</f>
        <v/>
      </c>
      <c r="Q394" s="441" t="str">
        <f t="shared" ref="Q394" si="285">IF(D394="","",IF(D394="Nije ocijenjen","",IF(D394="Ocijenjen",IF(M394="Član 19. stav 7. Kriterija",P394,N394+P394))))</f>
        <v/>
      </c>
      <c r="R394" s="332"/>
      <c r="S394" s="332"/>
      <c r="T394" s="332"/>
    </row>
    <row r="395" spans="1:20" s="329" customFormat="1" x14ac:dyDescent="0.25">
      <c r="A395" s="367"/>
      <c r="B395" s="607"/>
      <c r="C395" s="367"/>
      <c r="D395" s="367"/>
      <c r="E395" s="478"/>
      <c r="F395" s="476"/>
      <c r="G395" s="476"/>
      <c r="H395" s="476"/>
      <c r="I395" s="476"/>
      <c r="J395" s="476"/>
      <c r="K395" s="476"/>
      <c r="L395" s="476"/>
      <c r="N395" s="222"/>
      <c r="P395" s="222"/>
      <c r="Q395" s="332"/>
      <c r="R395" s="222"/>
      <c r="S395" s="222"/>
      <c r="T395" s="222"/>
    </row>
    <row r="396" spans="1:20" s="329" customFormat="1" x14ac:dyDescent="0.25">
      <c r="A396" s="798" t="s">
        <v>236</v>
      </c>
      <c r="B396" s="799"/>
      <c r="C396" s="800"/>
      <c r="D396" s="443"/>
      <c r="E396" s="444"/>
      <c r="F396" s="444"/>
      <c r="G396" s="487"/>
      <c r="H396" s="487"/>
      <c r="I396" s="487"/>
      <c r="J396" s="487"/>
      <c r="K396" s="487"/>
      <c r="L396" s="444"/>
      <c r="M396" s="446"/>
      <c r="N396" s="446"/>
      <c r="O396" s="446"/>
      <c r="P396" s="445"/>
      <c r="Q396" s="445"/>
      <c r="R396" s="222"/>
      <c r="S396" s="222"/>
      <c r="T396" s="222"/>
    </row>
    <row r="397" spans="1:20" s="329" customFormat="1" x14ac:dyDescent="0.25">
      <c r="A397" s="440">
        <v>31</v>
      </c>
      <c r="B397" s="357" t="s">
        <v>143</v>
      </c>
      <c r="C397" s="357"/>
      <c r="D397" s="357"/>
      <c r="E397" s="474"/>
      <c r="F397" s="358">
        <f t="shared" ref="F397" si="286">SUM(H397:L397)</f>
        <v>0</v>
      </c>
      <c r="G397" s="474"/>
      <c r="H397" s="474"/>
      <c r="I397" s="474"/>
      <c r="J397" s="474"/>
      <c r="K397" s="474"/>
      <c r="L397" s="474"/>
      <c r="M397" s="434"/>
      <c r="N397" s="435"/>
      <c r="O397" s="434"/>
      <c r="P397" s="435"/>
      <c r="Q397" s="436"/>
      <c r="R397" s="222"/>
      <c r="S397" s="222"/>
      <c r="T397" s="222"/>
    </row>
    <row r="398" spans="1:20" s="329" customFormat="1" x14ac:dyDescent="0.25">
      <c r="A398" s="798" t="s">
        <v>237</v>
      </c>
      <c r="B398" s="799"/>
      <c r="C398" s="800"/>
      <c r="D398" s="447"/>
      <c r="E398" s="448"/>
      <c r="F398" s="448"/>
      <c r="G398" s="448"/>
      <c r="H398" s="448"/>
      <c r="I398" s="448"/>
      <c r="J398" s="448"/>
      <c r="K398" s="448"/>
      <c r="L398" s="448"/>
      <c r="M398" s="449"/>
      <c r="N398" s="450"/>
      <c r="O398" s="449"/>
      <c r="P398" s="450"/>
      <c r="Q398" s="459"/>
      <c r="R398" s="222"/>
      <c r="S398" s="222"/>
      <c r="T398" s="222"/>
    </row>
    <row r="399" spans="1:20" s="329" customFormat="1" x14ac:dyDescent="0.25">
      <c r="A399" s="437">
        <f>+A397</f>
        <v>31</v>
      </c>
      <c r="B399" s="438" t="str">
        <f>+B397</f>
        <v>Ime i prezime</v>
      </c>
      <c r="C399" s="357"/>
      <c r="D399" s="357"/>
      <c r="E399" s="474"/>
      <c r="F399" s="358">
        <f t="shared" ref="F399" si="287">SUM(H399:L399)</f>
        <v>0</v>
      </c>
      <c r="G399" s="474"/>
      <c r="H399" s="474"/>
      <c r="I399" s="474"/>
      <c r="J399" s="474"/>
      <c r="K399" s="474"/>
      <c r="L399" s="474"/>
      <c r="M399" s="434"/>
      <c r="N399" s="435"/>
      <c r="O399" s="434"/>
      <c r="P399" s="435"/>
      <c r="Q399" s="436"/>
      <c r="R399" s="222"/>
      <c r="S399" s="222"/>
      <c r="T399" s="222"/>
    </row>
    <row r="400" spans="1:20" s="329" customFormat="1" ht="15.75" thickBot="1" x14ac:dyDescent="0.3">
      <c r="A400" s="433" t="s">
        <v>238</v>
      </c>
      <c r="B400" s="607"/>
      <c r="C400" s="367"/>
      <c r="D400" s="367"/>
      <c r="E400" s="478"/>
      <c r="F400" s="476"/>
      <c r="G400" s="476"/>
      <c r="H400" s="476"/>
      <c r="I400" s="476"/>
      <c r="J400" s="476"/>
      <c r="K400" s="476"/>
      <c r="L400" s="476"/>
      <c r="N400" s="222"/>
      <c r="P400" s="222"/>
      <c r="Q400" s="332"/>
      <c r="R400" s="222"/>
      <c r="S400" s="222"/>
      <c r="T400" s="222"/>
    </row>
    <row r="401" spans="1:20" s="458" customFormat="1" ht="15.75" thickBot="1" x14ac:dyDescent="0.3">
      <c r="A401" s="451">
        <f>+A397</f>
        <v>31</v>
      </c>
      <c r="B401" s="452" t="str">
        <f>+B397</f>
        <v>Ime i prezime</v>
      </c>
      <c r="C401" s="671"/>
      <c r="D401" s="454"/>
      <c r="E401" s="479">
        <f>+E397+E399</f>
        <v>0</v>
      </c>
      <c r="F401" s="455">
        <f t="shared" ref="F401" si="288">SUM(H401:L401)</f>
        <v>0</v>
      </c>
      <c r="G401" s="479">
        <f t="shared" ref="G401:L401" si="289">+G397+G399</f>
        <v>0</v>
      </c>
      <c r="H401" s="479">
        <f t="shared" si="289"/>
        <v>0</v>
      </c>
      <c r="I401" s="479">
        <f t="shared" si="289"/>
        <v>0</v>
      </c>
      <c r="J401" s="479">
        <f t="shared" si="289"/>
        <v>0</v>
      </c>
      <c r="K401" s="479">
        <f t="shared" si="289"/>
        <v>0</v>
      </c>
      <c r="L401" s="479">
        <f t="shared" si="289"/>
        <v>0</v>
      </c>
      <c r="M401" s="456" t="str">
        <f t="shared" ref="M401" si="290">IF(D401="","",IF(D401="Nije ocijenjen","",IF(D401="Ocijenjen",IF(F401&lt;10,"Član 19. stav 7. Kriterija",(K401+(L401/2))/(F401)))))</f>
        <v/>
      </c>
      <c r="N401" s="457" t="str">
        <f t="shared" ref="N401" si="291">IF(D401="","",IF(D401="Nije ocijenjen","",IF(D401="Ocijenjen",IF(M401="Član 19. stav 7. Kriterija","",IF(M401&gt;0.5,0,IF(M401&gt;0.4,9,IF(M401&gt;0.3,18,IF(M401&gt;0.15,26,IF(M401&lt;=0.15,35,)))))))))</f>
        <v/>
      </c>
      <c r="O401" s="456" t="str">
        <f t="shared" ref="O401" si="292">IF(D401="","",IF(D401="Nije ocijenjen","",IF(D401="Ocijenjen",IF(E401=0,"",((K401+J401+(L401/2))/(E401))))))</f>
        <v/>
      </c>
      <c r="P401" s="457" t="str">
        <f t="shared" ref="P401" si="293">IF(D401="","",IF(D401="Nije ocijenjen","",IF(D401="Ocijenjen",IF(O401&gt;0.2,0,IF(O401&gt;0.15,3,IF(O401&gt;0.1,6,IF(O401&gt;0.06,9,IF(O401&gt;0.03,12,IF(O401&lt;=0.03,15,)))))))))</f>
        <v/>
      </c>
      <c r="Q401" s="441" t="str">
        <f t="shared" ref="Q401" si="294">IF(D401="","",IF(D401="Nije ocijenjen","",IF(D401="Ocijenjen",IF(M401="Član 19. stav 7. Kriterija",P401,N401+P401))))</f>
        <v/>
      </c>
      <c r="R401" s="332"/>
      <c r="S401" s="332"/>
      <c r="T401" s="332"/>
    </row>
    <row r="402" spans="1:20" s="329" customFormat="1" x14ac:dyDescent="0.25">
      <c r="A402" s="367"/>
      <c r="B402" s="607"/>
      <c r="C402" s="367"/>
      <c r="D402" s="367"/>
      <c r="E402" s="478"/>
      <c r="F402" s="476"/>
      <c r="G402" s="476"/>
      <c r="H402" s="476"/>
      <c r="I402" s="476"/>
      <c r="J402" s="476"/>
      <c r="K402" s="476"/>
      <c r="L402" s="476"/>
      <c r="N402" s="222"/>
      <c r="P402" s="222"/>
      <c r="Q402" s="332"/>
      <c r="R402" s="222"/>
      <c r="S402" s="222"/>
      <c r="T402" s="222"/>
    </row>
    <row r="403" spans="1:20" s="329" customFormat="1" x14ac:dyDescent="0.25">
      <c r="A403" s="798" t="s">
        <v>236</v>
      </c>
      <c r="B403" s="799"/>
      <c r="C403" s="800"/>
      <c r="D403" s="443"/>
      <c r="E403" s="444"/>
      <c r="F403" s="444"/>
      <c r="G403" s="487"/>
      <c r="H403" s="487"/>
      <c r="I403" s="487"/>
      <c r="J403" s="487"/>
      <c r="K403" s="487"/>
      <c r="L403" s="444"/>
      <c r="M403" s="446"/>
      <c r="N403" s="446"/>
      <c r="O403" s="446"/>
      <c r="P403" s="445"/>
      <c r="Q403" s="445"/>
      <c r="R403" s="222"/>
      <c r="S403" s="222"/>
      <c r="T403" s="222"/>
    </row>
    <row r="404" spans="1:20" s="329" customFormat="1" x14ac:dyDescent="0.25">
      <c r="A404" s="440">
        <v>32</v>
      </c>
      <c r="B404" s="357" t="s">
        <v>143</v>
      </c>
      <c r="C404" s="357"/>
      <c r="D404" s="357"/>
      <c r="E404" s="474"/>
      <c r="F404" s="358">
        <f t="shared" ref="F404" si="295">SUM(H404:L404)</f>
        <v>0</v>
      </c>
      <c r="G404" s="474"/>
      <c r="H404" s="474"/>
      <c r="I404" s="474"/>
      <c r="J404" s="474"/>
      <c r="K404" s="474"/>
      <c r="L404" s="474"/>
      <c r="M404" s="434"/>
      <c r="N404" s="435"/>
      <c r="O404" s="434"/>
      <c r="P404" s="435"/>
      <c r="Q404" s="436"/>
      <c r="R404" s="222"/>
      <c r="S404" s="222"/>
      <c r="T404" s="222"/>
    </row>
    <row r="405" spans="1:20" s="329" customFormat="1" x14ac:dyDescent="0.25">
      <c r="A405" s="798" t="s">
        <v>237</v>
      </c>
      <c r="B405" s="799"/>
      <c r="C405" s="800"/>
      <c r="D405" s="447"/>
      <c r="E405" s="448"/>
      <c r="F405" s="448"/>
      <c r="G405" s="448"/>
      <c r="H405" s="448"/>
      <c r="I405" s="448"/>
      <c r="J405" s="448"/>
      <c r="K405" s="448"/>
      <c r="L405" s="448"/>
      <c r="M405" s="449"/>
      <c r="N405" s="450"/>
      <c r="O405" s="449"/>
      <c r="P405" s="450"/>
      <c r="Q405" s="459"/>
      <c r="R405" s="222"/>
      <c r="S405" s="222"/>
      <c r="T405" s="222"/>
    </row>
    <row r="406" spans="1:20" s="329" customFormat="1" x14ac:dyDescent="0.25">
      <c r="A406" s="437">
        <f>+A404</f>
        <v>32</v>
      </c>
      <c r="B406" s="438" t="str">
        <f>+B404</f>
        <v>Ime i prezime</v>
      </c>
      <c r="C406" s="357"/>
      <c r="D406" s="357"/>
      <c r="E406" s="474"/>
      <c r="F406" s="358">
        <f t="shared" ref="F406" si="296">SUM(H406:L406)</f>
        <v>0</v>
      </c>
      <c r="G406" s="474"/>
      <c r="H406" s="474"/>
      <c r="I406" s="474"/>
      <c r="J406" s="474"/>
      <c r="K406" s="474"/>
      <c r="L406" s="474"/>
      <c r="M406" s="434"/>
      <c r="N406" s="435"/>
      <c r="O406" s="434"/>
      <c r="P406" s="435"/>
      <c r="Q406" s="436"/>
      <c r="R406" s="222"/>
      <c r="S406" s="222"/>
      <c r="T406" s="222"/>
    </row>
    <row r="407" spans="1:20" s="329" customFormat="1" ht="15.75" thickBot="1" x14ac:dyDescent="0.3">
      <c r="A407" s="433" t="s">
        <v>238</v>
      </c>
      <c r="B407" s="607"/>
      <c r="C407" s="367"/>
      <c r="D407" s="367"/>
      <c r="E407" s="478"/>
      <c r="F407" s="476"/>
      <c r="G407" s="476"/>
      <c r="H407" s="476"/>
      <c r="I407" s="476"/>
      <c r="J407" s="476"/>
      <c r="K407" s="476"/>
      <c r="L407" s="476"/>
      <c r="N407" s="222"/>
      <c r="P407" s="222"/>
      <c r="Q407" s="332"/>
      <c r="R407" s="222"/>
      <c r="S407" s="222"/>
      <c r="T407" s="222"/>
    </row>
    <row r="408" spans="1:20" s="458" customFormat="1" ht="15.75" thickBot="1" x14ac:dyDescent="0.3">
      <c r="A408" s="451">
        <f>+A404</f>
        <v>32</v>
      </c>
      <c r="B408" s="452" t="str">
        <f>+B404</f>
        <v>Ime i prezime</v>
      </c>
      <c r="C408" s="671"/>
      <c r="D408" s="454"/>
      <c r="E408" s="479">
        <f>+E404+E406</f>
        <v>0</v>
      </c>
      <c r="F408" s="455">
        <f t="shared" ref="F408" si="297">SUM(H408:L408)</f>
        <v>0</v>
      </c>
      <c r="G408" s="479">
        <f t="shared" ref="G408:L408" si="298">+G404+G406</f>
        <v>0</v>
      </c>
      <c r="H408" s="479">
        <f t="shared" si="298"/>
        <v>0</v>
      </c>
      <c r="I408" s="479">
        <f t="shared" si="298"/>
        <v>0</v>
      </c>
      <c r="J408" s="479">
        <f t="shared" si="298"/>
        <v>0</v>
      </c>
      <c r="K408" s="479">
        <f t="shared" si="298"/>
        <v>0</v>
      </c>
      <c r="L408" s="479">
        <f t="shared" si="298"/>
        <v>0</v>
      </c>
      <c r="M408" s="456" t="str">
        <f t="shared" ref="M408" si="299">IF(D408="","",IF(D408="Nije ocijenjen","",IF(D408="Ocijenjen",IF(F408&lt;10,"Član 19. stav 7. Kriterija",(K408+(L408/2))/(F408)))))</f>
        <v/>
      </c>
      <c r="N408" s="457" t="str">
        <f t="shared" ref="N408" si="300">IF(D408="","",IF(D408="Nije ocijenjen","",IF(D408="Ocijenjen",IF(M408="Član 19. stav 7. Kriterija","",IF(M408&gt;0.5,0,IF(M408&gt;0.4,9,IF(M408&gt;0.3,18,IF(M408&gt;0.15,26,IF(M408&lt;=0.15,35,)))))))))</f>
        <v/>
      </c>
      <c r="O408" s="456" t="str">
        <f t="shared" ref="O408" si="301">IF(D408="","",IF(D408="Nije ocijenjen","",IF(D408="Ocijenjen",IF(E408=0,"",((K408+J408+(L408/2))/(E408))))))</f>
        <v/>
      </c>
      <c r="P408" s="457" t="str">
        <f t="shared" ref="P408" si="302">IF(D408="","",IF(D408="Nije ocijenjen","",IF(D408="Ocijenjen",IF(O408&gt;0.2,0,IF(O408&gt;0.15,3,IF(O408&gt;0.1,6,IF(O408&gt;0.06,9,IF(O408&gt;0.03,12,IF(O408&lt;=0.03,15,)))))))))</f>
        <v/>
      </c>
      <c r="Q408" s="441" t="str">
        <f t="shared" ref="Q408" si="303">IF(D408="","",IF(D408="Nije ocijenjen","",IF(D408="Ocijenjen",IF(M408="Član 19. stav 7. Kriterija",P408,N408+P408))))</f>
        <v/>
      </c>
      <c r="R408" s="332"/>
      <c r="S408" s="332"/>
      <c r="T408" s="332"/>
    </row>
    <row r="409" spans="1:20" s="329" customFormat="1" x14ac:dyDescent="0.25">
      <c r="A409" s="367"/>
      <c r="B409" s="607"/>
      <c r="C409" s="367"/>
      <c r="D409" s="367"/>
      <c r="E409" s="478"/>
      <c r="F409" s="476"/>
      <c r="G409" s="476"/>
      <c r="H409" s="476"/>
      <c r="I409" s="476"/>
      <c r="J409" s="476"/>
      <c r="K409" s="476"/>
      <c r="L409" s="476"/>
      <c r="N409" s="222"/>
      <c r="P409" s="222"/>
      <c r="Q409" s="332"/>
      <c r="R409" s="222"/>
      <c r="S409" s="222"/>
      <c r="T409" s="222"/>
    </row>
    <row r="410" spans="1:20" s="329" customFormat="1" x14ac:dyDescent="0.25">
      <c r="A410" s="798" t="s">
        <v>236</v>
      </c>
      <c r="B410" s="799"/>
      <c r="C410" s="800"/>
      <c r="D410" s="443"/>
      <c r="E410" s="444"/>
      <c r="F410" s="444"/>
      <c r="G410" s="487"/>
      <c r="H410" s="487"/>
      <c r="I410" s="487"/>
      <c r="J410" s="487"/>
      <c r="K410" s="487"/>
      <c r="L410" s="444"/>
      <c r="M410" s="446"/>
      <c r="N410" s="446"/>
      <c r="O410" s="446"/>
      <c r="P410" s="445"/>
      <c r="Q410" s="445"/>
      <c r="R410" s="222"/>
      <c r="S410" s="222"/>
      <c r="T410" s="222"/>
    </row>
    <row r="411" spans="1:20" s="329" customFormat="1" x14ac:dyDescent="0.25">
      <c r="A411" s="440">
        <v>33</v>
      </c>
      <c r="B411" s="357" t="s">
        <v>143</v>
      </c>
      <c r="C411" s="357"/>
      <c r="D411" s="357"/>
      <c r="E411" s="474"/>
      <c r="F411" s="358">
        <f t="shared" ref="F411" si="304">SUM(H411:L411)</f>
        <v>0</v>
      </c>
      <c r="G411" s="474"/>
      <c r="H411" s="474"/>
      <c r="I411" s="474"/>
      <c r="J411" s="474"/>
      <c r="K411" s="474"/>
      <c r="L411" s="474"/>
      <c r="M411" s="434"/>
      <c r="N411" s="435"/>
      <c r="O411" s="434"/>
      <c r="P411" s="435"/>
      <c r="Q411" s="436"/>
      <c r="R411" s="222"/>
      <c r="S411" s="222"/>
      <c r="T411" s="222"/>
    </row>
    <row r="412" spans="1:20" s="329" customFormat="1" x14ac:dyDescent="0.25">
      <c r="A412" s="798" t="s">
        <v>237</v>
      </c>
      <c r="B412" s="799"/>
      <c r="C412" s="800"/>
      <c r="D412" s="447"/>
      <c r="E412" s="448"/>
      <c r="F412" s="448"/>
      <c r="G412" s="448"/>
      <c r="H412" s="448"/>
      <c r="I412" s="448"/>
      <c r="J412" s="448"/>
      <c r="K412" s="448"/>
      <c r="L412" s="448"/>
      <c r="M412" s="449"/>
      <c r="N412" s="450"/>
      <c r="O412" s="449"/>
      <c r="P412" s="450"/>
      <c r="Q412" s="459"/>
      <c r="R412" s="222"/>
      <c r="S412" s="222"/>
      <c r="T412" s="222"/>
    </row>
    <row r="413" spans="1:20" s="329" customFormat="1" x14ac:dyDescent="0.25">
      <c r="A413" s="437">
        <f>+A411</f>
        <v>33</v>
      </c>
      <c r="B413" s="438" t="str">
        <f>+B411</f>
        <v>Ime i prezime</v>
      </c>
      <c r="C413" s="357"/>
      <c r="D413" s="357"/>
      <c r="E413" s="474"/>
      <c r="F413" s="358">
        <f>SUM(H413:L413)</f>
        <v>0</v>
      </c>
      <c r="G413" s="474"/>
      <c r="H413" s="474"/>
      <c r="I413" s="474"/>
      <c r="J413" s="474"/>
      <c r="K413" s="474"/>
      <c r="L413" s="474"/>
      <c r="M413" s="434"/>
      <c r="N413" s="435"/>
      <c r="O413" s="434"/>
      <c r="P413" s="435"/>
      <c r="Q413" s="436"/>
      <c r="R413" s="222"/>
      <c r="S413" s="222"/>
      <c r="T413" s="222"/>
    </row>
    <row r="414" spans="1:20" s="329" customFormat="1" ht="15.75" thickBot="1" x14ac:dyDescent="0.3">
      <c r="A414" s="433" t="s">
        <v>238</v>
      </c>
      <c r="B414" s="607"/>
      <c r="C414" s="367"/>
      <c r="D414" s="367"/>
      <c r="E414" s="478"/>
      <c r="F414" s="476"/>
      <c r="G414" s="476"/>
      <c r="H414" s="476"/>
      <c r="I414" s="476"/>
      <c r="J414" s="476"/>
      <c r="K414" s="476"/>
      <c r="L414" s="476"/>
      <c r="N414" s="222"/>
      <c r="P414" s="222"/>
      <c r="Q414" s="332"/>
      <c r="R414" s="222"/>
      <c r="S414" s="222"/>
      <c r="T414" s="222"/>
    </row>
    <row r="415" spans="1:20" s="458" customFormat="1" ht="15.75" thickBot="1" x14ac:dyDescent="0.3">
      <c r="A415" s="451">
        <f>+A411</f>
        <v>33</v>
      </c>
      <c r="B415" s="452" t="str">
        <f>+B411</f>
        <v>Ime i prezime</v>
      </c>
      <c r="C415" s="671"/>
      <c r="D415" s="454"/>
      <c r="E415" s="479">
        <f>+E411+E413</f>
        <v>0</v>
      </c>
      <c r="F415" s="455">
        <f t="shared" ref="F415" si="305">SUM(H415:L415)</f>
        <v>0</v>
      </c>
      <c r="G415" s="479">
        <f t="shared" ref="G415:L415" si="306">+G411+G413</f>
        <v>0</v>
      </c>
      <c r="H415" s="479">
        <f t="shared" si="306"/>
        <v>0</v>
      </c>
      <c r="I415" s="479">
        <f t="shared" si="306"/>
        <v>0</v>
      </c>
      <c r="J415" s="479">
        <f t="shared" si="306"/>
        <v>0</v>
      </c>
      <c r="K415" s="479">
        <f t="shared" si="306"/>
        <v>0</v>
      </c>
      <c r="L415" s="479">
        <f t="shared" si="306"/>
        <v>0</v>
      </c>
      <c r="M415" s="456" t="str">
        <f t="shared" ref="M415" si="307">IF(D415="","",IF(D415="Nije ocijenjen","",IF(D415="Ocijenjen",IF(F415&lt;10,"Član 19. stav 7. Kriterija",(K415+(L415/2))/(F415)))))</f>
        <v/>
      </c>
      <c r="N415" s="457" t="str">
        <f t="shared" ref="N415" si="308">IF(D415="","",IF(D415="Nije ocijenjen","",IF(D415="Ocijenjen",IF(M415="Član 19. stav 7. Kriterija","",IF(M415&gt;0.5,0,IF(M415&gt;0.4,9,IF(M415&gt;0.3,18,IF(M415&gt;0.15,26,IF(M415&lt;=0.15,35,)))))))))</f>
        <v/>
      </c>
      <c r="O415" s="456" t="str">
        <f t="shared" ref="O415" si="309">IF(D415="","",IF(D415="Nije ocijenjen","",IF(D415="Ocijenjen",IF(E415=0,"",((K415+J415+(L415/2))/(E415))))))</f>
        <v/>
      </c>
      <c r="P415" s="457" t="str">
        <f t="shared" ref="P415" si="310">IF(D415="","",IF(D415="Nije ocijenjen","",IF(D415="Ocijenjen",IF(O415&gt;0.2,0,IF(O415&gt;0.15,3,IF(O415&gt;0.1,6,IF(O415&gt;0.06,9,IF(O415&gt;0.03,12,IF(O415&lt;=0.03,15,)))))))))</f>
        <v/>
      </c>
      <c r="Q415" s="441" t="str">
        <f t="shared" ref="Q415" si="311">IF(D415="","",IF(D415="Nije ocijenjen","",IF(D415="Ocijenjen",IF(M415="Član 19. stav 7. Kriterija",P415,N415+P415))))</f>
        <v/>
      </c>
      <c r="R415" s="332"/>
      <c r="S415" s="332"/>
      <c r="T415" s="332"/>
    </row>
    <row r="416" spans="1:20" s="329" customFormat="1" x14ac:dyDescent="0.25">
      <c r="A416" s="367"/>
      <c r="B416" s="607"/>
      <c r="C416" s="367"/>
      <c r="D416" s="367"/>
      <c r="E416" s="478"/>
      <c r="F416" s="476"/>
      <c r="G416" s="476"/>
      <c r="H416" s="476"/>
      <c r="I416" s="476"/>
      <c r="J416" s="476"/>
      <c r="K416" s="476"/>
      <c r="L416" s="476"/>
      <c r="N416" s="222"/>
      <c r="P416" s="222"/>
      <c r="Q416" s="332"/>
      <c r="R416" s="222"/>
      <c r="S416" s="222"/>
      <c r="T416" s="222"/>
    </row>
    <row r="417" spans="1:20" s="329" customFormat="1" x14ac:dyDescent="0.25">
      <c r="A417" s="798" t="s">
        <v>236</v>
      </c>
      <c r="B417" s="799"/>
      <c r="C417" s="800"/>
      <c r="D417" s="443"/>
      <c r="E417" s="444"/>
      <c r="F417" s="444"/>
      <c r="G417" s="487"/>
      <c r="H417" s="487"/>
      <c r="I417" s="487"/>
      <c r="J417" s="487"/>
      <c r="K417" s="487"/>
      <c r="L417" s="444"/>
      <c r="M417" s="446"/>
      <c r="N417" s="446"/>
      <c r="O417" s="446"/>
      <c r="P417" s="445"/>
      <c r="Q417" s="445"/>
      <c r="R417" s="222"/>
      <c r="S417" s="222"/>
      <c r="T417" s="222"/>
    </row>
    <row r="418" spans="1:20" s="329" customFormat="1" x14ac:dyDescent="0.25">
      <c r="A418" s="440">
        <v>34</v>
      </c>
      <c r="B418" s="357" t="s">
        <v>143</v>
      </c>
      <c r="C418" s="357"/>
      <c r="D418" s="357"/>
      <c r="E418" s="474"/>
      <c r="F418" s="358">
        <f t="shared" ref="F418" si="312">SUM(H418:L418)</f>
        <v>0</v>
      </c>
      <c r="G418" s="474"/>
      <c r="H418" s="474"/>
      <c r="I418" s="474"/>
      <c r="J418" s="474"/>
      <c r="K418" s="474"/>
      <c r="L418" s="474"/>
      <c r="M418" s="434"/>
      <c r="N418" s="435"/>
      <c r="O418" s="434"/>
      <c r="P418" s="435"/>
      <c r="Q418" s="436"/>
      <c r="R418" s="222"/>
      <c r="S418" s="222"/>
      <c r="T418" s="222"/>
    </row>
    <row r="419" spans="1:20" s="329" customFormat="1" x14ac:dyDescent="0.25">
      <c r="A419" s="798" t="s">
        <v>237</v>
      </c>
      <c r="B419" s="799"/>
      <c r="C419" s="800"/>
      <c r="D419" s="447"/>
      <c r="E419" s="448"/>
      <c r="F419" s="448"/>
      <c r="G419" s="448"/>
      <c r="H419" s="448"/>
      <c r="I419" s="448"/>
      <c r="J419" s="448"/>
      <c r="K419" s="448"/>
      <c r="L419" s="448"/>
      <c r="M419" s="449"/>
      <c r="N419" s="450"/>
      <c r="O419" s="449"/>
      <c r="P419" s="450"/>
      <c r="Q419" s="459"/>
      <c r="R419" s="222"/>
      <c r="S419" s="222"/>
      <c r="T419" s="222"/>
    </row>
    <row r="420" spans="1:20" s="329" customFormat="1" x14ac:dyDescent="0.25">
      <c r="A420" s="437">
        <f>+A418</f>
        <v>34</v>
      </c>
      <c r="B420" s="438" t="str">
        <f>+B418</f>
        <v>Ime i prezime</v>
      </c>
      <c r="C420" s="357"/>
      <c r="D420" s="357"/>
      <c r="E420" s="474"/>
      <c r="F420" s="358">
        <f t="shared" ref="F420" si="313">SUM(H420:L420)</f>
        <v>0</v>
      </c>
      <c r="G420" s="474"/>
      <c r="H420" s="474"/>
      <c r="I420" s="474"/>
      <c r="J420" s="474"/>
      <c r="K420" s="474"/>
      <c r="L420" s="474"/>
      <c r="M420" s="434"/>
      <c r="N420" s="435"/>
      <c r="O420" s="434"/>
      <c r="P420" s="435"/>
      <c r="Q420" s="436"/>
      <c r="R420" s="222"/>
      <c r="S420" s="222"/>
      <c r="T420" s="222"/>
    </row>
    <row r="421" spans="1:20" s="329" customFormat="1" ht="15.75" thickBot="1" x14ac:dyDescent="0.3">
      <c r="A421" s="433" t="s">
        <v>238</v>
      </c>
      <c r="B421" s="607"/>
      <c r="C421" s="367"/>
      <c r="D421" s="367"/>
      <c r="E421" s="478"/>
      <c r="F421" s="476"/>
      <c r="G421" s="476"/>
      <c r="H421" s="476"/>
      <c r="I421" s="476"/>
      <c r="J421" s="476"/>
      <c r="K421" s="476"/>
      <c r="L421" s="476"/>
      <c r="N421" s="222"/>
      <c r="P421" s="222"/>
      <c r="Q421" s="332"/>
      <c r="R421" s="222"/>
      <c r="S421" s="222"/>
      <c r="T421" s="222"/>
    </row>
    <row r="422" spans="1:20" s="458" customFormat="1" ht="15.75" thickBot="1" x14ac:dyDescent="0.3">
      <c r="A422" s="451">
        <f>+A418</f>
        <v>34</v>
      </c>
      <c r="B422" s="452" t="str">
        <f>+B418</f>
        <v>Ime i prezime</v>
      </c>
      <c r="C422" s="671"/>
      <c r="D422" s="454"/>
      <c r="E422" s="479">
        <f>+E418+E420</f>
        <v>0</v>
      </c>
      <c r="F422" s="455">
        <f t="shared" ref="F422" si="314">SUM(H422:L422)</f>
        <v>0</v>
      </c>
      <c r="G422" s="479">
        <f t="shared" ref="G422:L422" si="315">+G418+G420</f>
        <v>0</v>
      </c>
      <c r="H422" s="479">
        <f t="shared" si="315"/>
        <v>0</v>
      </c>
      <c r="I422" s="479">
        <f t="shared" si="315"/>
        <v>0</v>
      </c>
      <c r="J422" s="479">
        <f t="shared" si="315"/>
        <v>0</v>
      </c>
      <c r="K422" s="479">
        <f t="shared" si="315"/>
        <v>0</v>
      </c>
      <c r="L422" s="479">
        <f t="shared" si="315"/>
        <v>0</v>
      </c>
      <c r="M422" s="456" t="str">
        <f t="shared" ref="M422" si="316">IF(D422="","",IF(D422="Nije ocijenjen","",IF(D422="Ocijenjen",IF(F422&lt;10,"Član 19. stav 7. Kriterija",(K422+(L422/2))/(F422)))))</f>
        <v/>
      </c>
      <c r="N422" s="457" t="str">
        <f t="shared" ref="N422" si="317">IF(D422="","",IF(D422="Nije ocijenjen","",IF(D422="Ocijenjen",IF(M422="Član 19. stav 7. Kriterija","",IF(M422&gt;0.5,0,IF(M422&gt;0.4,9,IF(M422&gt;0.3,18,IF(M422&gt;0.15,26,IF(M422&lt;=0.15,35,)))))))))</f>
        <v/>
      </c>
      <c r="O422" s="456" t="str">
        <f t="shared" ref="O422" si="318">IF(D422="","",IF(D422="Nije ocijenjen","",IF(D422="Ocijenjen",IF(E422=0,"",((K422+J422+(L422/2))/(E422))))))</f>
        <v/>
      </c>
      <c r="P422" s="457" t="str">
        <f t="shared" ref="P422" si="319">IF(D422="","",IF(D422="Nije ocijenjen","",IF(D422="Ocijenjen",IF(O422&gt;0.2,0,IF(O422&gt;0.15,3,IF(O422&gt;0.1,6,IF(O422&gt;0.06,9,IF(O422&gt;0.03,12,IF(O422&lt;=0.03,15,)))))))))</f>
        <v/>
      </c>
      <c r="Q422" s="441" t="str">
        <f t="shared" ref="Q422" si="320">IF(D422="","",IF(D422="Nije ocijenjen","",IF(D422="Ocijenjen",IF(M422="Član 19. stav 7. Kriterija",P422,N422+P422))))</f>
        <v/>
      </c>
      <c r="R422" s="332"/>
      <c r="S422" s="332"/>
      <c r="T422" s="332"/>
    </row>
    <row r="423" spans="1:20" s="329" customFormat="1" x14ac:dyDescent="0.25">
      <c r="A423" s="367"/>
      <c r="B423" s="607"/>
      <c r="C423" s="367"/>
      <c r="D423" s="367"/>
      <c r="E423" s="478"/>
      <c r="F423" s="476"/>
      <c r="G423" s="476"/>
      <c r="H423" s="476"/>
      <c r="I423" s="476"/>
      <c r="J423" s="476"/>
      <c r="K423" s="476"/>
      <c r="L423" s="476"/>
      <c r="N423" s="222"/>
      <c r="P423" s="222"/>
      <c r="Q423" s="332"/>
      <c r="R423" s="222"/>
      <c r="S423" s="222"/>
      <c r="T423" s="222"/>
    </row>
    <row r="424" spans="1:20" s="329" customFormat="1" x14ac:dyDescent="0.25">
      <c r="A424" s="798" t="s">
        <v>236</v>
      </c>
      <c r="B424" s="799"/>
      <c r="C424" s="800"/>
      <c r="D424" s="443"/>
      <c r="E424" s="444"/>
      <c r="F424" s="444"/>
      <c r="G424" s="487"/>
      <c r="H424" s="487"/>
      <c r="I424" s="487"/>
      <c r="J424" s="487"/>
      <c r="K424" s="487"/>
      <c r="L424" s="444"/>
      <c r="M424" s="446"/>
      <c r="N424" s="446"/>
      <c r="O424" s="446"/>
      <c r="P424" s="445"/>
      <c r="Q424" s="445"/>
      <c r="R424" s="222"/>
      <c r="S424" s="222"/>
      <c r="T424" s="222"/>
    </row>
    <row r="425" spans="1:20" s="329" customFormat="1" x14ac:dyDescent="0.25">
      <c r="A425" s="440">
        <v>35</v>
      </c>
      <c r="B425" s="357" t="s">
        <v>143</v>
      </c>
      <c r="C425" s="357"/>
      <c r="D425" s="357"/>
      <c r="E425" s="474"/>
      <c r="F425" s="358">
        <f t="shared" ref="F425" si="321">SUM(H425:L425)</f>
        <v>0</v>
      </c>
      <c r="G425" s="474"/>
      <c r="H425" s="474"/>
      <c r="I425" s="474"/>
      <c r="J425" s="474"/>
      <c r="K425" s="474"/>
      <c r="L425" s="474"/>
      <c r="M425" s="434"/>
      <c r="N425" s="435"/>
      <c r="O425" s="434"/>
      <c r="P425" s="435"/>
      <c r="Q425" s="436"/>
      <c r="R425" s="222"/>
      <c r="S425" s="222"/>
      <c r="T425" s="222"/>
    </row>
    <row r="426" spans="1:20" s="329" customFormat="1" x14ac:dyDescent="0.25">
      <c r="A426" s="798" t="s">
        <v>237</v>
      </c>
      <c r="B426" s="799"/>
      <c r="C426" s="800"/>
      <c r="D426" s="447"/>
      <c r="E426" s="448"/>
      <c r="F426" s="448"/>
      <c r="G426" s="448"/>
      <c r="H426" s="448"/>
      <c r="I426" s="448"/>
      <c r="J426" s="448"/>
      <c r="K426" s="448"/>
      <c r="L426" s="448"/>
      <c r="M426" s="449"/>
      <c r="N426" s="450"/>
      <c r="O426" s="449"/>
      <c r="P426" s="450"/>
      <c r="Q426" s="459"/>
      <c r="R426" s="222"/>
      <c r="S426" s="222"/>
      <c r="T426" s="222"/>
    </row>
    <row r="427" spans="1:20" s="329" customFormat="1" x14ac:dyDescent="0.25">
      <c r="A427" s="437">
        <f>+A425</f>
        <v>35</v>
      </c>
      <c r="B427" s="438" t="str">
        <f>+B425</f>
        <v>Ime i prezime</v>
      </c>
      <c r="C427" s="357"/>
      <c r="D427" s="357"/>
      <c r="E427" s="474"/>
      <c r="F427" s="358">
        <f t="shared" ref="F427" si="322">SUM(H427:L427)</f>
        <v>0</v>
      </c>
      <c r="G427" s="474"/>
      <c r="H427" s="474"/>
      <c r="I427" s="474"/>
      <c r="J427" s="474"/>
      <c r="K427" s="474"/>
      <c r="L427" s="474"/>
      <c r="M427" s="434"/>
      <c r="N427" s="435"/>
      <c r="O427" s="434"/>
      <c r="P427" s="435"/>
      <c r="Q427" s="436"/>
      <c r="R427" s="222"/>
      <c r="S427" s="222"/>
      <c r="T427" s="222"/>
    </row>
    <row r="428" spans="1:20" s="329" customFormat="1" ht="15.75" thickBot="1" x14ac:dyDescent="0.3">
      <c r="A428" s="433" t="s">
        <v>238</v>
      </c>
      <c r="B428" s="607"/>
      <c r="C428" s="367"/>
      <c r="D428" s="367"/>
      <c r="E428" s="478"/>
      <c r="F428" s="476"/>
      <c r="G428" s="476"/>
      <c r="H428" s="476"/>
      <c r="I428" s="476"/>
      <c r="J428" s="476"/>
      <c r="K428" s="476"/>
      <c r="L428" s="476"/>
      <c r="N428" s="222"/>
      <c r="P428" s="222"/>
      <c r="Q428" s="332"/>
      <c r="R428" s="222"/>
      <c r="S428" s="222"/>
      <c r="T428" s="222"/>
    </row>
    <row r="429" spans="1:20" s="458" customFormat="1" ht="15.75" thickBot="1" x14ac:dyDescent="0.3">
      <c r="A429" s="451">
        <f>+A425</f>
        <v>35</v>
      </c>
      <c r="B429" s="452" t="str">
        <f>+B425</f>
        <v>Ime i prezime</v>
      </c>
      <c r="C429" s="671"/>
      <c r="D429" s="454"/>
      <c r="E429" s="479">
        <f>+E425+E427</f>
        <v>0</v>
      </c>
      <c r="F429" s="455">
        <f t="shared" ref="F429" si="323">SUM(H429:L429)</f>
        <v>0</v>
      </c>
      <c r="G429" s="479">
        <f t="shared" ref="G429:L429" si="324">+G425+G427</f>
        <v>0</v>
      </c>
      <c r="H429" s="479">
        <f t="shared" si="324"/>
        <v>0</v>
      </c>
      <c r="I429" s="479">
        <f t="shared" si="324"/>
        <v>0</v>
      </c>
      <c r="J429" s="479">
        <f t="shared" si="324"/>
        <v>0</v>
      </c>
      <c r="K429" s="479">
        <f t="shared" si="324"/>
        <v>0</v>
      </c>
      <c r="L429" s="479">
        <f t="shared" si="324"/>
        <v>0</v>
      </c>
      <c r="M429" s="456" t="str">
        <f t="shared" ref="M429" si="325">IF(D429="","",IF(D429="Nije ocijenjen","",IF(D429="Ocijenjen",IF(F429&lt;10,"Član 19. stav 7. Kriterija",(K429+(L429/2))/(F429)))))</f>
        <v/>
      </c>
      <c r="N429" s="457" t="str">
        <f t="shared" ref="N429" si="326">IF(D429="","",IF(D429="Nije ocijenjen","",IF(D429="Ocijenjen",IF(M429="Član 19. stav 7. Kriterija","",IF(M429&gt;0.5,0,IF(M429&gt;0.4,9,IF(M429&gt;0.3,18,IF(M429&gt;0.15,26,IF(M429&lt;=0.15,35,)))))))))</f>
        <v/>
      </c>
      <c r="O429" s="456" t="str">
        <f t="shared" ref="O429" si="327">IF(D429="","",IF(D429="Nije ocijenjen","",IF(D429="Ocijenjen",IF(E429=0,"",((K429+J429+(L429/2))/(E429))))))</f>
        <v/>
      </c>
      <c r="P429" s="457" t="str">
        <f t="shared" ref="P429" si="328">IF(D429="","",IF(D429="Nije ocijenjen","",IF(D429="Ocijenjen",IF(O429&gt;0.2,0,IF(O429&gt;0.15,3,IF(O429&gt;0.1,6,IF(O429&gt;0.06,9,IF(O429&gt;0.03,12,IF(O429&lt;=0.03,15,)))))))))</f>
        <v/>
      </c>
      <c r="Q429" s="441" t="str">
        <f t="shared" ref="Q429" si="329">IF(D429="","",IF(D429="Nije ocijenjen","",IF(D429="Ocijenjen",IF(M429="Član 19. stav 7. Kriterija",P429,N429+P429))))</f>
        <v/>
      </c>
      <c r="R429" s="332"/>
      <c r="S429" s="332"/>
      <c r="T429" s="332"/>
    </row>
    <row r="430" spans="1:20" s="329" customFormat="1" x14ac:dyDescent="0.25">
      <c r="A430" s="367"/>
      <c r="B430" s="607"/>
      <c r="C430" s="367"/>
      <c r="D430" s="367"/>
      <c r="E430" s="478"/>
      <c r="F430" s="476"/>
      <c r="G430" s="476"/>
      <c r="H430" s="476"/>
      <c r="I430" s="476"/>
      <c r="J430" s="476"/>
      <c r="K430" s="476"/>
      <c r="L430" s="476"/>
      <c r="N430" s="222"/>
      <c r="P430" s="222"/>
      <c r="Q430" s="332"/>
      <c r="R430" s="222"/>
      <c r="S430" s="222"/>
      <c r="T430" s="222"/>
    </row>
    <row r="431" spans="1:20" s="329" customFormat="1" ht="31.5" customHeight="1" x14ac:dyDescent="0.25">
      <c r="A431" s="815" t="s">
        <v>233</v>
      </c>
      <c r="B431" s="815"/>
      <c r="C431" s="815"/>
      <c r="D431" s="815"/>
      <c r="E431" s="815"/>
      <c r="F431" s="815"/>
      <c r="G431" s="815"/>
      <c r="H431" s="815"/>
      <c r="I431" s="815"/>
      <c r="J431" s="815"/>
      <c r="K431" s="815"/>
      <c r="L431" s="815"/>
      <c r="M431" s="815"/>
      <c r="N431" s="815"/>
      <c r="O431" s="815"/>
      <c r="P431" s="815"/>
      <c r="Q431" s="815"/>
      <c r="R431" s="222"/>
      <c r="S431" s="222"/>
      <c r="T431" s="222"/>
    </row>
    <row r="432" spans="1:20" s="329" customFormat="1" ht="15" customHeight="1" x14ac:dyDescent="0.25">
      <c r="A432" s="633"/>
      <c r="B432" s="633"/>
      <c r="C432" s="633"/>
      <c r="D432" s="633"/>
      <c r="E432" s="633"/>
      <c r="F432" s="633"/>
      <c r="G432" s="633"/>
      <c r="H432" s="633"/>
      <c r="I432" s="633"/>
      <c r="J432" s="633"/>
      <c r="K432" s="633"/>
      <c r="L432" s="633"/>
      <c r="M432" s="633"/>
      <c r="N432" s="633"/>
      <c r="O432" s="633"/>
      <c r="P432" s="633"/>
      <c r="Q432" s="633"/>
      <c r="R432" s="222"/>
      <c r="S432" s="222"/>
      <c r="T432" s="222"/>
    </row>
    <row r="433" spans="1:20" s="426" customFormat="1" ht="15" customHeight="1" x14ac:dyDescent="0.2">
      <c r="A433" s="815" t="s">
        <v>320</v>
      </c>
      <c r="B433" s="815"/>
      <c r="C433" s="815"/>
      <c r="D433" s="815"/>
      <c r="E433" s="815"/>
      <c r="F433" s="815"/>
      <c r="G433" s="815"/>
      <c r="H433" s="815"/>
      <c r="I433" s="815"/>
      <c r="J433" s="815"/>
      <c r="K433" s="815"/>
      <c r="L433" s="815"/>
      <c r="M433" s="815"/>
      <c r="N433" s="815"/>
      <c r="O433" s="815"/>
      <c r="P433" s="815"/>
      <c r="Q433" s="815"/>
      <c r="R433" s="425"/>
      <c r="S433" s="425"/>
      <c r="T433" s="425"/>
    </row>
    <row r="434" spans="1:20" s="426" customFormat="1" ht="15" customHeight="1" x14ac:dyDescent="0.2">
      <c r="A434" s="815"/>
      <c r="B434" s="815"/>
      <c r="C434" s="815"/>
      <c r="D434" s="815"/>
      <c r="E434" s="815"/>
      <c r="F434" s="815"/>
      <c r="G434" s="815"/>
      <c r="H434" s="815"/>
      <c r="I434" s="815"/>
      <c r="J434" s="815"/>
      <c r="K434" s="815"/>
      <c r="L434" s="815"/>
      <c r="M434" s="815"/>
      <c r="N434" s="815"/>
      <c r="O434" s="815"/>
      <c r="P434" s="815"/>
      <c r="Q434" s="815"/>
      <c r="R434" s="425"/>
      <c r="S434" s="425"/>
      <c r="T434" s="425"/>
    </row>
    <row r="435" spans="1:20" s="369" customFormat="1" ht="15" customHeight="1" x14ac:dyDescent="0.25">
      <c r="A435" s="815"/>
      <c r="B435" s="815"/>
      <c r="C435" s="815"/>
      <c r="D435" s="815"/>
      <c r="E435" s="815"/>
      <c r="F435" s="815"/>
      <c r="G435" s="815"/>
      <c r="H435" s="815"/>
      <c r="I435" s="815"/>
      <c r="J435" s="815"/>
      <c r="K435" s="815"/>
      <c r="L435" s="815"/>
      <c r="M435" s="815"/>
      <c r="N435" s="815"/>
      <c r="O435" s="815"/>
      <c r="P435" s="815"/>
      <c r="Q435" s="815"/>
      <c r="R435" s="368"/>
      <c r="S435" s="368"/>
      <c r="T435" s="368"/>
    </row>
    <row r="436" spans="1:20" s="369" customFormat="1" ht="15" customHeight="1" x14ac:dyDescent="0.25">
      <c r="A436" s="633"/>
      <c r="B436" s="633"/>
      <c r="C436" s="633"/>
      <c r="D436" s="633"/>
      <c r="E436" s="633"/>
      <c r="F436" s="633"/>
      <c r="G436" s="633"/>
      <c r="H436" s="633"/>
      <c r="I436" s="633"/>
      <c r="J436" s="633"/>
      <c r="K436" s="633"/>
      <c r="L436" s="633"/>
      <c r="M436" s="633"/>
      <c r="N436" s="633"/>
      <c r="O436" s="633"/>
      <c r="P436" s="633"/>
      <c r="Q436" s="633"/>
      <c r="R436" s="368"/>
      <c r="S436" s="368"/>
      <c r="T436" s="368"/>
    </row>
    <row r="437" spans="1:20" s="369" customFormat="1" ht="15" customHeight="1" x14ac:dyDescent="0.25">
      <c r="A437" s="829" t="s">
        <v>235</v>
      </c>
      <c r="B437" s="829"/>
      <c r="C437" s="829"/>
      <c r="D437" s="829"/>
      <c r="E437" s="829"/>
      <c r="F437" s="829"/>
      <c r="G437" s="829"/>
      <c r="H437" s="829"/>
      <c r="I437" s="829"/>
      <c r="J437" s="829"/>
      <c r="K437" s="829"/>
      <c r="L437" s="829"/>
      <c r="M437" s="829"/>
      <c r="N437" s="829"/>
      <c r="O437" s="829"/>
      <c r="P437" s="829"/>
      <c r="Q437" s="829"/>
      <c r="R437" s="368"/>
      <c r="S437" s="368"/>
      <c r="T437" s="368"/>
    </row>
    <row r="438" spans="1:20" s="369" customFormat="1" ht="15" customHeight="1" x14ac:dyDescent="0.25">
      <c r="A438" s="634"/>
      <c r="B438" s="633"/>
      <c r="C438" s="634"/>
      <c r="D438" s="634"/>
      <c r="E438" s="634"/>
      <c r="F438" s="634"/>
      <c r="G438" s="634"/>
      <c r="H438" s="634"/>
      <c r="I438" s="634"/>
      <c r="J438" s="634"/>
      <c r="K438" s="634"/>
      <c r="L438" s="634"/>
      <c r="M438" s="634"/>
      <c r="N438" s="634"/>
      <c r="O438" s="634"/>
      <c r="P438" s="634"/>
      <c r="Q438" s="634"/>
      <c r="R438" s="368"/>
      <c r="S438" s="368"/>
      <c r="T438" s="368"/>
    </row>
    <row r="439" spans="1:20" s="424" customFormat="1" ht="15" customHeight="1" x14ac:dyDescent="0.2">
      <c r="A439" s="815" t="s">
        <v>308</v>
      </c>
      <c r="B439" s="815"/>
      <c r="C439" s="815"/>
      <c r="D439" s="815"/>
      <c r="E439" s="815"/>
      <c r="F439" s="815"/>
      <c r="G439" s="815"/>
      <c r="H439" s="815"/>
      <c r="I439" s="815"/>
      <c r="J439" s="815"/>
      <c r="K439" s="815"/>
      <c r="L439" s="815"/>
      <c r="M439" s="815"/>
      <c r="N439" s="815"/>
      <c r="O439" s="815"/>
      <c r="P439" s="815"/>
      <c r="Q439" s="815"/>
      <c r="R439" s="423"/>
      <c r="S439" s="423"/>
      <c r="T439" s="423"/>
    </row>
    <row r="440" spans="1:20" s="424" customFormat="1" ht="15" customHeight="1" x14ac:dyDescent="0.2">
      <c r="A440" s="633"/>
      <c r="B440" s="633"/>
      <c r="C440" s="633"/>
      <c r="D440" s="633"/>
      <c r="E440" s="633"/>
      <c r="F440" s="633"/>
      <c r="G440" s="633"/>
      <c r="H440" s="633"/>
      <c r="I440" s="633"/>
      <c r="J440" s="633"/>
      <c r="K440" s="633"/>
      <c r="L440" s="633"/>
      <c r="M440" s="633"/>
      <c r="N440" s="633"/>
      <c r="O440" s="633"/>
      <c r="P440" s="633"/>
      <c r="Q440" s="633"/>
      <c r="R440" s="423"/>
      <c r="S440" s="423"/>
      <c r="T440" s="423"/>
    </row>
    <row r="441" spans="1:20" s="424" customFormat="1" ht="61.5" customHeight="1" x14ac:dyDescent="0.2">
      <c r="A441" s="830" t="s">
        <v>278</v>
      </c>
      <c r="B441" s="831"/>
      <c r="C441" s="831"/>
      <c r="D441" s="831"/>
      <c r="E441" s="831"/>
      <c r="F441" s="831"/>
      <c r="G441" s="831"/>
      <c r="H441" s="831"/>
      <c r="I441" s="831"/>
      <c r="J441" s="831"/>
      <c r="K441" s="831"/>
      <c r="L441" s="831"/>
      <c r="M441" s="831"/>
      <c r="N441" s="831"/>
      <c r="O441" s="831"/>
      <c r="P441" s="831"/>
      <c r="Q441" s="831"/>
      <c r="R441" s="423"/>
      <c r="S441" s="423"/>
      <c r="T441" s="423"/>
    </row>
    <row r="442" spans="1:20" s="424" customFormat="1" ht="15" customHeight="1" x14ac:dyDescent="0.2">
      <c r="A442" s="635"/>
      <c r="B442" s="635"/>
      <c r="C442" s="636"/>
      <c r="D442" s="636"/>
      <c r="E442" s="636"/>
      <c r="F442" s="636"/>
      <c r="G442" s="636"/>
      <c r="H442" s="636"/>
      <c r="I442" s="636"/>
      <c r="J442" s="636"/>
      <c r="K442" s="636"/>
      <c r="L442" s="636"/>
      <c r="M442" s="636"/>
      <c r="N442" s="636"/>
      <c r="O442" s="636"/>
      <c r="P442" s="636"/>
      <c r="Q442" s="636"/>
      <c r="R442" s="423"/>
      <c r="S442" s="423"/>
      <c r="T442" s="423"/>
    </row>
    <row r="443" spans="1:20" s="369" customFormat="1" ht="15" customHeight="1" x14ac:dyDescent="0.25">
      <c r="A443" s="828" t="s">
        <v>309</v>
      </c>
      <c r="B443" s="828"/>
      <c r="C443" s="828"/>
      <c r="D443" s="828"/>
      <c r="E443" s="828"/>
      <c r="F443" s="828"/>
      <c r="G443" s="828"/>
      <c r="H443" s="828"/>
      <c r="I443" s="828"/>
      <c r="J443" s="828"/>
      <c r="K443" s="828"/>
      <c r="L443" s="828"/>
      <c r="M443" s="828"/>
      <c r="N443" s="828"/>
      <c r="O443" s="828"/>
      <c r="P443" s="828"/>
      <c r="Q443" s="828"/>
      <c r="R443" s="368"/>
      <c r="S443" s="368"/>
      <c r="T443" s="368"/>
    </row>
    <row r="444" spans="1:20" s="369" customFormat="1" ht="15" customHeight="1" x14ac:dyDescent="0.25">
      <c r="A444" s="828"/>
      <c r="B444" s="828"/>
      <c r="C444" s="828"/>
      <c r="D444" s="828"/>
      <c r="E444" s="828"/>
      <c r="F444" s="828"/>
      <c r="G444" s="828"/>
      <c r="H444" s="828"/>
      <c r="I444" s="828"/>
      <c r="J444" s="828"/>
      <c r="K444" s="828"/>
      <c r="L444" s="828"/>
      <c r="M444" s="828"/>
      <c r="N444" s="828"/>
      <c r="O444" s="828"/>
      <c r="P444" s="828"/>
      <c r="Q444" s="828"/>
      <c r="R444" s="368"/>
      <c r="S444" s="368"/>
      <c r="T444" s="368"/>
    </row>
    <row r="445" spans="1:20" s="369" customFormat="1" ht="15" customHeight="1" x14ac:dyDescent="0.25">
      <c r="A445" s="828"/>
      <c r="B445" s="828"/>
      <c r="C445" s="828"/>
      <c r="D445" s="828"/>
      <c r="E445" s="828"/>
      <c r="F445" s="828"/>
      <c r="G445" s="828"/>
      <c r="H445" s="828"/>
      <c r="I445" s="828"/>
      <c r="J445" s="828"/>
      <c r="K445" s="828"/>
      <c r="L445" s="828"/>
      <c r="M445" s="828"/>
      <c r="N445" s="828"/>
      <c r="O445" s="828"/>
      <c r="P445" s="828"/>
      <c r="Q445" s="828"/>
      <c r="R445" s="368"/>
      <c r="S445" s="368"/>
      <c r="T445" s="368"/>
    </row>
    <row r="446" spans="1:20" s="329" customFormat="1" ht="15" customHeight="1" x14ac:dyDescent="0.25">
      <c r="A446" s="828"/>
      <c r="B446" s="828"/>
      <c r="C446" s="828"/>
      <c r="D446" s="828"/>
      <c r="E446" s="828"/>
      <c r="F446" s="828"/>
      <c r="G446" s="828"/>
      <c r="H446" s="828"/>
      <c r="I446" s="828"/>
      <c r="J446" s="828"/>
      <c r="K446" s="828"/>
      <c r="L446" s="828"/>
      <c r="M446" s="828"/>
      <c r="N446" s="828"/>
      <c r="O446" s="828"/>
      <c r="P446" s="828"/>
      <c r="Q446" s="828"/>
      <c r="R446" s="222"/>
      <c r="S446" s="222"/>
      <c r="T446" s="222"/>
    </row>
    <row r="447" spans="1:20" s="329" customFormat="1" ht="65.25" customHeight="1" x14ac:dyDescent="0.25">
      <c r="A447" s="828"/>
      <c r="B447" s="828"/>
      <c r="C447" s="828"/>
      <c r="D447" s="828"/>
      <c r="E447" s="828"/>
      <c r="F447" s="828"/>
      <c r="G447" s="828"/>
      <c r="H447" s="828"/>
      <c r="I447" s="828"/>
      <c r="J447" s="828"/>
      <c r="K447" s="828"/>
      <c r="L447" s="828"/>
      <c r="M447" s="828"/>
      <c r="N447" s="828"/>
      <c r="O447" s="828"/>
      <c r="P447" s="828"/>
      <c r="Q447" s="828"/>
      <c r="R447" s="222"/>
      <c r="S447" s="222"/>
      <c r="T447" s="222"/>
    </row>
    <row r="448" spans="1:20" s="329" customFormat="1" ht="15" customHeight="1" x14ac:dyDescent="0.25">
      <c r="A448" s="828"/>
      <c r="B448" s="828"/>
      <c r="C448" s="828"/>
      <c r="D448" s="828"/>
      <c r="E448" s="828"/>
      <c r="F448" s="828"/>
      <c r="G448" s="828"/>
      <c r="H448" s="828"/>
      <c r="I448" s="828"/>
      <c r="J448" s="828"/>
      <c r="K448" s="828"/>
      <c r="L448" s="828"/>
      <c r="M448" s="828"/>
      <c r="N448" s="828"/>
      <c r="O448" s="828"/>
      <c r="P448" s="828"/>
      <c r="Q448" s="828"/>
      <c r="R448" s="222"/>
      <c r="S448" s="222"/>
      <c r="T448" s="222"/>
    </row>
    <row r="449" spans="1:20" s="329" customFormat="1" ht="66" customHeight="1" x14ac:dyDescent="0.25">
      <c r="A449" s="827" t="s">
        <v>310</v>
      </c>
      <c r="B449" s="827"/>
      <c r="C449" s="827"/>
      <c r="D449" s="827"/>
      <c r="E449" s="827"/>
      <c r="F449" s="827"/>
      <c r="G449" s="827"/>
      <c r="H449" s="827"/>
      <c r="I449" s="827"/>
      <c r="J449" s="827"/>
      <c r="K449" s="827"/>
      <c r="L449" s="827"/>
      <c r="M449" s="827"/>
      <c r="N449" s="827"/>
      <c r="O449" s="827"/>
      <c r="P449" s="827"/>
      <c r="Q449" s="827"/>
      <c r="R449" s="222"/>
      <c r="S449" s="222"/>
      <c r="T449" s="222"/>
    </row>
    <row r="450" spans="1:20" s="329" customFormat="1" x14ac:dyDescent="0.25">
      <c r="A450" s="418"/>
      <c r="B450" s="608"/>
      <c r="C450" s="418"/>
      <c r="D450" s="418"/>
      <c r="E450" s="480"/>
      <c r="F450" s="480"/>
      <c r="G450" s="480"/>
      <c r="H450" s="480"/>
      <c r="I450" s="480"/>
      <c r="J450" s="480"/>
      <c r="K450" s="480"/>
      <c r="L450" s="480"/>
      <c r="M450" s="419"/>
      <c r="N450" s="418"/>
      <c r="O450" s="419"/>
      <c r="P450" s="418"/>
      <c r="Q450" s="420"/>
      <c r="R450" s="222"/>
      <c r="S450" s="222"/>
      <c r="T450" s="222"/>
    </row>
    <row r="451" spans="1:20" s="329" customFormat="1" x14ac:dyDescent="0.25">
      <c r="A451" s="418"/>
      <c r="B451" s="608"/>
      <c r="C451" s="418"/>
      <c r="D451" s="418"/>
      <c r="E451" s="480"/>
      <c r="F451" s="480"/>
      <c r="G451" s="480"/>
      <c r="H451" s="480"/>
      <c r="I451" s="480"/>
      <c r="J451" s="480"/>
      <c r="K451" s="480"/>
      <c r="L451" s="480"/>
      <c r="M451" s="419"/>
      <c r="N451" s="418"/>
      <c r="O451" s="419"/>
      <c r="P451" s="418"/>
      <c r="Q451" s="420"/>
      <c r="R451" s="222"/>
      <c r="S451" s="222"/>
      <c r="T451" s="222"/>
    </row>
    <row r="452" spans="1:20" s="329" customFormat="1" x14ac:dyDescent="0.25">
      <c r="A452" s="418"/>
      <c r="B452" s="608"/>
      <c r="C452" s="418"/>
      <c r="D452" s="418"/>
      <c r="E452" s="480"/>
      <c r="F452" s="480"/>
      <c r="G452" s="480"/>
      <c r="H452" s="480"/>
      <c r="I452" s="480"/>
      <c r="J452" s="480"/>
      <c r="K452" s="480"/>
      <c r="L452" s="480"/>
      <c r="M452" s="419"/>
      <c r="N452" s="418"/>
      <c r="O452" s="419"/>
      <c r="P452" s="418"/>
      <c r="Q452" s="420"/>
      <c r="R452" s="222"/>
      <c r="S452" s="222"/>
      <c r="T452" s="222"/>
    </row>
    <row r="453" spans="1:20" s="329" customFormat="1" x14ac:dyDescent="0.25">
      <c r="A453" s="418"/>
      <c r="B453" s="608"/>
      <c r="C453" s="418"/>
      <c r="D453" s="418"/>
      <c r="E453" s="480"/>
      <c r="F453" s="480"/>
      <c r="G453" s="480"/>
      <c r="H453" s="480"/>
      <c r="I453" s="480"/>
      <c r="J453" s="480"/>
      <c r="K453" s="480"/>
      <c r="L453" s="480"/>
      <c r="M453" s="419"/>
      <c r="N453" s="418"/>
      <c r="O453" s="419"/>
      <c r="P453" s="418"/>
      <c r="Q453" s="420"/>
      <c r="R453" s="222"/>
      <c r="S453" s="222"/>
      <c r="T453" s="222"/>
    </row>
    <row r="454" spans="1:20" s="329" customFormat="1" x14ac:dyDescent="0.25">
      <c r="A454" s="418"/>
      <c r="B454" s="608"/>
      <c r="C454" s="418"/>
      <c r="D454" s="418"/>
      <c r="E454" s="480"/>
      <c r="F454" s="480"/>
      <c r="G454" s="480"/>
      <c r="H454" s="480"/>
      <c r="I454" s="480"/>
      <c r="J454" s="480"/>
      <c r="K454" s="480"/>
      <c r="L454" s="480"/>
      <c r="M454" s="419"/>
      <c r="N454" s="418"/>
      <c r="O454" s="419"/>
      <c r="P454" s="418"/>
      <c r="Q454" s="420"/>
      <c r="R454" s="222"/>
      <c r="S454" s="222"/>
      <c r="T454" s="222"/>
    </row>
    <row r="455" spans="1:20" s="329" customFormat="1" x14ac:dyDescent="0.25">
      <c r="A455" s="418"/>
      <c r="B455" s="608"/>
      <c r="C455" s="418"/>
      <c r="D455" s="418"/>
      <c r="E455" s="480"/>
      <c r="F455" s="480"/>
      <c r="G455" s="480"/>
      <c r="H455" s="480"/>
      <c r="I455" s="480"/>
      <c r="J455" s="480"/>
      <c r="K455" s="480"/>
      <c r="L455" s="480"/>
      <c r="M455" s="419"/>
      <c r="N455" s="418"/>
      <c r="O455" s="419"/>
      <c r="P455" s="418"/>
      <c r="Q455" s="420"/>
      <c r="R455" s="222"/>
      <c r="S455" s="222"/>
      <c r="T455" s="222"/>
    </row>
    <row r="456" spans="1:20" s="329" customFormat="1" x14ac:dyDescent="0.25">
      <c r="A456" s="418"/>
      <c r="B456" s="608"/>
      <c r="C456" s="418"/>
      <c r="D456" s="418"/>
      <c r="E456" s="480"/>
      <c r="F456" s="480"/>
      <c r="G456" s="480"/>
      <c r="H456" s="480"/>
      <c r="I456" s="480"/>
      <c r="J456" s="480"/>
      <c r="K456" s="480"/>
      <c r="L456" s="480"/>
      <c r="M456" s="419"/>
      <c r="N456" s="418"/>
      <c r="O456" s="419"/>
      <c r="P456" s="418"/>
      <c r="Q456" s="420"/>
      <c r="R456" s="222"/>
      <c r="S456" s="222"/>
      <c r="T456" s="222"/>
    </row>
    <row r="457" spans="1:20" s="329" customFormat="1" x14ac:dyDescent="0.25">
      <c r="A457" s="418"/>
      <c r="B457" s="608"/>
      <c r="C457" s="418"/>
      <c r="D457" s="418"/>
      <c r="E457" s="480"/>
      <c r="F457" s="480"/>
      <c r="G457" s="480"/>
      <c r="H457" s="480"/>
      <c r="I457" s="480"/>
      <c r="J457" s="480"/>
      <c r="K457" s="480"/>
      <c r="L457" s="480"/>
      <c r="M457" s="419"/>
      <c r="N457" s="418"/>
      <c r="O457" s="419"/>
      <c r="P457" s="418"/>
      <c r="Q457" s="420"/>
      <c r="R457" s="222"/>
      <c r="S457" s="222"/>
      <c r="T457" s="222"/>
    </row>
    <row r="458" spans="1:20" s="329" customFormat="1" x14ac:dyDescent="0.25">
      <c r="A458" s="418"/>
      <c r="B458" s="608"/>
      <c r="C458" s="418"/>
      <c r="D458" s="418"/>
      <c r="E458" s="480"/>
      <c r="F458" s="480"/>
      <c r="G458" s="480"/>
      <c r="H458" s="480"/>
      <c r="I458" s="480"/>
      <c r="J458" s="480"/>
      <c r="K458" s="480"/>
      <c r="L458" s="480"/>
      <c r="M458" s="419"/>
      <c r="N458" s="418"/>
      <c r="O458" s="419"/>
      <c r="P458" s="418"/>
      <c r="Q458" s="420"/>
      <c r="R458" s="222"/>
      <c r="S458" s="222"/>
      <c r="T458" s="222"/>
    </row>
    <row r="459" spans="1:20" s="329" customFormat="1" x14ac:dyDescent="0.25">
      <c r="A459" s="418"/>
      <c r="B459" s="608"/>
      <c r="C459" s="418"/>
      <c r="D459" s="418"/>
      <c r="E459" s="480"/>
      <c r="F459" s="480"/>
      <c r="G459" s="480"/>
      <c r="H459" s="480"/>
      <c r="I459" s="480"/>
      <c r="J459" s="480"/>
      <c r="K459" s="480"/>
      <c r="L459" s="480"/>
      <c r="M459" s="419"/>
      <c r="N459" s="418"/>
      <c r="O459" s="419"/>
      <c r="P459" s="418"/>
      <c r="Q459" s="420"/>
      <c r="R459" s="222"/>
      <c r="S459" s="222"/>
      <c r="T459" s="222"/>
    </row>
    <row r="460" spans="1:20" s="329" customFormat="1" x14ac:dyDescent="0.25">
      <c r="A460" s="418"/>
      <c r="B460" s="608"/>
      <c r="C460" s="418"/>
      <c r="D460" s="418"/>
      <c r="E460" s="480"/>
      <c r="F460" s="480"/>
      <c r="G460" s="480"/>
      <c r="H460" s="480"/>
      <c r="I460" s="480"/>
      <c r="J460" s="480"/>
      <c r="K460" s="480"/>
      <c r="L460" s="480"/>
      <c r="M460" s="419"/>
      <c r="N460" s="418"/>
      <c r="O460" s="419"/>
      <c r="P460" s="418"/>
      <c r="Q460" s="420"/>
      <c r="R460" s="222"/>
      <c r="S460" s="222"/>
      <c r="T460" s="222"/>
    </row>
    <row r="461" spans="1:20" s="329" customFormat="1" x14ac:dyDescent="0.25">
      <c r="A461" s="418"/>
      <c r="B461" s="608"/>
      <c r="C461" s="418"/>
      <c r="D461" s="418"/>
      <c r="E461" s="480"/>
      <c r="F461" s="480"/>
      <c r="G461" s="480"/>
      <c r="H461" s="480"/>
      <c r="I461" s="480"/>
      <c r="J461" s="480"/>
      <c r="K461" s="480"/>
      <c r="L461" s="480"/>
      <c r="M461" s="419"/>
      <c r="N461" s="418"/>
      <c r="O461" s="419"/>
      <c r="P461" s="418"/>
      <c r="Q461" s="420"/>
      <c r="R461" s="222"/>
      <c r="S461" s="222"/>
      <c r="T461" s="222"/>
    </row>
    <row r="462" spans="1:20" s="329" customFormat="1" x14ac:dyDescent="0.25">
      <c r="A462" s="418"/>
      <c r="B462" s="608"/>
      <c r="C462" s="418"/>
      <c r="D462" s="418"/>
      <c r="E462" s="480"/>
      <c r="F462" s="480"/>
      <c r="G462" s="480"/>
      <c r="H462" s="480"/>
      <c r="I462" s="480"/>
      <c r="J462" s="480"/>
      <c r="K462" s="480"/>
      <c r="L462" s="480"/>
      <c r="M462" s="419"/>
      <c r="N462" s="418"/>
      <c r="O462" s="419"/>
      <c r="P462" s="418"/>
      <c r="Q462" s="420"/>
      <c r="R462" s="222"/>
      <c r="S462" s="222"/>
      <c r="T462" s="222"/>
    </row>
    <row r="463" spans="1:20" s="329" customFormat="1" x14ac:dyDescent="0.25">
      <c r="A463" s="418"/>
      <c r="B463" s="608"/>
      <c r="C463" s="418"/>
      <c r="D463" s="418"/>
      <c r="E463" s="480"/>
      <c r="F463" s="480"/>
      <c r="G463" s="480"/>
      <c r="H463" s="480"/>
      <c r="I463" s="480"/>
      <c r="J463" s="480"/>
      <c r="K463" s="480"/>
      <c r="L463" s="480"/>
      <c r="M463" s="419"/>
      <c r="N463" s="418"/>
      <c r="O463" s="419"/>
      <c r="P463" s="418"/>
      <c r="Q463" s="420"/>
      <c r="R463" s="222"/>
      <c r="S463" s="222"/>
      <c r="T463" s="222"/>
    </row>
    <row r="464" spans="1:20" s="329" customFormat="1" x14ac:dyDescent="0.25">
      <c r="A464" s="279"/>
      <c r="B464" s="606"/>
      <c r="C464" s="279"/>
      <c r="D464" s="279"/>
      <c r="E464" s="481"/>
      <c r="F464" s="481"/>
      <c r="G464" s="481"/>
      <c r="H464" s="481"/>
      <c r="I464" s="481"/>
      <c r="J464" s="481"/>
      <c r="K464" s="481"/>
      <c r="L464" s="481"/>
      <c r="M464" s="421"/>
      <c r="N464" s="279"/>
      <c r="O464" s="421"/>
      <c r="P464" s="279"/>
      <c r="Q464" s="422"/>
      <c r="R464" s="222"/>
      <c r="S464" s="222"/>
      <c r="T464" s="222"/>
    </row>
    <row r="465" spans="1:20" s="329" customFormat="1" x14ac:dyDescent="0.25">
      <c r="A465" s="222"/>
      <c r="B465" s="241"/>
      <c r="C465" s="222"/>
      <c r="D465" s="222"/>
      <c r="E465" s="476"/>
      <c r="F465" s="476"/>
      <c r="G465" s="476"/>
      <c r="H465" s="476"/>
      <c r="I465" s="476"/>
      <c r="J465" s="476"/>
      <c r="K465" s="476"/>
      <c r="L465" s="476"/>
      <c r="N465" s="222"/>
      <c r="P465" s="222"/>
      <c r="Q465" s="332"/>
      <c r="R465" s="222"/>
      <c r="S465" s="222"/>
      <c r="T465" s="222"/>
    </row>
    <row r="466" spans="1:20" s="329" customFormat="1" x14ac:dyDescent="0.25">
      <c r="A466" s="222"/>
      <c r="B466" s="241"/>
      <c r="C466" s="222"/>
      <c r="D466" s="222"/>
      <c r="E466" s="476"/>
      <c r="F466" s="476"/>
      <c r="G466" s="476"/>
      <c r="H466" s="476"/>
      <c r="I466" s="476"/>
      <c r="J466" s="476"/>
      <c r="K466" s="476"/>
      <c r="L466" s="476"/>
      <c r="N466" s="222"/>
      <c r="P466" s="222"/>
      <c r="Q466" s="332"/>
      <c r="R466" s="222"/>
      <c r="S466" s="222"/>
      <c r="T466" s="222"/>
    </row>
    <row r="467" spans="1:20" s="329" customFormat="1" x14ac:dyDescent="0.25">
      <c r="A467" s="222"/>
      <c r="B467" s="241"/>
      <c r="C467" s="222"/>
      <c r="D467" s="222"/>
      <c r="E467" s="476"/>
      <c r="F467" s="476"/>
      <c r="G467" s="476"/>
      <c r="H467" s="476"/>
      <c r="I467" s="476"/>
      <c r="J467" s="476"/>
      <c r="K467" s="476"/>
      <c r="L467" s="476"/>
      <c r="N467" s="222"/>
      <c r="P467" s="222"/>
      <c r="Q467" s="332"/>
      <c r="R467" s="222"/>
      <c r="S467" s="222"/>
      <c r="T467" s="222"/>
    </row>
    <row r="468" spans="1:20" s="329" customFormat="1" x14ac:dyDescent="0.25">
      <c r="A468" s="222"/>
      <c r="B468" s="241"/>
      <c r="C468" s="222"/>
      <c r="D468" s="222"/>
      <c r="E468" s="476"/>
      <c r="F468" s="476"/>
      <c r="G468" s="476"/>
      <c r="H468" s="476"/>
      <c r="I468" s="476"/>
      <c r="J468" s="476"/>
      <c r="K468" s="476"/>
      <c r="L468" s="476"/>
      <c r="N468" s="222"/>
      <c r="P468" s="222"/>
      <c r="Q468" s="332"/>
      <c r="R468" s="222"/>
      <c r="S468" s="222"/>
      <c r="T468" s="222"/>
    </row>
    <row r="469" spans="1:20" s="329" customFormat="1" x14ac:dyDescent="0.25">
      <c r="A469" s="222"/>
      <c r="B469" s="241"/>
      <c r="C469" s="222"/>
      <c r="D469" s="222"/>
      <c r="E469" s="476"/>
      <c r="F469" s="476"/>
      <c r="G469" s="476"/>
      <c r="H469" s="476"/>
      <c r="I469" s="476"/>
      <c r="J469" s="476"/>
      <c r="K469" s="476"/>
      <c r="L469" s="476"/>
      <c r="N469" s="222"/>
      <c r="P469" s="222"/>
      <c r="Q469" s="332"/>
      <c r="R469" s="222"/>
      <c r="S469" s="222"/>
      <c r="T469" s="222"/>
    </row>
    <row r="470" spans="1:20" s="329" customFormat="1" x14ac:dyDescent="0.25">
      <c r="A470" s="222"/>
      <c r="B470" s="241"/>
      <c r="C470" s="222"/>
      <c r="D470" s="222"/>
      <c r="E470" s="476"/>
      <c r="F470" s="476"/>
      <c r="G470" s="476"/>
      <c r="H470" s="476"/>
      <c r="I470" s="476"/>
      <c r="J470" s="476"/>
      <c r="K470" s="476"/>
      <c r="L470" s="476"/>
      <c r="N470" s="222"/>
      <c r="P470" s="222"/>
      <c r="Q470" s="332"/>
      <c r="R470" s="222"/>
      <c r="S470" s="222"/>
      <c r="T470" s="222"/>
    </row>
    <row r="471" spans="1:20" s="329" customFormat="1" x14ac:dyDescent="0.25">
      <c r="A471" s="222"/>
      <c r="B471" s="241"/>
      <c r="C471" s="222"/>
      <c r="D471" s="222"/>
      <c r="E471" s="476"/>
      <c r="F471" s="476"/>
      <c r="G471" s="476"/>
      <c r="H471" s="476"/>
      <c r="I471" s="476"/>
      <c r="J471" s="476"/>
      <c r="K471" s="476"/>
      <c r="L471" s="476"/>
      <c r="N471" s="222"/>
      <c r="P471" s="222"/>
      <c r="Q471" s="332"/>
      <c r="R471" s="222"/>
      <c r="S471" s="222"/>
      <c r="T471" s="222"/>
    </row>
    <row r="472" spans="1:20" s="329" customFormat="1" x14ac:dyDescent="0.25">
      <c r="A472" s="222"/>
      <c r="B472" s="241"/>
      <c r="C472" s="222"/>
      <c r="D472" s="222"/>
      <c r="E472" s="476"/>
      <c r="F472" s="476"/>
      <c r="G472" s="476"/>
      <c r="H472" s="476"/>
      <c r="I472" s="476"/>
      <c r="J472" s="476"/>
      <c r="K472" s="476"/>
      <c r="L472" s="476"/>
      <c r="N472" s="222"/>
      <c r="P472" s="222"/>
      <c r="Q472" s="332"/>
      <c r="R472" s="222"/>
      <c r="S472" s="222"/>
      <c r="T472" s="222"/>
    </row>
    <row r="473" spans="1:20" s="329" customFormat="1" x14ac:dyDescent="0.25">
      <c r="A473" s="222"/>
      <c r="B473" s="241"/>
      <c r="C473" s="222"/>
      <c r="D473" s="222"/>
      <c r="E473" s="476"/>
      <c r="F473" s="476"/>
      <c r="G473" s="476"/>
      <c r="H473" s="476"/>
      <c r="I473" s="476"/>
      <c r="J473" s="476"/>
      <c r="K473" s="476"/>
      <c r="L473" s="476"/>
      <c r="N473" s="222"/>
      <c r="P473" s="222"/>
      <c r="Q473" s="332"/>
      <c r="R473" s="222"/>
      <c r="S473" s="222"/>
      <c r="T473" s="222"/>
    </row>
    <row r="474" spans="1:20" s="329" customFormat="1" x14ac:dyDescent="0.25">
      <c r="A474" s="222"/>
      <c r="B474" s="241"/>
      <c r="C474" s="222"/>
      <c r="D474" s="222"/>
      <c r="E474" s="476"/>
      <c r="F474" s="476"/>
      <c r="G474" s="476"/>
      <c r="H474" s="476"/>
      <c r="I474" s="476"/>
      <c r="J474" s="476"/>
      <c r="K474" s="476"/>
      <c r="L474" s="476"/>
      <c r="N474" s="222"/>
      <c r="P474" s="222"/>
      <c r="Q474" s="332"/>
      <c r="R474" s="222"/>
      <c r="S474" s="222"/>
      <c r="T474" s="222"/>
    </row>
    <row r="475" spans="1:20" s="329" customFormat="1" x14ac:dyDescent="0.25">
      <c r="A475" s="222"/>
      <c r="B475" s="241"/>
      <c r="C475" s="222"/>
      <c r="D475" s="222"/>
      <c r="E475" s="476"/>
      <c r="F475" s="476"/>
      <c r="G475" s="476"/>
      <c r="H475" s="476"/>
      <c r="I475" s="476"/>
      <c r="J475" s="476"/>
      <c r="K475" s="476"/>
      <c r="L475" s="476"/>
      <c r="N475" s="222"/>
      <c r="P475" s="222"/>
      <c r="Q475" s="332"/>
      <c r="R475" s="222"/>
      <c r="S475" s="222"/>
      <c r="T475" s="222"/>
    </row>
    <row r="476" spans="1:20" s="329" customFormat="1" x14ac:dyDescent="0.25">
      <c r="A476" s="222"/>
      <c r="B476" s="241"/>
      <c r="C476" s="222"/>
      <c r="D476" s="222"/>
      <c r="E476" s="476"/>
      <c r="F476" s="476"/>
      <c r="G476" s="476"/>
      <c r="H476" s="476"/>
      <c r="I476" s="476"/>
      <c r="J476" s="476"/>
      <c r="K476" s="476"/>
      <c r="L476" s="476"/>
      <c r="N476" s="222"/>
      <c r="P476" s="222"/>
      <c r="Q476" s="332"/>
      <c r="R476" s="222"/>
      <c r="S476" s="222"/>
      <c r="T476" s="222"/>
    </row>
    <row r="477" spans="1:20" s="329" customFormat="1" x14ac:dyDescent="0.25">
      <c r="A477" s="222"/>
      <c r="B477" s="241"/>
      <c r="C477" s="222"/>
      <c r="D477" s="222"/>
      <c r="E477" s="476"/>
      <c r="F477" s="476"/>
      <c r="G477" s="476"/>
      <c r="H477" s="476"/>
      <c r="I477" s="476"/>
      <c r="J477" s="476"/>
      <c r="K477" s="476"/>
      <c r="L477" s="476"/>
      <c r="N477" s="222"/>
      <c r="P477" s="222"/>
      <c r="Q477" s="332"/>
      <c r="R477" s="222"/>
      <c r="S477" s="222"/>
      <c r="T477" s="222"/>
    </row>
    <row r="478" spans="1:20" s="329" customFormat="1" x14ac:dyDescent="0.25">
      <c r="A478" s="222"/>
      <c r="B478" s="241"/>
      <c r="C478" s="222"/>
      <c r="D478" s="222"/>
      <c r="E478" s="476"/>
      <c r="F478" s="476"/>
      <c r="G478" s="476"/>
      <c r="H478" s="476"/>
      <c r="I478" s="476"/>
      <c r="J478" s="476"/>
      <c r="K478" s="476"/>
      <c r="L478" s="476"/>
      <c r="N478" s="222"/>
      <c r="P478" s="222"/>
      <c r="Q478" s="332"/>
      <c r="R478" s="222"/>
      <c r="S478" s="222"/>
      <c r="T478" s="222"/>
    </row>
    <row r="479" spans="1:20" s="329" customFormat="1" x14ac:dyDescent="0.25">
      <c r="A479" s="222"/>
      <c r="B479" s="241"/>
      <c r="C479" s="222"/>
      <c r="D479" s="222"/>
      <c r="E479" s="476"/>
      <c r="F479" s="476"/>
      <c r="G479" s="476"/>
      <c r="H479" s="476"/>
      <c r="I479" s="476"/>
      <c r="J479" s="476"/>
      <c r="K479" s="476"/>
      <c r="L479" s="476"/>
      <c r="N479" s="222"/>
      <c r="P479" s="222"/>
      <c r="Q479" s="332"/>
      <c r="R479" s="222"/>
      <c r="S479" s="222"/>
      <c r="T479" s="222"/>
    </row>
    <row r="480" spans="1:20" s="329" customFormat="1" x14ac:dyDescent="0.25">
      <c r="A480" s="222"/>
      <c r="B480" s="241"/>
      <c r="C480" s="222"/>
      <c r="D480" s="222"/>
      <c r="E480" s="476"/>
      <c r="F480" s="476"/>
      <c r="G480" s="476"/>
      <c r="H480" s="476"/>
      <c r="I480" s="476"/>
      <c r="J480" s="476"/>
      <c r="K480" s="476"/>
      <c r="L480" s="476"/>
      <c r="N480" s="222"/>
      <c r="P480" s="222"/>
      <c r="Q480" s="332"/>
      <c r="R480" s="222"/>
      <c r="S480" s="222"/>
      <c r="T480" s="222"/>
    </row>
    <row r="481" spans="1:20" s="329" customFormat="1" x14ac:dyDescent="0.25">
      <c r="A481" s="222"/>
      <c r="B481" s="241"/>
      <c r="C481" s="222"/>
      <c r="D481" s="222"/>
      <c r="E481" s="476"/>
      <c r="F481" s="476"/>
      <c r="G481" s="476"/>
      <c r="H481" s="476"/>
      <c r="I481" s="476"/>
      <c r="J481" s="476"/>
      <c r="K481" s="476"/>
      <c r="L481" s="476"/>
      <c r="N481" s="222"/>
      <c r="P481" s="222"/>
      <c r="Q481" s="332"/>
      <c r="R481" s="222"/>
      <c r="S481" s="222"/>
      <c r="T481" s="222"/>
    </row>
    <row r="482" spans="1:20" s="329" customFormat="1" x14ac:dyDescent="0.25">
      <c r="A482" s="222"/>
      <c r="B482" s="241"/>
      <c r="C482" s="222"/>
      <c r="D482" s="222"/>
      <c r="E482" s="476"/>
      <c r="F482" s="476"/>
      <c r="G482" s="476"/>
      <c r="H482" s="476"/>
      <c r="I482" s="476"/>
      <c r="J482" s="476"/>
      <c r="K482" s="476"/>
      <c r="L482" s="476"/>
      <c r="N482" s="222"/>
      <c r="P482" s="222"/>
      <c r="Q482" s="332"/>
      <c r="R482" s="222"/>
      <c r="S482" s="222"/>
      <c r="T482" s="222"/>
    </row>
    <row r="483" spans="1:20" s="329" customFormat="1" x14ac:dyDescent="0.25">
      <c r="A483" s="222"/>
      <c r="B483" s="241"/>
      <c r="C483" s="222"/>
      <c r="D483" s="222"/>
      <c r="E483" s="476"/>
      <c r="F483" s="476"/>
      <c r="G483" s="476"/>
      <c r="H483" s="476"/>
      <c r="I483" s="476"/>
      <c r="J483" s="476"/>
      <c r="K483" s="476"/>
      <c r="L483" s="476"/>
      <c r="N483" s="222"/>
      <c r="P483" s="222"/>
      <c r="Q483" s="332"/>
      <c r="R483" s="222"/>
      <c r="S483" s="222"/>
      <c r="T483" s="222"/>
    </row>
    <row r="484" spans="1:20" s="329" customFormat="1" x14ac:dyDescent="0.25">
      <c r="A484" s="222"/>
      <c r="B484" s="241"/>
      <c r="C484" s="222"/>
      <c r="D484" s="222"/>
      <c r="E484" s="476"/>
      <c r="F484" s="476"/>
      <c r="G484" s="476"/>
      <c r="H484" s="476"/>
      <c r="I484" s="476"/>
      <c r="J484" s="476"/>
      <c r="K484" s="476"/>
      <c r="L484" s="476"/>
      <c r="N484" s="222"/>
      <c r="P484" s="222"/>
      <c r="Q484" s="332"/>
      <c r="R484" s="222"/>
      <c r="S484" s="222"/>
      <c r="T484" s="222"/>
    </row>
    <row r="485" spans="1:20" s="329" customFormat="1" x14ac:dyDescent="0.25">
      <c r="A485" s="222"/>
      <c r="B485" s="241"/>
      <c r="C485" s="222"/>
      <c r="D485" s="222"/>
      <c r="E485" s="476"/>
      <c r="F485" s="476"/>
      <c r="G485" s="476"/>
      <c r="H485" s="476"/>
      <c r="I485" s="476"/>
      <c r="J485" s="476"/>
      <c r="K485" s="476"/>
      <c r="L485" s="476"/>
      <c r="N485" s="222"/>
      <c r="P485" s="222"/>
      <c r="Q485" s="332"/>
      <c r="R485" s="222"/>
      <c r="S485" s="222"/>
      <c r="T485" s="222"/>
    </row>
    <row r="486" spans="1:20" s="329" customFormat="1" x14ac:dyDescent="0.25">
      <c r="A486" s="222"/>
      <c r="B486" s="241"/>
      <c r="C486" s="222"/>
      <c r="D486" s="222"/>
      <c r="E486" s="476"/>
      <c r="F486" s="476"/>
      <c r="G486" s="476"/>
      <c r="H486" s="476"/>
      <c r="I486" s="476"/>
      <c r="J486" s="476"/>
      <c r="K486" s="476"/>
      <c r="L486" s="476"/>
      <c r="N486" s="222"/>
      <c r="P486" s="222"/>
      <c r="Q486" s="332"/>
      <c r="R486" s="222"/>
      <c r="S486" s="222"/>
      <c r="T486" s="222"/>
    </row>
    <row r="487" spans="1:20" s="329" customFormat="1" x14ac:dyDescent="0.25">
      <c r="A487" s="222"/>
      <c r="B487" s="241"/>
      <c r="C487" s="222"/>
      <c r="D487" s="222"/>
      <c r="E487" s="476"/>
      <c r="F487" s="476"/>
      <c r="G487" s="476"/>
      <c r="H487" s="476"/>
      <c r="I487" s="476"/>
      <c r="J487" s="476"/>
      <c r="K487" s="476"/>
      <c r="L487" s="476"/>
      <c r="N487" s="222"/>
      <c r="P487" s="222"/>
      <c r="Q487" s="332"/>
      <c r="R487" s="222"/>
      <c r="S487" s="222"/>
      <c r="T487" s="222"/>
    </row>
    <row r="488" spans="1:20" s="329" customFormat="1" x14ac:dyDescent="0.25">
      <c r="A488" s="222"/>
      <c r="B488" s="241"/>
      <c r="C488" s="222"/>
      <c r="D488" s="222"/>
      <c r="E488" s="476"/>
      <c r="F488" s="476"/>
      <c r="G488" s="476"/>
      <c r="H488" s="476"/>
      <c r="I488" s="476"/>
      <c r="J488" s="476"/>
      <c r="K488" s="476"/>
      <c r="L488" s="476"/>
      <c r="N488" s="222"/>
      <c r="P488" s="222"/>
      <c r="Q488" s="332"/>
      <c r="R488" s="222"/>
      <c r="S488" s="222"/>
      <c r="T488" s="222"/>
    </row>
    <row r="489" spans="1:20" s="329" customFormat="1" x14ac:dyDescent="0.25">
      <c r="A489" s="222"/>
      <c r="B489" s="241"/>
      <c r="C489" s="222"/>
      <c r="D489" s="222"/>
      <c r="E489" s="476"/>
      <c r="F489" s="476"/>
      <c r="G489" s="476"/>
      <c r="H489" s="476"/>
      <c r="I489" s="476"/>
      <c r="J489" s="476"/>
      <c r="K489" s="476"/>
      <c r="L489" s="476"/>
      <c r="N489" s="222"/>
      <c r="P489" s="222"/>
      <c r="Q489" s="332"/>
      <c r="R489" s="222"/>
      <c r="S489" s="222"/>
      <c r="T489" s="222"/>
    </row>
    <row r="490" spans="1:20" s="329" customFormat="1" x14ac:dyDescent="0.25">
      <c r="A490" s="222"/>
      <c r="B490" s="241"/>
      <c r="C490" s="222"/>
      <c r="D490" s="222"/>
      <c r="E490" s="476"/>
      <c r="F490" s="476"/>
      <c r="G490" s="476"/>
      <c r="H490" s="476"/>
      <c r="I490" s="476"/>
      <c r="J490" s="476"/>
      <c r="K490" s="476"/>
      <c r="L490" s="476"/>
      <c r="N490" s="222"/>
      <c r="P490" s="222"/>
      <c r="Q490" s="332"/>
      <c r="R490" s="222"/>
      <c r="S490" s="222"/>
      <c r="T490" s="222"/>
    </row>
    <row r="491" spans="1:20" s="329" customFormat="1" x14ac:dyDescent="0.25">
      <c r="A491" s="222"/>
      <c r="B491" s="241"/>
      <c r="C491" s="222"/>
      <c r="D491" s="222"/>
      <c r="E491" s="476"/>
      <c r="F491" s="476"/>
      <c r="G491" s="476"/>
      <c r="H491" s="476"/>
      <c r="I491" s="476"/>
      <c r="J491" s="476"/>
      <c r="K491" s="476"/>
      <c r="L491" s="476"/>
      <c r="N491" s="222"/>
      <c r="P491" s="222"/>
      <c r="Q491" s="332"/>
      <c r="R491" s="222"/>
      <c r="S491" s="222"/>
      <c r="T491" s="222"/>
    </row>
    <row r="492" spans="1:20" s="329" customFormat="1" x14ac:dyDescent="0.25">
      <c r="A492" s="222"/>
      <c r="B492" s="241"/>
      <c r="C492" s="222"/>
      <c r="D492" s="222"/>
      <c r="E492" s="476"/>
      <c r="F492" s="476"/>
      <c r="G492" s="476"/>
      <c r="H492" s="476"/>
      <c r="I492" s="476"/>
      <c r="J492" s="476"/>
      <c r="K492" s="476"/>
      <c r="L492" s="476"/>
      <c r="N492" s="222"/>
      <c r="P492" s="222"/>
      <c r="Q492" s="332"/>
      <c r="R492" s="222"/>
      <c r="S492" s="222"/>
      <c r="T492" s="222"/>
    </row>
    <row r="493" spans="1:20" s="329" customFormat="1" x14ac:dyDescent="0.25">
      <c r="A493" s="222"/>
      <c r="B493" s="241"/>
      <c r="C493" s="222"/>
      <c r="D493" s="222"/>
      <c r="E493" s="476"/>
      <c r="F493" s="476"/>
      <c r="G493" s="476"/>
      <c r="H493" s="476"/>
      <c r="I493" s="476"/>
      <c r="J493" s="476"/>
      <c r="K493" s="476"/>
      <c r="L493" s="476"/>
      <c r="N493" s="222"/>
      <c r="P493" s="222"/>
      <c r="Q493" s="332"/>
      <c r="R493" s="222"/>
      <c r="S493" s="222"/>
      <c r="T493" s="222"/>
    </row>
    <row r="494" spans="1:20" s="329" customFormat="1" x14ac:dyDescent="0.25">
      <c r="A494" s="222"/>
      <c r="B494" s="241"/>
      <c r="C494" s="222"/>
      <c r="D494" s="222"/>
      <c r="E494" s="476"/>
      <c r="F494" s="476"/>
      <c r="G494" s="476"/>
      <c r="H494" s="476"/>
      <c r="I494" s="476"/>
      <c r="J494" s="476"/>
      <c r="K494" s="476"/>
      <c r="L494" s="476"/>
      <c r="N494" s="222"/>
      <c r="P494" s="222"/>
      <c r="Q494" s="332"/>
      <c r="R494" s="222"/>
      <c r="S494" s="222"/>
      <c r="T494" s="222"/>
    </row>
    <row r="495" spans="1:20" s="329" customFormat="1" x14ac:dyDescent="0.25">
      <c r="A495" s="222"/>
      <c r="B495" s="241"/>
      <c r="C495" s="222"/>
      <c r="D495" s="222"/>
      <c r="E495" s="476"/>
      <c r="F495" s="476"/>
      <c r="G495" s="476"/>
      <c r="H495" s="476"/>
      <c r="I495" s="476"/>
      <c r="J495" s="476"/>
      <c r="K495" s="476"/>
      <c r="L495" s="476"/>
      <c r="N495" s="222"/>
      <c r="P495" s="222"/>
      <c r="Q495" s="332"/>
      <c r="R495" s="222"/>
      <c r="S495" s="222"/>
      <c r="T495" s="222"/>
    </row>
    <row r="496" spans="1:20" s="329" customFormat="1" x14ac:dyDescent="0.25">
      <c r="A496" s="222"/>
      <c r="B496" s="241"/>
      <c r="C496" s="222"/>
      <c r="D496" s="222"/>
      <c r="E496" s="476"/>
      <c r="F496" s="476"/>
      <c r="G496" s="476"/>
      <c r="H496" s="476"/>
      <c r="I496" s="476"/>
      <c r="J496" s="476"/>
      <c r="K496" s="476"/>
      <c r="L496" s="476"/>
      <c r="N496" s="222"/>
      <c r="P496" s="222"/>
      <c r="Q496" s="332"/>
      <c r="R496" s="222"/>
      <c r="S496" s="222"/>
      <c r="T496" s="222"/>
    </row>
    <row r="497" spans="1:20" s="329" customFormat="1" x14ac:dyDescent="0.25">
      <c r="A497" s="222"/>
      <c r="B497" s="241"/>
      <c r="C497" s="222"/>
      <c r="D497" s="222"/>
      <c r="E497" s="476"/>
      <c r="F497" s="476"/>
      <c r="G497" s="476"/>
      <c r="H497" s="476"/>
      <c r="I497" s="476"/>
      <c r="J497" s="476"/>
      <c r="K497" s="476"/>
      <c r="L497" s="476"/>
      <c r="N497" s="222"/>
      <c r="P497" s="222"/>
      <c r="Q497" s="332"/>
      <c r="R497" s="222"/>
      <c r="S497" s="222"/>
      <c r="T497" s="222"/>
    </row>
    <row r="498" spans="1:20" s="329" customFormat="1" x14ac:dyDescent="0.25">
      <c r="A498" s="222"/>
      <c r="B498" s="241"/>
      <c r="C498" s="222"/>
      <c r="D498" s="222"/>
      <c r="E498" s="476"/>
      <c r="F498" s="476"/>
      <c r="G498" s="476"/>
      <c r="H498" s="476"/>
      <c r="I498" s="476"/>
      <c r="J498" s="476"/>
      <c r="K498" s="476"/>
      <c r="L498" s="476"/>
      <c r="N498" s="222"/>
      <c r="P498" s="222"/>
      <c r="Q498" s="332"/>
      <c r="R498" s="222"/>
      <c r="S498" s="222"/>
      <c r="T498" s="222"/>
    </row>
    <row r="499" spans="1:20" s="329" customFormat="1" x14ac:dyDescent="0.25">
      <c r="A499" s="222"/>
      <c r="B499" s="241"/>
      <c r="C499" s="222"/>
      <c r="D499" s="222"/>
      <c r="E499" s="476"/>
      <c r="F499" s="476"/>
      <c r="G499" s="476"/>
      <c r="H499" s="476"/>
      <c r="I499" s="476"/>
      <c r="J499" s="476"/>
      <c r="K499" s="476"/>
      <c r="L499" s="476"/>
      <c r="N499" s="222"/>
      <c r="P499" s="222"/>
      <c r="Q499" s="332"/>
      <c r="R499" s="222"/>
      <c r="S499" s="222"/>
      <c r="T499" s="222"/>
    </row>
    <row r="500" spans="1:20" s="329" customFormat="1" x14ac:dyDescent="0.25">
      <c r="A500" s="222"/>
      <c r="B500" s="241"/>
      <c r="C500" s="222"/>
      <c r="D500" s="222"/>
      <c r="E500" s="476"/>
      <c r="F500" s="476"/>
      <c r="G500" s="476"/>
      <c r="H500" s="476"/>
      <c r="I500" s="476"/>
      <c r="J500" s="476"/>
      <c r="K500" s="476"/>
      <c r="L500" s="476"/>
      <c r="N500" s="222"/>
      <c r="P500" s="222"/>
      <c r="Q500" s="332"/>
      <c r="R500" s="222"/>
      <c r="S500" s="222"/>
      <c r="T500" s="222"/>
    </row>
    <row r="501" spans="1:20" s="329" customFormat="1" x14ac:dyDescent="0.25">
      <c r="A501" s="222"/>
      <c r="B501" s="241"/>
      <c r="C501" s="222"/>
      <c r="D501" s="222"/>
      <c r="E501" s="476"/>
      <c r="F501" s="476"/>
      <c r="G501" s="476"/>
      <c r="H501" s="476"/>
      <c r="I501" s="476"/>
      <c r="J501" s="476"/>
      <c r="K501" s="476"/>
      <c r="L501" s="476"/>
      <c r="N501" s="222"/>
      <c r="P501" s="222"/>
      <c r="Q501" s="332"/>
      <c r="R501" s="222"/>
      <c r="S501" s="222"/>
      <c r="T501" s="222"/>
    </row>
    <row r="502" spans="1:20" s="329" customFormat="1" x14ac:dyDescent="0.25">
      <c r="A502" s="222"/>
      <c r="B502" s="241"/>
      <c r="C502" s="222"/>
      <c r="D502" s="222"/>
      <c r="E502" s="476"/>
      <c r="F502" s="476"/>
      <c r="G502" s="476"/>
      <c r="H502" s="476"/>
      <c r="I502" s="476"/>
      <c r="J502" s="476"/>
      <c r="K502" s="476"/>
      <c r="L502" s="476"/>
      <c r="N502" s="222"/>
      <c r="P502" s="222"/>
      <c r="Q502" s="332"/>
      <c r="R502" s="222"/>
      <c r="S502" s="222"/>
      <c r="T502" s="222"/>
    </row>
    <row r="503" spans="1:20" s="329" customFormat="1" x14ac:dyDescent="0.25">
      <c r="A503" s="222"/>
      <c r="B503" s="241"/>
      <c r="C503" s="222"/>
      <c r="D503" s="222"/>
      <c r="E503" s="476"/>
      <c r="F503" s="476"/>
      <c r="G503" s="476"/>
      <c r="H503" s="476"/>
      <c r="I503" s="476"/>
      <c r="J503" s="476"/>
      <c r="K503" s="476"/>
      <c r="L503" s="476"/>
      <c r="N503" s="222"/>
      <c r="P503" s="222"/>
      <c r="Q503" s="332"/>
      <c r="R503" s="222"/>
      <c r="S503" s="222"/>
      <c r="T503" s="222"/>
    </row>
    <row r="504" spans="1:20" s="329" customFormat="1" x14ac:dyDescent="0.25">
      <c r="A504" s="222"/>
      <c r="B504" s="241"/>
      <c r="C504" s="222"/>
      <c r="D504" s="222"/>
      <c r="E504" s="476"/>
      <c r="F504" s="476"/>
      <c r="G504" s="476"/>
      <c r="H504" s="476"/>
      <c r="I504" s="476"/>
      <c r="J504" s="476"/>
      <c r="K504" s="476"/>
      <c r="L504" s="476"/>
      <c r="N504" s="222"/>
      <c r="P504" s="222"/>
      <c r="Q504" s="332"/>
      <c r="R504" s="222"/>
      <c r="S504" s="222"/>
      <c r="T504" s="222"/>
    </row>
    <row r="505" spans="1:20" s="329" customFormat="1" x14ac:dyDescent="0.25">
      <c r="A505" s="222"/>
      <c r="B505" s="241"/>
      <c r="C505" s="222"/>
      <c r="D505" s="222"/>
      <c r="E505" s="476"/>
      <c r="F505" s="476"/>
      <c r="G505" s="476"/>
      <c r="H505" s="476"/>
      <c r="I505" s="476"/>
      <c r="J505" s="476"/>
      <c r="K505" s="476"/>
      <c r="L505" s="476"/>
      <c r="N505" s="222"/>
      <c r="P505" s="222"/>
      <c r="Q505" s="332"/>
      <c r="R505" s="222"/>
      <c r="S505" s="222"/>
      <c r="T505" s="222"/>
    </row>
    <row r="506" spans="1:20" s="329" customFormat="1" x14ac:dyDescent="0.25">
      <c r="A506" s="222"/>
      <c r="B506" s="241"/>
      <c r="C506" s="222"/>
      <c r="D506" s="222"/>
      <c r="E506" s="476"/>
      <c r="F506" s="476"/>
      <c r="G506" s="476"/>
      <c r="H506" s="476"/>
      <c r="I506" s="476"/>
      <c r="J506" s="476"/>
      <c r="K506" s="476"/>
      <c r="L506" s="476"/>
      <c r="N506" s="222"/>
      <c r="P506" s="222"/>
      <c r="Q506" s="332"/>
      <c r="R506" s="222"/>
      <c r="S506" s="222"/>
      <c r="T506" s="222"/>
    </row>
    <row r="507" spans="1:20" s="329" customFormat="1" x14ac:dyDescent="0.25">
      <c r="A507" s="222"/>
      <c r="B507" s="241"/>
      <c r="C507" s="222"/>
      <c r="D507" s="222"/>
      <c r="E507" s="476"/>
      <c r="F507" s="476"/>
      <c r="G507" s="476"/>
      <c r="H507" s="476"/>
      <c r="I507" s="476"/>
      <c r="J507" s="476"/>
      <c r="K507" s="476"/>
      <c r="L507" s="476"/>
      <c r="N507" s="222"/>
      <c r="P507" s="222"/>
      <c r="Q507" s="332"/>
      <c r="R507" s="222"/>
      <c r="S507" s="222"/>
      <c r="T507" s="222"/>
    </row>
    <row r="508" spans="1:20" s="329" customFormat="1" x14ac:dyDescent="0.25">
      <c r="A508" s="222"/>
      <c r="B508" s="241"/>
      <c r="C508" s="222"/>
      <c r="D508" s="222"/>
      <c r="E508" s="476"/>
      <c r="F508" s="476"/>
      <c r="G508" s="476"/>
      <c r="H508" s="476"/>
      <c r="I508" s="476"/>
      <c r="J508" s="476"/>
      <c r="K508" s="476"/>
      <c r="L508" s="476"/>
      <c r="N508" s="222"/>
      <c r="P508" s="222"/>
      <c r="Q508" s="332"/>
      <c r="R508" s="222"/>
      <c r="S508" s="222"/>
      <c r="T508" s="222"/>
    </row>
    <row r="509" spans="1:20" s="329" customFormat="1" x14ac:dyDescent="0.25">
      <c r="A509" s="222"/>
      <c r="B509" s="241"/>
      <c r="C509" s="222"/>
      <c r="D509" s="222"/>
      <c r="E509" s="476"/>
      <c r="F509" s="476"/>
      <c r="G509" s="476"/>
      <c r="H509" s="476"/>
      <c r="I509" s="476"/>
      <c r="J509" s="476"/>
      <c r="K509" s="476"/>
      <c r="L509" s="476"/>
      <c r="N509" s="222"/>
      <c r="P509" s="222"/>
      <c r="Q509" s="332"/>
      <c r="R509" s="222"/>
      <c r="S509" s="222"/>
      <c r="T509" s="222"/>
    </row>
    <row r="510" spans="1:20" s="329" customFormat="1" x14ac:dyDescent="0.25">
      <c r="A510" s="222"/>
      <c r="B510" s="241"/>
      <c r="C510" s="222"/>
      <c r="D510" s="222"/>
      <c r="E510" s="476"/>
      <c r="F510" s="476"/>
      <c r="G510" s="476"/>
      <c r="H510" s="476"/>
      <c r="I510" s="476"/>
      <c r="J510" s="476"/>
      <c r="K510" s="476"/>
      <c r="L510" s="476"/>
      <c r="N510" s="222"/>
      <c r="P510" s="222"/>
      <c r="Q510" s="332"/>
      <c r="R510" s="222"/>
      <c r="S510" s="222"/>
      <c r="T510" s="222"/>
    </row>
    <row r="511" spans="1:20" s="329" customFormat="1" x14ac:dyDescent="0.25">
      <c r="A511" s="222"/>
      <c r="B511" s="241"/>
      <c r="C511" s="222"/>
      <c r="D511" s="222"/>
      <c r="E511" s="476"/>
      <c r="F511" s="476"/>
      <c r="G511" s="476"/>
      <c r="H511" s="476"/>
      <c r="I511" s="476"/>
      <c r="J511" s="476"/>
      <c r="K511" s="476"/>
      <c r="L511" s="476"/>
      <c r="N511" s="222"/>
      <c r="P511" s="222"/>
      <c r="Q511" s="332"/>
      <c r="R511" s="222"/>
      <c r="S511" s="222"/>
      <c r="T511" s="222"/>
    </row>
    <row r="512" spans="1:20" s="329" customFormat="1" x14ac:dyDescent="0.25">
      <c r="A512" s="222"/>
      <c r="B512" s="241"/>
      <c r="C512" s="222"/>
      <c r="D512" s="222"/>
      <c r="E512" s="476"/>
      <c r="F512" s="476"/>
      <c r="G512" s="476"/>
      <c r="H512" s="476"/>
      <c r="I512" s="476"/>
      <c r="J512" s="476"/>
      <c r="K512" s="476"/>
      <c r="L512" s="476"/>
      <c r="N512" s="222"/>
      <c r="P512" s="222"/>
      <c r="Q512" s="332"/>
      <c r="R512" s="222"/>
      <c r="S512" s="222"/>
      <c r="T512" s="222"/>
    </row>
    <row r="513" spans="1:20" s="329" customFormat="1" x14ac:dyDescent="0.25">
      <c r="A513" s="222"/>
      <c r="B513" s="241"/>
      <c r="C513" s="222"/>
      <c r="D513" s="222"/>
      <c r="E513" s="476"/>
      <c r="F513" s="476"/>
      <c r="G513" s="476"/>
      <c r="H513" s="476"/>
      <c r="I513" s="476"/>
      <c r="J513" s="476"/>
      <c r="K513" s="476"/>
      <c r="L513" s="476"/>
      <c r="N513" s="222"/>
      <c r="P513" s="222"/>
      <c r="Q513" s="332"/>
      <c r="R513" s="222"/>
      <c r="S513" s="222"/>
      <c r="T513" s="222"/>
    </row>
    <row r="514" spans="1:20" s="329" customFormat="1" x14ac:dyDescent="0.25">
      <c r="A514" s="222"/>
      <c r="B514" s="241"/>
      <c r="C514" s="222"/>
      <c r="D514" s="222"/>
      <c r="E514" s="476"/>
      <c r="F514" s="476"/>
      <c r="G514" s="476"/>
      <c r="H514" s="476"/>
      <c r="I514" s="476"/>
      <c r="J514" s="476"/>
      <c r="K514" s="476"/>
      <c r="L514" s="476"/>
      <c r="N514" s="222"/>
      <c r="P514" s="222"/>
      <c r="Q514" s="332"/>
      <c r="R514" s="222"/>
      <c r="S514" s="222"/>
      <c r="T514" s="222"/>
    </row>
    <row r="515" spans="1:20" s="329" customFormat="1" x14ac:dyDescent="0.25">
      <c r="A515" s="222"/>
      <c r="B515" s="241"/>
      <c r="C515" s="222"/>
      <c r="D515" s="222"/>
      <c r="E515" s="476"/>
      <c r="F515" s="476"/>
      <c r="G515" s="476"/>
      <c r="H515" s="476"/>
      <c r="I515" s="476"/>
      <c r="J515" s="476"/>
      <c r="K515" s="476"/>
      <c r="L515" s="476"/>
      <c r="N515" s="222"/>
      <c r="P515" s="222"/>
      <c r="Q515" s="332"/>
      <c r="R515" s="222"/>
      <c r="S515" s="222"/>
      <c r="T515" s="222"/>
    </row>
    <row r="516" spans="1:20" s="329" customFormat="1" x14ac:dyDescent="0.25">
      <c r="A516" s="222"/>
      <c r="B516" s="241"/>
      <c r="C516" s="222"/>
      <c r="D516" s="222"/>
      <c r="E516" s="476"/>
      <c r="F516" s="476"/>
      <c r="G516" s="476"/>
      <c r="H516" s="476"/>
      <c r="I516" s="476"/>
      <c r="J516" s="476"/>
      <c r="K516" s="476"/>
      <c r="L516" s="476"/>
      <c r="N516" s="222"/>
      <c r="P516" s="222"/>
      <c r="Q516" s="332"/>
      <c r="R516" s="222"/>
      <c r="S516" s="222"/>
      <c r="T516" s="222"/>
    </row>
    <row r="517" spans="1:20" s="329" customFormat="1" x14ac:dyDescent="0.25">
      <c r="A517" s="222"/>
      <c r="B517" s="241"/>
      <c r="C517" s="222"/>
      <c r="D517" s="222"/>
      <c r="E517" s="476"/>
      <c r="F517" s="476"/>
      <c r="G517" s="476"/>
      <c r="H517" s="476"/>
      <c r="I517" s="476"/>
      <c r="J517" s="476"/>
      <c r="K517" s="476"/>
      <c r="L517" s="476"/>
      <c r="N517" s="222"/>
      <c r="P517" s="222"/>
      <c r="Q517" s="332"/>
      <c r="R517" s="222"/>
      <c r="S517" s="222"/>
      <c r="T517" s="222"/>
    </row>
    <row r="518" spans="1:20" s="329" customFormat="1" x14ac:dyDescent="0.25">
      <c r="A518" s="222"/>
      <c r="B518" s="241"/>
      <c r="C518" s="222"/>
      <c r="D518" s="222"/>
      <c r="E518" s="476"/>
      <c r="F518" s="476"/>
      <c r="G518" s="476"/>
      <c r="H518" s="476"/>
      <c r="I518" s="476"/>
      <c r="J518" s="476"/>
      <c r="K518" s="476"/>
      <c r="L518" s="476"/>
      <c r="N518" s="222"/>
      <c r="P518" s="222"/>
      <c r="Q518" s="332"/>
      <c r="R518" s="222"/>
      <c r="S518" s="222"/>
      <c r="T518" s="222"/>
    </row>
  </sheetData>
  <sheetProtection algorithmName="SHA-512" hashValue="+6TCrf0MQLfGhmh6aLM2W2nqpZSsl84P9GUnpEPcT8Tu1HHLIsDK7auUeTQpO4eQ+ym0Y8IE2FASmiGnZiUIqA==" saltValue="CtjK6lxFwmIUE5G1dVm8Vw==" spinCount="100000" sheet="1" objects="1" scenarios="1"/>
  <mergeCells count="96">
    <mergeCell ref="A424:C424"/>
    <mergeCell ref="A426:C426"/>
    <mergeCell ref="A405:C405"/>
    <mergeCell ref="A410:C410"/>
    <mergeCell ref="A412:C412"/>
    <mergeCell ref="A417:C417"/>
    <mergeCell ref="A419:C419"/>
    <mergeCell ref="A389:C389"/>
    <mergeCell ref="A391:C391"/>
    <mergeCell ref="A396:C396"/>
    <mergeCell ref="A398:C398"/>
    <mergeCell ref="A403:C403"/>
    <mergeCell ref="A377:C377"/>
    <mergeCell ref="A382:C382"/>
    <mergeCell ref="A384:C384"/>
    <mergeCell ref="A319:C319"/>
    <mergeCell ref="A321:C321"/>
    <mergeCell ref="A361:C361"/>
    <mergeCell ref="A363:C363"/>
    <mergeCell ref="A368:C368"/>
    <mergeCell ref="A370:C370"/>
    <mergeCell ref="A375:C375"/>
    <mergeCell ref="A342:C342"/>
    <mergeCell ref="A347:C347"/>
    <mergeCell ref="A349:C349"/>
    <mergeCell ref="A354:C354"/>
    <mergeCell ref="A356:C356"/>
    <mergeCell ref="A326:C326"/>
    <mergeCell ref="A328:C328"/>
    <mergeCell ref="A333:C333"/>
    <mergeCell ref="A335:C335"/>
    <mergeCell ref="A340:C340"/>
    <mergeCell ref="A307:C307"/>
    <mergeCell ref="A312:C312"/>
    <mergeCell ref="A314:C314"/>
    <mergeCell ref="A291:C291"/>
    <mergeCell ref="A293:C293"/>
    <mergeCell ref="A298:C298"/>
    <mergeCell ref="A300:C300"/>
    <mergeCell ref="A305:C305"/>
    <mergeCell ref="A272:C272"/>
    <mergeCell ref="A277:C277"/>
    <mergeCell ref="A279:C279"/>
    <mergeCell ref="A284:C284"/>
    <mergeCell ref="A286:C286"/>
    <mergeCell ref="A256:C256"/>
    <mergeCell ref="A258:C258"/>
    <mergeCell ref="A263:C263"/>
    <mergeCell ref="A265:C265"/>
    <mergeCell ref="A270:C270"/>
    <mergeCell ref="A449:Q449"/>
    <mergeCell ref="A443:Q448"/>
    <mergeCell ref="A437:Q437"/>
    <mergeCell ref="A439:Q439"/>
    <mergeCell ref="A441:Q441"/>
    <mergeCell ref="O5:O6"/>
    <mergeCell ref="P5:P6"/>
    <mergeCell ref="Q5:Q6"/>
    <mergeCell ref="A431:Q431"/>
    <mergeCell ref="A433:Q435"/>
    <mergeCell ref="A180:C180"/>
    <mergeCell ref="M180:Q180"/>
    <mergeCell ref="G5:G6"/>
    <mergeCell ref="H5:H6"/>
    <mergeCell ref="I5:I6"/>
    <mergeCell ref="J5:J6"/>
    <mergeCell ref="K5:K6"/>
    <mergeCell ref="N5:N6"/>
    <mergeCell ref="A5:A6"/>
    <mergeCell ref="B5:B6"/>
    <mergeCell ref="C5:C6"/>
    <mergeCell ref="F5:F6"/>
    <mergeCell ref="M5:M6"/>
    <mergeCell ref="L5:L6"/>
    <mergeCell ref="A200:C200"/>
    <mergeCell ref="A207:C207"/>
    <mergeCell ref="D5:D6"/>
    <mergeCell ref="E5:E6"/>
    <mergeCell ref="A186:C186"/>
    <mergeCell ref="A188:C188"/>
    <mergeCell ref="A193:C193"/>
    <mergeCell ref="A214:C214"/>
    <mergeCell ref="A195:C195"/>
    <mergeCell ref="A202:C202"/>
    <mergeCell ref="A209:C209"/>
    <mergeCell ref="A216:C216"/>
    <mergeCell ref="A221:C221"/>
    <mergeCell ref="A223:C223"/>
    <mergeCell ref="A228:C228"/>
    <mergeCell ref="A230:C230"/>
    <mergeCell ref="A251:C251"/>
    <mergeCell ref="A235:C235"/>
    <mergeCell ref="A237:C237"/>
    <mergeCell ref="A242:C242"/>
    <mergeCell ref="A244:C244"/>
    <mergeCell ref="A249:C249"/>
  </mergeCells>
  <dataValidations count="4">
    <dataValidation type="list" allowBlank="1" showInputMessage="1" showErrorMessage="1" sqref="D254 D215 D217 D189 D212 D208 D210 D198 D194 D196 D205 D201 D203 D219 D222 D224 D226 D229 D231 D233 D236 D238 D240 D243 D245 D247 D250 D252 D10:D178 D315 D278 D280 D275 D271 D273 D261 D257 D259 D268 D264 D266 D282 D285 D287 D289 D292 D294 D296 D299 D301 D303 D306 D308 D310 D313 D317 D366 D327 D329 D324 D320 D322 D331 D334 D336 D338 D341 D343 D345 D348 D350 D352 D355 D357 D359 D362 D364 D427 D390 D392 D387 D383 D385 D373 D369 D371 D380 D376 D378 D394 D397 D399 D401 D404 D406 D408 D411 D413 D415 D418 D420 D422 D425 D429">
      <formula1>$U$9:$U$10</formula1>
    </dataValidation>
    <dataValidation type="list" allowBlank="1" showInputMessage="1" showErrorMessage="1" sqref="C8:D8 C4:D4">
      <formula1>#REF!</formula1>
    </dataValidation>
    <dataValidation type="list" allowBlank="1" showInputMessage="1" showErrorMessage="1" sqref="D9 D187 D191">
      <formula1>$U$16:$U$17</formula1>
    </dataValidation>
    <dataValidation type="list" allowBlank="1" showInputMessage="1" showErrorMessage="1" sqref="C10:C178 C189 C194 C196 C198 C201 C203 C205 C208 C210 C212 C215 C217 C219 C222 C224 C226 C229 C231 C233 C236 C238 C240 C243 C245 C247 C250 C252 C254 C257 C259 C261 C264 C266 C268 C271 C273 C275 C278 C280 C282 C285 C287 C289 C292 C294 C296 C299 C301 C303 C306 C308 C310 C313 C315 C317 C320 C322 C324 C327 C329 C331 C334 C336 C338 C341 C343 C345 C348 C350 C352 C355 C357 C359 C362 C364 C366 C369 C371 C373 C376 C378 C380 C383 C385 C387 C390 C392 C394 C397 C399 C401 C404 C406 C408 C411 C413 C415 C418 C420 C422 C425 C427 C429">
      <formula1>$S$10:$S$13</formula1>
    </dataValidation>
  </dataValidations>
  <pageMargins left="0.7" right="0.7" top="0.75" bottom="0.75" header="0.3" footer="0.3"/>
  <pageSetup paperSize="9" scale="10" orientation="landscape" r:id="rId1"/>
  <headerFooter>
    <oddHeader>&amp;R&amp;"Arial,Regular"&amp;11&amp;B&amp;K000000JAVNO</oddHeader>
    <evenHeader>&amp;R&amp;"Arial,Regular"&amp;11&amp;B&amp;K000000JAVNO</evenHeader>
    <firstHeader>&amp;R&amp;"Arial,Regular"&amp;11&amp;B&amp;K000000JAVNO</firstHeader>
  </headerFooter>
  <extLst>
    <ext xmlns:x14="http://schemas.microsoft.com/office/spreadsheetml/2009/9/main" uri="{78C0D931-6437-407d-A8EE-F0AAD7539E65}">
      <x14:conditionalFormattings>
        <x14:conditionalFormatting xmlns:xm="http://schemas.microsoft.com/office/excel/2006/main">
          <x14:cfRule type="expression" priority="9" id="{C7CA7BEF-637F-4B3F-8BF0-722FF561C7F0}">
            <xm:f>$E$180&lt;&gt;'Tabela III'!$B$47</xm:f>
            <x14:dxf>
              <fill>
                <patternFill>
                  <bgColor rgb="FFFF0000"/>
                </patternFill>
              </fill>
            </x14:dxf>
          </x14:cfRule>
          <xm:sqref>E180</xm:sqref>
        </x14:conditionalFormatting>
        <x14:conditionalFormatting xmlns:xm="http://schemas.microsoft.com/office/excel/2006/main">
          <x14:cfRule type="expression" priority="8" id="{124BF377-0D87-45A9-B931-BB5501796BCD}">
            <xm:f>$F$180&lt;&gt;'Tabela III'!$C$47</xm:f>
            <x14:dxf>
              <fill>
                <patternFill>
                  <bgColor rgb="FFFF0000"/>
                </patternFill>
              </fill>
            </x14:dxf>
          </x14:cfRule>
          <xm:sqref>F180</xm:sqref>
        </x14:conditionalFormatting>
        <x14:conditionalFormatting xmlns:xm="http://schemas.microsoft.com/office/excel/2006/main">
          <x14:cfRule type="expression" priority="7" id="{589448AE-A028-4BE6-B72F-A8F5D35D13D3}">
            <xm:f>$G$180&lt;&gt;'Tabela III'!$D$47</xm:f>
            <x14:dxf>
              <fill>
                <patternFill>
                  <bgColor rgb="FFFF0000"/>
                </patternFill>
              </fill>
            </x14:dxf>
          </x14:cfRule>
          <xm:sqref>G180</xm:sqref>
        </x14:conditionalFormatting>
        <x14:conditionalFormatting xmlns:xm="http://schemas.microsoft.com/office/excel/2006/main">
          <x14:cfRule type="expression" priority="6" id="{814B00CF-A970-42E3-B550-4883E37B6D09}">
            <xm:f>$H$180&lt;&gt;'Tabela III'!$E$47</xm:f>
            <x14:dxf>
              <fill>
                <patternFill>
                  <bgColor rgb="FFFF0000"/>
                </patternFill>
              </fill>
            </x14:dxf>
          </x14:cfRule>
          <xm:sqref>H180</xm:sqref>
        </x14:conditionalFormatting>
        <x14:conditionalFormatting xmlns:xm="http://schemas.microsoft.com/office/excel/2006/main">
          <x14:cfRule type="expression" priority="5" id="{F44F649F-61E7-4233-AD12-E6A1BB1BC7C3}">
            <xm:f>$I$180&lt;&gt;'Tabela III'!$F$47</xm:f>
            <x14:dxf>
              <fill>
                <patternFill>
                  <bgColor rgb="FFFF0000"/>
                </patternFill>
              </fill>
            </x14:dxf>
          </x14:cfRule>
          <xm:sqref>I180</xm:sqref>
        </x14:conditionalFormatting>
        <x14:conditionalFormatting xmlns:xm="http://schemas.microsoft.com/office/excel/2006/main">
          <x14:cfRule type="expression" priority="4" id="{7216B4D1-748F-4B80-A8B3-4791346DA3CF}">
            <xm:f>$J$180&lt;&gt;'Tabela III'!$G$47</xm:f>
            <x14:dxf>
              <fill>
                <patternFill>
                  <bgColor rgb="FFFF0000"/>
                </patternFill>
              </fill>
            </x14:dxf>
          </x14:cfRule>
          <xm:sqref>J180</xm:sqref>
        </x14:conditionalFormatting>
        <x14:conditionalFormatting xmlns:xm="http://schemas.microsoft.com/office/excel/2006/main">
          <x14:cfRule type="expression" priority="3" id="{76B343D7-F815-400F-A943-678D9F341BBA}">
            <xm:f>$K$180&lt;&gt;'Tabela III'!$H$47</xm:f>
            <x14:dxf>
              <fill>
                <patternFill>
                  <bgColor rgb="FFFF0000"/>
                </patternFill>
              </fill>
            </x14:dxf>
          </x14:cfRule>
          <xm:sqref>K180</xm:sqref>
        </x14:conditionalFormatting>
        <x14:conditionalFormatting xmlns:xm="http://schemas.microsoft.com/office/excel/2006/main">
          <x14:cfRule type="expression" priority="2" id="{0729FA58-981B-4786-9C05-B10106B62A5F}">
            <xm:f>$L$180&lt;&gt;'Tabela III'!$I$47</xm:f>
            <x14:dxf>
              <fill>
                <patternFill>
                  <bgColor rgb="FFFF0000"/>
                </patternFill>
              </fill>
            </x14:dxf>
          </x14:cfRule>
          <xm:sqref>L180</xm:sqref>
        </x14:conditionalFormatting>
        <x14:conditionalFormatting xmlns:xm="http://schemas.microsoft.com/office/excel/2006/main">
          <x14:cfRule type="expression" priority="1" id="{40026471-83CA-42D4-9A2F-C7268BAAE4C0}">
            <xm:f>$M$75&lt;&gt;'C:\Users\radinka.lucic\Desktop\[8 Tabele URNEK.xlsx]Tabela III'!#REF!</xm:f>
            <x14:dxf>
              <fill>
                <patternFill>
                  <bgColor rgb="FFFF0000"/>
                </patternFill>
              </fill>
            </x14:dxf>
          </x14:cfRule>
          <xm:sqref>M180:Q180</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90" zoomScaleNormal="100" zoomScaleSheetLayoutView="90" workbookViewId="0">
      <pane ySplit="8" topLeftCell="A9" activePane="bottomLeft" state="frozen"/>
      <selection activeCell="P27" sqref="P27"/>
      <selection pane="bottomLeft" activeCell="A9" sqref="A9"/>
    </sheetView>
  </sheetViews>
  <sheetFormatPr defaultRowHeight="12.75" x14ac:dyDescent="0.2"/>
  <cols>
    <col min="1" max="3" width="16.42578125" style="105" customWidth="1"/>
    <col min="4" max="4" width="75.7109375" style="10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120</v>
      </c>
      <c r="C1" s="96">
        <f>'Tabela I'!C1</f>
        <v>0</v>
      </c>
      <c r="E1" s="13"/>
      <c r="F1" s="13"/>
      <c r="G1" s="13"/>
      <c r="H1" s="5"/>
      <c r="J1" s="98"/>
      <c r="K1" s="110"/>
      <c r="L1" s="98"/>
      <c r="M1" s="77"/>
    </row>
    <row r="2" spans="1:13" ht="18" customHeight="1" x14ac:dyDescent="0.25">
      <c r="A2" s="68" t="s">
        <v>66</v>
      </c>
      <c r="C2" s="619" t="str">
        <f>'Tabela I'!C2</f>
        <v>1.1.2025.- 31.12.2025.</v>
      </c>
      <c r="E2" s="13"/>
      <c r="F2" s="13"/>
      <c r="G2" s="13"/>
    </row>
    <row r="3" spans="1:13" ht="21" customHeight="1" x14ac:dyDescent="0.25">
      <c r="A3" s="620" t="s">
        <v>165</v>
      </c>
      <c r="B3" s="620"/>
      <c r="C3" s="620"/>
      <c r="D3" s="609"/>
      <c r="E3" s="5"/>
      <c r="H3" s="5"/>
      <c r="K3" s="5"/>
      <c r="M3" s="5"/>
    </row>
    <row r="4" spans="1:13" ht="3" customHeight="1" thickBot="1" x14ac:dyDescent="0.25">
      <c r="E4" s="5"/>
      <c r="H4" s="5"/>
      <c r="K4" s="5"/>
    </row>
    <row r="5" spans="1:13" ht="12.75" customHeight="1" x14ac:dyDescent="0.2">
      <c r="A5" s="832" t="s">
        <v>241</v>
      </c>
      <c r="B5" s="836" t="s">
        <v>51</v>
      </c>
      <c r="C5" s="838" t="s">
        <v>52</v>
      </c>
      <c r="D5" s="834" t="s">
        <v>240</v>
      </c>
    </row>
    <row r="6" spans="1:13" ht="51" customHeight="1" thickBot="1" x14ac:dyDescent="0.25">
      <c r="A6" s="833"/>
      <c r="B6" s="837"/>
      <c r="C6" s="839"/>
      <c r="D6" s="835"/>
    </row>
    <row r="7" spans="1:13" s="464" customFormat="1" ht="12.75" customHeight="1" thickBot="1" x14ac:dyDescent="0.25">
      <c r="A7" s="544" t="s">
        <v>17</v>
      </c>
      <c r="B7" s="544" t="s">
        <v>18</v>
      </c>
      <c r="C7" s="544" t="s">
        <v>19</v>
      </c>
      <c r="D7" s="545" t="s">
        <v>27</v>
      </c>
    </row>
    <row r="8" spans="1:13" ht="3" customHeight="1" thickBot="1" x14ac:dyDescent="0.25"/>
    <row r="9" spans="1:13" ht="30" customHeight="1" x14ac:dyDescent="0.2">
      <c r="A9" s="610"/>
      <c r="B9" s="611"/>
      <c r="C9" s="612"/>
      <c r="D9" s="467"/>
    </row>
    <row r="10" spans="1:13" ht="30" customHeight="1" x14ac:dyDescent="0.2">
      <c r="A10" s="613"/>
      <c r="B10" s="614"/>
      <c r="C10" s="615"/>
      <c r="D10" s="465"/>
    </row>
    <row r="11" spans="1:13" ht="30" customHeight="1" x14ac:dyDescent="0.2">
      <c r="A11" s="613"/>
      <c r="B11" s="614"/>
      <c r="C11" s="615"/>
      <c r="D11" s="465"/>
    </row>
    <row r="12" spans="1:13" ht="30" customHeight="1" x14ac:dyDescent="0.2">
      <c r="A12" s="613"/>
      <c r="B12" s="614"/>
      <c r="C12" s="615"/>
      <c r="D12" s="465"/>
    </row>
    <row r="13" spans="1:13" ht="30" customHeight="1" x14ac:dyDescent="0.2">
      <c r="A13" s="613"/>
      <c r="B13" s="614"/>
      <c r="C13" s="615"/>
      <c r="D13" s="465"/>
    </row>
    <row r="14" spans="1:13" ht="30" customHeight="1" x14ac:dyDescent="0.2">
      <c r="A14" s="613"/>
      <c r="B14" s="614"/>
      <c r="C14" s="615"/>
      <c r="D14" s="465"/>
    </row>
    <row r="15" spans="1:13" ht="30" customHeight="1" x14ac:dyDescent="0.2">
      <c r="A15" s="613"/>
      <c r="B15" s="614"/>
      <c r="C15" s="615"/>
      <c r="D15" s="465"/>
    </row>
    <row r="16" spans="1:13" ht="30" customHeight="1" x14ac:dyDescent="0.2">
      <c r="A16" s="613"/>
      <c r="B16" s="614"/>
      <c r="C16" s="615"/>
      <c r="D16" s="465"/>
    </row>
    <row r="17" spans="1:4" ht="30" customHeight="1" x14ac:dyDescent="0.2">
      <c r="A17" s="613"/>
      <c r="B17" s="137"/>
      <c r="C17" s="615"/>
      <c r="D17" s="465"/>
    </row>
    <row r="18" spans="1:4" ht="30" customHeight="1" x14ac:dyDescent="0.2">
      <c r="A18" s="613"/>
      <c r="B18" s="614"/>
      <c r="C18" s="615"/>
      <c r="D18" s="465"/>
    </row>
    <row r="19" spans="1:4" ht="30" customHeight="1" x14ac:dyDescent="0.2">
      <c r="A19" s="613"/>
      <c r="B19" s="614"/>
      <c r="C19" s="615"/>
      <c r="D19" s="468"/>
    </row>
    <row r="20" spans="1:4" ht="30" customHeight="1" x14ac:dyDescent="0.2">
      <c r="A20" s="613"/>
      <c r="B20" s="614"/>
      <c r="C20" s="615"/>
      <c r="D20" s="465"/>
    </row>
    <row r="21" spans="1:4" ht="30" customHeight="1" x14ac:dyDescent="0.2">
      <c r="A21" s="613"/>
      <c r="B21" s="614"/>
      <c r="C21" s="615"/>
      <c r="D21" s="465"/>
    </row>
    <row r="22" spans="1:4" ht="30" customHeight="1" x14ac:dyDescent="0.2">
      <c r="A22" s="613"/>
      <c r="B22" s="614"/>
      <c r="C22" s="615"/>
      <c r="D22" s="465"/>
    </row>
    <row r="23" spans="1:4" ht="30" customHeight="1" x14ac:dyDescent="0.2">
      <c r="A23" s="613"/>
      <c r="B23" s="614"/>
      <c r="C23" s="615"/>
      <c r="D23" s="465"/>
    </row>
    <row r="24" spans="1:4" ht="30" customHeight="1" x14ac:dyDescent="0.2">
      <c r="A24" s="613"/>
      <c r="B24" s="614"/>
      <c r="C24" s="615"/>
      <c r="D24" s="465"/>
    </row>
    <row r="25" spans="1:4" ht="30" customHeight="1" thickBot="1" x14ac:dyDescent="0.25">
      <c r="A25" s="616"/>
      <c r="B25" s="617"/>
      <c r="C25" s="618"/>
      <c r="D25" s="466"/>
    </row>
    <row r="27" spans="1:4" x14ac:dyDescent="0.2">
      <c r="A27" s="840" t="s">
        <v>243</v>
      </c>
      <c r="B27" s="840"/>
      <c r="C27" s="840"/>
      <c r="D27" s="840"/>
    </row>
    <row r="28" spans="1:4" x14ac:dyDescent="0.2">
      <c r="A28" s="840"/>
      <c r="B28" s="840"/>
      <c r="C28" s="840"/>
      <c r="D28" s="840"/>
    </row>
    <row r="29" spans="1:4" x14ac:dyDescent="0.2">
      <c r="A29" s="840"/>
      <c r="B29" s="840"/>
      <c r="C29" s="840"/>
      <c r="D29" s="840"/>
    </row>
    <row r="30" spans="1:4" x14ac:dyDescent="0.2">
      <c r="A30" s="840"/>
      <c r="B30" s="840"/>
      <c r="C30" s="840"/>
      <c r="D30" s="840"/>
    </row>
  </sheetData>
  <sheetProtection password="CCF6"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Views>
    <sheetView view="pageBreakPreview" zoomScale="90" zoomScaleNormal="100" zoomScaleSheetLayoutView="90" workbookViewId="0">
      <pane ySplit="7" topLeftCell="A8" activePane="bottomLeft" state="frozen"/>
      <selection activeCell="C2" sqref="C2"/>
      <selection pane="bottomLeft" activeCell="B8" sqref="B8"/>
    </sheetView>
  </sheetViews>
  <sheetFormatPr defaultRowHeight="12.75" x14ac:dyDescent="0.2"/>
  <cols>
    <col min="1" max="1" width="14" style="4" customWidth="1"/>
    <col min="2" max="5" width="6.7109375" style="4" customWidth="1"/>
    <col min="6" max="10" width="5.7109375" style="4" customWidth="1"/>
    <col min="11" max="11" width="6.7109375" style="4" customWidth="1"/>
    <col min="12" max="15" width="5.7109375" style="4" customWidth="1"/>
    <col min="16" max="16" width="6.7109375" style="4" customWidth="1"/>
    <col min="17" max="16384" width="9.140625" style="79"/>
  </cols>
  <sheetData>
    <row r="1" spans="1:16" ht="21" customHeight="1" x14ac:dyDescent="0.25">
      <c r="A1" s="17" t="s">
        <v>120</v>
      </c>
      <c r="B1" s="17"/>
      <c r="C1" s="17"/>
      <c r="D1" s="17"/>
      <c r="E1" s="17"/>
      <c r="H1" s="190">
        <f>'Tabela I'!C1</f>
        <v>0</v>
      </c>
      <c r="I1" s="150"/>
      <c r="J1" s="150"/>
      <c r="K1" s="150"/>
      <c r="L1" s="150"/>
      <c r="M1" s="150"/>
      <c r="N1" s="150"/>
      <c r="O1" s="150"/>
      <c r="P1" s="150"/>
    </row>
    <row r="2" spans="1:16" ht="18" customHeight="1" x14ac:dyDescent="0.25">
      <c r="A2" s="68" t="s">
        <v>66</v>
      </c>
      <c r="B2" s="326"/>
      <c r="C2" s="326"/>
      <c r="D2" s="326"/>
      <c r="E2" s="326"/>
      <c r="H2" s="52" t="str">
        <f>'Tabela I'!C2</f>
        <v>1.1.2025.- 31.12.2025.</v>
      </c>
      <c r="I2" s="151"/>
      <c r="J2" s="151"/>
      <c r="K2" s="151"/>
      <c r="L2" s="151"/>
      <c r="M2" s="151"/>
      <c r="N2" s="151"/>
      <c r="O2" s="151"/>
      <c r="P2" s="151"/>
    </row>
    <row r="3" spans="1:16" ht="18.75" customHeight="1" x14ac:dyDescent="0.25">
      <c r="A3" s="841" t="s">
        <v>311</v>
      </c>
      <c r="B3" s="841"/>
      <c r="C3" s="841"/>
      <c r="D3" s="841"/>
      <c r="E3" s="841"/>
      <c r="F3" s="841"/>
      <c r="G3" s="841"/>
      <c r="H3" s="841"/>
      <c r="I3" s="841"/>
      <c r="J3" s="841"/>
      <c r="K3" s="841"/>
      <c r="L3" s="841"/>
      <c r="M3" s="841"/>
      <c r="N3" s="841"/>
      <c r="O3" s="841"/>
      <c r="P3" s="841"/>
    </row>
    <row r="4" spans="1:16" ht="3.75" customHeight="1" thickBot="1" x14ac:dyDescent="0.3">
      <c r="A4" s="152"/>
      <c r="B4" s="152"/>
      <c r="C4" s="152"/>
      <c r="D4" s="152"/>
      <c r="E4" s="152"/>
    </row>
    <row r="5" spans="1:16" ht="32.25" customHeight="1" x14ac:dyDescent="0.2">
      <c r="A5" s="848" t="s">
        <v>121</v>
      </c>
      <c r="B5" s="857" t="s">
        <v>268</v>
      </c>
      <c r="C5" s="858"/>
      <c r="D5" s="858"/>
      <c r="E5" s="859"/>
      <c r="F5" s="851" t="s">
        <v>130</v>
      </c>
      <c r="G5" s="852"/>
      <c r="H5" s="852"/>
      <c r="I5" s="852"/>
      <c r="J5" s="852"/>
      <c r="K5" s="853"/>
      <c r="L5" s="854" t="s">
        <v>126</v>
      </c>
      <c r="M5" s="855"/>
      <c r="N5" s="855"/>
      <c r="O5" s="855"/>
      <c r="P5" s="856"/>
    </row>
    <row r="6" spans="1:16" ht="16.5" customHeight="1" x14ac:dyDescent="0.2">
      <c r="A6" s="849"/>
      <c r="B6" s="680" t="s">
        <v>24</v>
      </c>
      <c r="C6" s="681" t="s">
        <v>25</v>
      </c>
      <c r="D6" s="681" t="s">
        <v>17</v>
      </c>
      <c r="E6" s="682" t="s">
        <v>23</v>
      </c>
      <c r="F6" s="157" t="s">
        <v>73</v>
      </c>
      <c r="G6" s="158" t="s">
        <v>74</v>
      </c>
      <c r="H6" s="158" t="s">
        <v>75</v>
      </c>
      <c r="I6" s="158" t="s">
        <v>76</v>
      </c>
      <c r="J6" s="158" t="s">
        <v>77</v>
      </c>
      <c r="K6" s="159" t="s">
        <v>84</v>
      </c>
      <c r="L6" s="157" t="s">
        <v>78</v>
      </c>
      <c r="M6" s="158" t="s">
        <v>79</v>
      </c>
      <c r="N6" s="158" t="s">
        <v>80</v>
      </c>
      <c r="O6" s="158" t="s">
        <v>81</v>
      </c>
      <c r="P6" s="159" t="s">
        <v>84</v>
      </c>
    </row>
    <row r="7" spans="1:16" ht="13.5" thickBot="1" x14ac:dyDescent="0.25">
      <c r="A7" s="850"/>
      <c r="B7" s="683" t="s">
        <v>17</v>
      </c>
      <c r="C7" s="154" t="s">
        <v>18</v>
      </c>
      <c r="D7" s="154" t="s">
        <v>19</v>
      </c>
      <c r="E7" s="162" t="s">
        <v>27</v>
      </c>
      <c r="F7" s="153" t="s">
        <v>17</v>
      </c>
      <c r="G7" s="154" t="s">
        <v>18</v>
      </c>
      <c r="H7" s="154" t="s">
        <v>19</v>
      </c>
      <c r="I7" s="154" t="s">
        <v>27</v>
      </c>
      <c r="J7" s="154" t="s">
        <v>43</v>
      </c>
      <c r="K7" s="162" t="s">
        <v>45</v>
      </c>
      <c r="L7" s="153" t="s">
        <v>54</v>
      </c>
      <c r="M7" s="187" t="s">
        <v>138</v>
      </c>
      <c r="N7" s="154" t="s">
        <v>122</v>
      </c>
      <c r="O7" s="154" t="s">
        <v>123</v>
      </c>
      <c r="P7" s="162" t="s">
        <v>124</v>
      </c>
    </row>
    <row r="8" spans="1:16" ht="15" customHeight="1" x14ac:dyDescent="0.2">
      <c r="A8" s="673">
        <v>2025</v>
      </c>
      <c r="B8" s="684"/>
      <c r="C8" s="181"/>
      <c r="D8" s="181"/>
      <c r="E8" s="182"/>
      <c r="F8" s="180"/>
      <c r="G8" s="181"/>
      <c r="H8" s="181"/>
      <c r="I8" s="181"/>
      <c r="J8" s="181"/>
      <c r="K8" s="182"/>
      <c r="L8" s="180"/>
      <c r="M8" s="181"/>
      <c r="N8" s="181"/>
      <c r="O8" s="181"/>
      <c r="P8" s="182"/>
    </row>
    <row r="9" spans="1:16" ht="15" customHeight="1" x14ac:dyDescent="0.2">
      <c r="A9" s="183">
        <v>2024</v>
      </c>
      <c r="B9" s="684"/>
      <c r="C9" s="181"/>
      <c r="D9" s="181"/>
      <c r="E9" s="182"/>
      <c r="F9" s="180"/>
      <c r="G9" s="181"/>
      <c r="H9" s="181"/>
      <c r="I9" s="181"/>
      <c r="J9" s="181"/>
      <c r="K9" s="182"/>
      <c r="L9" s="180"/>
      <c r="M9" s="181"/>
      <c r="N9" s="181"/>
      <c r="O9" s="181"/>
      <c r="P9" s="182"/>
    </row>
    <row r="10" spans="1:16" ht="15" customHeight="1" x14ac:dyDescent="0.2">
      <c r="A10" s="183">
        <v>2023</v>
      </c>
      <c r="B10" s="684"/>
      <c r="C10" s="181"/>
      <c r="D10" s="181"/>
      <c r="E10" s="182"/>
      <c r="F10" s="180"/>
      <c r="G10" s="181"/>
      <c r="H10" s="181"/>
      <c r="I10" s="181"/>
      <c r="J10" s="181"/>
      <c r="K10" s="182"/>
      <c r="L10" s="180"/>
      <c r="M10" s="181"/>
      <c r="N10" s="181"/>
      <c r="O10" s="181"/>
      <c r="P10" s="182"/>
    </row>
    <row r="11" spans="1:16" ht="15" customHeight="1" x14ac:dyDescent="0.2">
      <c r="A11" s="183">
        <v>2022</v>
      </c>
      <c r="B11" s="684"/>
      <c r="C11" s="181"/>
      <c r="D11" s="181"/>
      <c r="E11" s="182"/>
      <c r="F11" s="180"/>
      <c r="G11" s="181"/>
      <c r="H11" s="181"/>
      <c r="I11" s="181"/>
      <c r="J11" s="181"/>
      <c r="K11" s="182"/>
      <c r="L11" s="180"/>
      <c r="M11" s="181"/>
      <c r="N11" s="181"/>
      <c r="O11" s="181"/>
      <c r="P11" s="182"/>
    </row>
    <row r="12" spans="1:16" ht="15" customHeight="1" x14ac:dyDescent="0.2">
      <c r="A12" s="183">
        <v>2021</v>
      </c>
      <c r="B12" s="684"/>
      <c r="C12" s="181"/>
      <c r="D12" s="181"/>
      <c r="E12" s="182"/>
      <c r="F12" s="180"/>
      <c r="G12" s="181"/>
      <c r="H12" s="181"/>
      <c r="I12" s="181"/>
      <c r="J12" s="181"/>
      <c r="K12" s="182"/>
      <c r="L12" s="180"/>
      <c r="M12" s="181"/>
      <c r="N12" s="181"/>
      <c r="O12" s="181"/>
      <c r="P12" s="182"/>
    </row>
    <row r="13" spans="1:16" ht="15" customHeight="1" x14ac:dyDescent="0.2">
      <c r="A13" s="189">
        <v>2020</v>
      </c>
      <c r="B13" s="684"/>
      <c r="C13" s="181"/>
      <c r="D13" s="181"/>
      <c r="E13" s="182"/>
      <c r="F13" s="180"/>
      <c r="G13" s="181"/>
      <c r="H13" s="181"/>
      <c r="I13" s="181"/>
      <c r="J13" s="181"/>
      <c r="K13" s="182"/>
      <c r="L13" s="180"/>
      <c r="M13" s="181"/>
      <c r="N13" s="181"/>
      <c r="O13" s="181"/>
      <c r="P13" s="182"/>
    </row>
    <row r="14" spans="1:16" ht="15" customHeight="1" x14ac:dyDescent="0.2">
      <c r="A14" s="189">
        <v>2019</v>
      </c>
      <c r="B14" s="684"/>
      <c r="C14" s="181"/>
      <c r="D14" s="181"/>
      <c r="E14" s="182"/>
      <c r="F14" s="180"/>
      <c r="G14" s="181"/>
      <c r="H14" s="181"/>
      <c r="I14" s="181"/>
      <c r="J14" s="181"/>
      <c r="K14" s="182"/>
      <c r="L14" s="180"/>
      <c r="M14" s="181"/>
      <c r="N14" s="181"/>
      <c r="O14" s="181"/>
      <c r="P14" s="182"/>
    </row>
    <row r="15" spans="1:16" ht="15" customHeight="1" x14ac:dyDescent="0.2">
      <c r="A15" s="189">
        <v>2018</v>
      </c>
      <c r="B15" s="684"/>
      <c r="C15" s="181"/>
      <c r="D15" s="181"/>
      <c r="E15" s="182"/>
      <c r="F15" s="180"/>
      <c r="G15" s="181"/>
      <c r="H15" s="181"/>
      <c r="I15" s="181"/>
      <c r="J15" s="181"/>
      <c r="K15" s="182"/>
      <c r="L15" s="180"/>
      <c r="M15" s="181"/>
      <c r="N15" s="181"/>
      <c r="O15" s="181"/>
      <c r="P15" s="182"/>
    </row>
    <row r="16" spans="1:16" ht="15" customHeight="1" x14ac:dyDescent="0.2">
      <c r="A16" s="189">
        <v>2017</v>
      </c>
      <c r="B16" s="684"/>
      <c r="C16" s="181"/>
      <c r="D16" s="181"/>
      <c r="E16" s="182"/>
      <c r="F16" s="180"/>
      <c r="G16" s="181"/>
      <c r="H16" s="181"/>
      <c r="I16" s="181"/>
      <c r="J16" s="181"/>
      <c r="K16" s="182"/>
      <c r="L16" s="180"/>
      <c r="M16" s="181"/>
      <c r="N16" s="181"/>
      <c r="O16" s="181"/>
      <c r="P16" s="182"/>
    </row>
    <row r="17" spans="1:16" ht="15" customHeight="1" x14ac:dyDescent="0.2">
      <c r="A17" s="189">
        <v>2016</v>
      </c>
      <c r="B17" s="684"/>
      <c r="C17" s="181"/>
      <c r="D17" s="181"/>
      <c r="E17" s="182"/>
      <c r="F17" s="180"/>
      <c r="G17" s="181"/>
      <c r="H17" s="181"/>
      <c r="I17" s="181"/>
      <c r="J17" s="181"/>
      <c r="K17" s="182"/>
      <c r="L17" s="180"/>
      <c r="M17" s="181"/>
      <c r="N17" s="181"/>
      <c r="O17" s="181"/>
      <c r="P17" s="182"/>
    </row>
    <row r="18" spans="1:16" ht="15" customHeight="1" x14ac:dyDescent="0.2">
      <c r="A18" s="189">
        <v>2015</v>
      </c>
      <c r="B18" s="684"/>
      <c r="C18" s="181"/>
      <c r="D18" s="181"/>
      <c r="E18" s="182"/>
      <c r="F18" s="180"/>
      <c r="G18" s="181"/>
      <c r="H18" s="181"/>
      <c r="I18" s="181"/>
      <c r="J18" s="181"/>
      <c r="K18" s="182"/>
      <c r="L18" s="180"/>
      <c r="M18" s="181"/>
      <c r="N18" s="181"/>
      <c r="O18" s="181"/>
      <c r="P18" s="182"/>
    </row>
    <row r="19" spans="1:16" ht="15" customHeight="1" x14ac:dyDescent="0.2">
      <c r="A19" s="183">
        <v>2014</v>
      </c>
      <c r="B19" s="684"/>
      <c r="C19" s="181"/>
      <c r="D19" s="181"/>
      <c r="E19" s="182"/>
      <c r="F19" s="180"/>
      <c r="G19" s="181"/>
      <c r="H19" s="181"/>
      <c r="I19" s="181"/>
      <c r="J19" s="181"/>
      <c r="K19" s="182"/>
      <c r="L19" s="180"/>
      <c r="M19" s="181"/>
      <c r="N19" s="181"/>
      <c r="O19" s="181"/>
      <c r="P19" s="182"/>
    </row>
    <row r="20" spans="1:16" ht="15" customHeight="1" x14ac:dyDescent="0.2">
      <c r="A20" s="183">
        <v>2013</v>
      </c>
      <c r="B20" s="684"/>
      <c r="C20" s="181"/>
      <c r="D20" s="181"/>
      <c r="E20" s="182"/>
      <c r="F20" s="180"/>
      <c r="G20" s="181"/>
      <c r="H20" s="181"/>
      <c r="I20" s="181"/>
      <c r="J20" s="181"/>
      <c r="K20" s="182"/>
      <c r="L20" s="180"/>
      <c r="M20" s="181"/>
      <c r="N20" s="181"/>
      <c r="O20" s="181"/>
      <c r="P20" s="182"/>
    </row>
    <row r="21" spans="1:16" ht="15" customHeight="1" x14ac:dyDescent="0.2">
      <c r="A21" s="183">
        <v>2012</v>
      </c>
      <c r="B21" s="684"/>
      <c r="C21" s="181"/>
      <c r="D21" s="181"/>
      <c r="E21" s="182"/>
      <c r="F21" s="180"/>
      <c r="G21" s="181"/>
      <c r="H21" s="181"/>
      <c r="I21" s="181"/>
      <c r="J21" s="181"/>
      <c r="K21" s="182"/>
      <c r="L21" s="180"/>
      <c r="M21" s="181"/>
      <c r="N21" s="181"/>
      <c r="O21" s="181"/>
      <c r="P21" s="182"/>
    </row>
    <row r="22" spans="1:16" ht="15" customHeight="1" x14ac:dyDescent="0.2">
      <c r="A22" s="163">
        <v>2011</v>
      </c>
      <c r="B22" s="684"/>
      <c r="C22" s="181"/>
      <c r="D22" s="181"/>
      <c r="E22" s="182"/>
      <c r="F22" s="160"/>
      <c r="G22" s="41"/>
      <c r="H22" s="41"/>
      <c r="I22" s="41"/>
      <c r="J22" s="43"/>
      <c r="K22" s="161"/>
      <c r="L22" s="160"/>
      <c r="M22" s="41"/>
      <c r="N22" s="41"/>
      <c r="O22" s="43"/>
      <c r="P22" s="161"/>
    </row>
    <row r="23" spans="1:16" ht="15" customHeight="1" x14ac:dyDescent="0.2">
      <c r="A23" s="163">
        <v>2010</v>
      </c>
      <c r="B23" s="684"/>
      <c r="C23" s="181"/>
      <c r="D23" s="181"/>
      <c r="E23" s="182"/>
      <c r="F23" s="160"/>
      <c r="G23" s="41"/>
      <c r="H23" s="41"/>
      <c r="I23" s="41"/>
      <c r="J23" s="43"/>
      <c r="K23" s="161"/>
      <c r="L23" s="160"/>
      <c r="M23" s="41"/>
      <c r="N23" s="41"/>
      <c r="O23" s="43"/>
      <c r="P23" s="43"/>
    </row>
    <row r="24" spans="1:16" ht="15" customHeight="1" x14ac:dyDescent="0.2">
      <c r="A24" s="163">
        <f t="shared" ref="A24:A33" si="0">A23-1</f>
        <v>2009</v>
      </c>
      <c r="B24" s="684"/>
      <c r="C24" s="181"/>
      <c r="D24" s="181"/>
      <c r="E24" s="182"/>
      <c r="F24" s="160"/>
      <c r="G24" s="41"/>
      <c r="H24" s="41"/>
      <c r="I24" s="41"/>
      <c r="J24" s="43"/>
      <c r="K24" s="161"/>
      <c r="L24" s="160"/>
      <c r="M24" s="41"/>
      <c r="N24" s="41"/>
      <c r="O24" s="43"/>
      <c r="P24" s="43"/>
    </row>
    <row r="25" spans="1:16" ht="15" customHeight="1" x14ac:dyDescent="0.2">
      <c r="A25" s="163">
        <f t="shared" si="0"/>
        <v>2008</v>
      </c>
      <c r="B25" s="684"/>
      <c r="C25" s="181"/>
      <c r="D25" s="181"/>
      <c r="E25" s="182"/>
      <c r="F25" s="160"/>
      <c r="G25" s="41"/>
      <c r="H25" s="41"/>
      <c r="I25" s="41"/>
      <c r="J25" s="43"/>
      <c r="K25" s="161"/>
      <c r="L25" s="160"/>
      <c r="M25" s="41"/>
      <c r="N25" s="41"/>
      <c r="O25" s="43"/>
      <c r="P25" s="43"/>
    </row>
    <row r="26" spans="1:16" ht="15" customHeight="1" x14ac:dyDescent="0.2">
      <c r="A26" s="163">
        <f t="shared" si="0"/>
        <v>2007</v>
      </c>
      <c r="B26" s="684"/>
      <c r="C26" s="181"/>
      <c r="D26" s="181"/>
      <c r="E26" s="182"/>
      <c r="F26" s="30"/>
      <c r="G26" s="2"/>
      <c r="H26" s="2"/>
      <c r="I26" s="2"/>
      <c r="J26" s="47"/>
      <c r="K26" s="51"/>
      <c r="L26" s="160"/>
      <c r="M26" s="2"/>
      <c r="N26" s="2"/>
      <c r="O26" s="47"/>
      <c r="P26" s="47"/>
    </row>
    <row r="27" spans="1:16" ht="15" customHeight="1" x14ac:dyDescent="0.2">
      <c r="A27" s="163">
        <f t="shared" si="0"/>
        <v>2006</v>
      </c>
      <c r="B27" s="684"/>
      <c r="C27" s="181"/>
      <c r="D27" s="181"/>
      <c r="E27" s="182"/>
      <c r="F27" s="30"/>
      <c r="G27" s="2"/>
      <c r="H27" s="2"/>
      <c r="I27" s="2"/>
      <c r="J27" s="47"/>
      <c r="K27" s="51"/>
      <c r="L27" s="160"/>
      <c r="M27" s="2"/>
      <c r="N27" s="2"/>
      <c r="O27" s="47"/>
      <c r="P27" s="47"/>
    </row>
    <row r="28" spans="1:16" ht="15" customHeight="1" x14ac:dyDescent="0.2">
      <c r="A28" s="163">
        <f t="shared" si="0"/>
        <v>2005</v>
      </c>
      <c r="B28" s="684"/>
      <c r="C28" s="181"/>
      <c r="D28" s="181"/>
      <c r="E28" s="182"/>
      <c r="F28" s="30"/>
      <c r="G28" s="2"/>
      <c r="H28" s="2"/>
      <c r="I28" s="2"/>
      <c r="J28" s="47"/>
      <c r="K28" s="51"/>
      <c r="L28" s="160"/>
      <c r="M28" s="2"/>
      <c r="N28" s="2"/>
      <c r="O28" s="47"/>
      <c r="P28" s="47"/>
    </row>
    <row r="29" spans="1:16" ht="15" customHeight="1" x14ac:dyDescent="0.2">
      <c r="A29" s="163">
        <f t="shared" si="0"/>
        <v>2004</v>
      </c>
      <c r="B29" s="684"/>
      <c r="C29" s="181"/>
      <c r="D29" s="181"/>
      <c r="E29" s="182"/>
      <c r="F29" s="30"/>
      <c r="G29" s="2"/>
      <c r="H29" s="2"/>
      <c r="I29" s="2"/>
      <c r="J29" s="47"/>
      <c r="K29" s="51"/>
      <c r="L29" s="160"/>
      <c r="M29" s="2"/>
      <c r="N29" s="2"/>
      <c r="O29" s="47"/>
      <c r="P29" s="47"/>
    </row>
    <row r="30" spans="1:16" ht="15" customHeight="1" x14ac:dyDescent="0.2">
      <c r="A30" s="163">
        <f t="shared" si="0"/>
        <v>2003</v>
      </c>
      <c r="B30" s="684"/>
      <c r="C30" s="181"/>
      <c r="D30" s="181"/>
      <c r="E30" s="182"/>
      <c r="F30" s="30"/>
      <c r="G30" s="2"/>
      <c r="H30" s="2"/>
      <c r="I30" s="2"/>
      <c r="J30" s="47"/>
      <c r="K30" s="51"/>
      <c r="L30" s="160"/>
      <c r="M30" s="2"/>
      <c r="N30" s="2"/>
      <c r="O30" s="47"/>
      <c r="P30" s="47"/>
    </row>
    <row r="31" spans="1:16" ht="15" customHeight="1" x14ac:dyDescent="0.2">
      <c r="A31" s="163">
        <f t="shared" si="0"/>
        <v>2002</v>
      </c>
      <c r="B31" s="684"/>
      <c r="C31" s="181"/>
      <c r="D31" s="181"/>
      <c r="E31" s="182"/>
      <c r="F31" s="30"/>
      <c r="G31" s="2"/>
      <c r="H31" s="2"/>
      <c r="I31" s="2"/>
      <c r="J31" s="47"/>
      <c r="K31" s="51"/>
      <c r="L31" s="160"/>
      <c r="M31" s="2"/>
      <c r="N31" s="2"/>
      <c r="O31" s="47"/>
      <c r="P31" s="47"/>
    </row>
    <row r="32" spans="1:16" ht="15" customHeight="1" x14ac:dyDescent="0.2">
      <c r="A32" s="163">
        <f t="shared" si="0"/>
        <v>2001</v>
      </c>
      <c r="B32" s="684"/>
      <c r="C32" s="181"/>
      <c r="D32" s="181"/>
      <c r="E32" s="182"/>
      <c r="F32" s="30"/>
      <c r="G32" s="2"/>
      <c r="H32" s="2"/>
      <c r="I32" s="2"/>
      <c r="J32" s="47"/>
      <c r="K32" s="51"/>
      <c r="L32" s="160"/>
      <c r="M32" s="2"/>
      <c r="N32" s="2"/>
      <c r="O32" s="47"/>
      <c r="P32" s="47"/>
    </row>
    <row r="33" spans="1:16" ht="15" customHeight="1" x14ac:dyDescent="0.2">
      <c r="A33" s="163">
        <f t="shared" si="0"/>
        <v>2000</v>
      </c>
      <c r="B33" s="684"/>
      <c r="C33" s="181"/>
      <c r="D33" s="181"/>
      <c r="E33" s="182"/>
      <c r="F33" s="30"/>
      <c r="G33" s="2"/>
      <c r="H33" s="2"/>
      <c r="I33" s="2"/>
      <c r="J33" s="47"/>
      <c r="K33" s="51"/>
      <c r="L33" s="160"/>
      <c r="M33" s="2"/>
      <c r="N33" s="2"/>
      <c r="O33" s="47"/>
      <c r="P33" s="47"/>
    </row>
    <row r="34" spans="1:16" ht="15" customHeight="1" thickBot="1" x14ac:dyDescent="0.25">
      <c r="A34" s="672" t="s">
        <v>279</v>
      </c>
      <c r="B34" s="685"/>
      <c r="C34" s="686"/>
      <c r="D34" s="686"/>
      <c r="E34" s="687"/>
      <c r="F34" s="30"/>
      <c r="G34" s="155"/>
      <c r="H34" s="155"/>
      <c r="I34" s="155"/>
      <c r="J34" s="156"/>
      <c r="K34" s="164"/>
      <c r="L34" s="160"/>
      <c r="M34" s="155"/>
      <c r="N34" s="155"/>
      <c r="O34" s="156"/>
      <c r="P34" s="156"/>
    </row>
    <row r="35" spans="1:16" ht="13.5" thickBot="1" x14ac:dyDescent="0.25">
      <c r="A35" s="167" t="s">
        <v>61</v>
      </c>
      <c r="B35" s="688">
        <f t="shared" ref="B35:P35" si="1">SUM(B8:B34)</f>
        <v>0</v>
      </c>
      <c r="C35" s="689">
        <f t="shared" si="1"/>
        <v>0</v>
      </c>
      <c r="D35" s="689">
        <f t="shared" si="1"/>
        <v>0</v>
      </c>
      <c r="E35" s="690">
        <f t="shared" si="1"/>
        <v>0</v>
      </c>
      <c r="F35" s="168">
        <f t="shared" si="1"/>
        <v>0</v>
      </c>
      <c r="G35" s="165">
        <f t="shared" si="1"/>
        <v>0</v>
      </c>
      <c r="H35" s="165">
        <f t="shared" si="1"/>
        <v>0</v>
      </c>
      <c r="I35" s="165">
        <f t="shared" si="1"/>
        <v>0</v>
      </c>
      <c r="J35" s="165">
        <f t="shared" si="1"/>
        <v>0</v>
      </c>
      <c r="K35" s="166">
        <f t="shared" si="1"/>
        <v>0</v>
      </c>
      <c r="L35" s="184">
        <f t="shared" si="1"/>
        <v>0</v>
      </c>
      <c r="M35" s="165">
        <f t="shared" si="1"/>
        <v>0</v>
      </c>
      <c r="N35" s="165">
        <f t="shared" si="1"/>
        <v>0</v>
      </c>
      <c r="O35" s="165">
        <f t="shared" si="1"/>
        <v>0</v>
      </c>
      <c r="P35" s="165">
        <f t="shared" si="1"/>
        <v>0</v>
      </c>
    </row>
    <row r="36" spans="1:16" ht="13.5" thickBot="1" x14ac:dyDescent="0.25">
      <c r="A36" s="169" t="s">
        <v>125</v>
      </c>
      <c r="B36" s="860">
        <f>SUM(B35:E35)</f>
        <v>0</v>
      </c>
      <c r="C36" s="861"/>
      <c r="D36" s="861"/>
      <c r="E36" s="862"/>
      <c r="F36" s="842">
        <f>SUM(F35:K35)</f>
        <v>0</v>
      </c>
      <c r="G36" s="843"/>
      <c r="H36" s="843"/>
      <c r="I36" s="843"/>
      <c r="J36" s="843"/>
      <c r="K36" s="844"/>
      <c r="L36" s="845">
        <f>SUM(L35:P35)</f>
        <v>0</v>
      </c>
      <c r="M36" s="846"/>
      <c r="N36" s="846"/>
      <c r="O36" s="846"/>
      <c r="P36" s="847"/>
    </row>
    <row r="37" spans="1:16" hidden="1" x14ac:dyDescent="0.2">
      <c r="B37" s="4">
        <f>+'Tabela I'!F13</f>
        <v>0</v>
      </c>
      <c r="F37" s="4">
        <f>'Tabela I'!F21</f>
        <v>0</v>
      </c>
      <c r="L37" s="4">
        <f>'Tabela I'!F28</f>
        <v>0</v>
      </c>
    </row>
    <row r="39" spans="1:16" ht="12.75" customHeight="1" x14ac:dyDescent="0.2">
      <c r="A39" s="840" t="s">
        <v>312</v>
      </c>
      <c r="B39" s="840"/>
      <c r="C39" s="840"/>
      <c r="D39" s="840"/>
      <c r="E39" s="840"/>
      <c r="F39" s="840"/>
      <c r="G39" s="840"/>
      <c r="H39" s="840"/>
      <c r="I39" s="840"/>
      <c r="J39" s="840"/>
      <c r="K39" s="840"/>
      <c r="L39" s="840"/>
      <c r="M39" s="840"/>
      <c r="N39" s="840"/>
      <c r="O39" s="840"/>
      <c r="P39" s="840"/>
    </row>
    <row r="40" spans="1:16" x14ac:dyDescent="0.2">
      <c r="A40" s="840"/>
      <c r="B40" s="840"/>
      <c r="C40" s="840"/>
      <c r="D40" s="840"/>
      <c r="E40" s="840"/>
      <c r="F40" s="840"/>
      <c r="G40" s="840"/>
      <c r="H40" s="840"/>
      <c r="I40" s="840"/>
      <c r="J40" s="840"/>
      <c r="K40" s="840"/>
      <c r="L40" s="840"/>
      <c r="M40" s="840"/>
      <c r="N40" s="840"/>
      <c r="O40" s="840"/>
      <c r="P40" s="840"/>
    </row>
    <row r="41" spans="1:16" x14ac:dyDescent="0.2">
      <c r="A41" s="840"/>
      <c r="B41" s="840"/>
      <c r="C41" s="840"/>
      <c r="D41" s="840"/>
      <c r="E41" s="840"/>
      <c r="F41" s="840"/>
      <c r="G41" s="840"/>
      <c r="H41" s="840"/>
      <c r="I41" s="840"/>
      <c r="J41" s="840"/>
      <c r="K41" s="840"/>
      <c r="L41" s="840"/>
      <c r="M41" s="840"/>
      <c r="N41" s="840"/>
      <c r="O41" s="840"/>
      <c r="P41" s="840"/>
    </row>
    <row r="42" spans="1:16" x14ac:dyDescent="0.2">
      <c r="A42" s="840"/>
      <c r="B42" s="840"/>
      <c r="C42" s="840"/>
      <c r="D42" s="840"/>
      <c r="E42" s="840"/>
      <c r="F42" s="840"/>
      <c r="G42" s="840"/>
      <c r="H42" s="840"/>
      <c r="I42" s="840"/>
      <c r="J42" s="840"/>
      <c r="K42" s="840"/>
      <c r="L42" s="840"/>
      <c r="M42" s="840"/>
      <c r="N42" s="840"/>
      <c r="O42" s="840"/>
      <c r="P42" s="840"/>
    </row>
    <row r="43" spans="1:16" x14ac:dyDescent="0.2">
      <c r="A43" s="840"/>
      <c r="B43" s="840"/>
      <c r="C43" s="840"/>
      <c r="D43" s="840"/>
      <c r="E43" s="840"/>
      <c r="F43" s="840"/>
      <c r="G43" s="840"/>
      <c r="H43" s="840"/>
      <c r="I43" s="840"/>
      <c r="J43" s="840"/>
      <c r="K43" s="840"/>
      <c r="L43" s="840"/>
      <c r="M43" s="840"/>
      <c r="N43" s="840"/>
      <c r="O43" s="840"/>
      <c r="P43" s="840"/>
    </row>
  </sheetData>
  <sheetProtection algorithmName="SHA-512" hashValue="CnbQp6Wehe5VY/sGSGxhNQBDo7swWAP3myAfirZa9WvphvPHCGpzTbVGpg3K2LqpdAEPUJ3Z2F9Bt1tNDPTRTw==" saltValue="P1A7D7PGGvpnsGn5pdq4aQ==" spinCount="100000" sheet="1" objects="1" scenarios="1"/>
  <mergeCells count="9">
    <mergeCell ref="A39:P43"/>
    <mergeCell ref="A3:P3"/>
    <mergeCell ref="F36:K36"/>
    <mergeCell ref="L36:P36"/>
    <mergeCell ref="A5:A7"/>
    <mergeCell ref="F5:K5"/>
    <mergeCell ref="L5:P5"/>
    <mergeCell ref="B5:E5"/>
    <mergeCell ref="B36:E36"/>
  </mergeCells>
  <phoneticPr fontId="9" type="noConversion"/>
  <conditionalFormatting sqref="F36:K36">
    <cfRule type="cellIs" dxfId="4" priority="2" stopIfTrue="1" operator="notEqual">
      <formula>$F$37</formula>
    </cfRule>
  </conditionalFormatting>
  <conditionalFormatting sqref="L36:P36">
    <cfRule type="cellIs" dxfId="3" priority="3" stopIfTrue="1" operator="notEqual">
      <formula>$L$37</formula>
    </cfRule>
  </conditionalFormatting>
  <conditionalFormatting sqref="B36:E36">
    <cfRule type="cellIs" dxfId="2" priority="1" operator="notEqual">
      <formula>$B$37</formula>
    </cfRule>
  </conditionalFormatting>
  <pageMargins left="0.75" right="0.75" top="1" bottom="1" header="0.5" footer="0.5"/>
  <pageSetup paperSize="9" scale="78"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rowBreaks count="1" manualBreakCount="1">
    <brk id="43" max="11"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A7" sqref="A7"/>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120</v>
      </c>
      <c r="B1" s="190">
        <f>'Tabela I'!C1</f>
        <v>0</v>
      </c>
      <c r="D1" s="13"/>
      <c r="E1" s="13"/>
      <c r="F1" s="97"/>
      <c r="G1" s="99"/>
    </row>
    <row r="2" spans="1:11" ht="18" customHeight="1" x14ac:dyDescent="0.25">
      <c r="A2" s="68" t="s">
        <v>66</v>
      </c>
      <c r="B2" s="52" t="str">
        <f>'Tabela I'!C2</f>
        <v>1.1.2025.- 31.12.2025.</v>
      </c>
      <c r="C2" s="69"/>
      <c r="D2" s="13"/>
      <c r="E2" s="13"/>
      <c r="F2" s="6"/>
      <c r="G2" s="65"/>
      <c r="H2" s="65"/>
      <c r="I2" s="74"/>
      <c r="J2" s="7"/>
      <c r="K2" s="7"/>
    </row>
    <row r="3" spans="1:11" ht="20.25" customHeight="1" x14ac:dyDescent="0.25">
      <c r="A3" s="100" t="s">
        <v>169</v>
      </c>
      <c r="B3" s="9"/>
      <c r="C3" s="9"/>
      <c r="D3" s="9"/>
      <c r="E3" s="9"/>
      <c r="F3" s="101"/>
    </row>
    <row r="4" spans="1:11" ht="21" customHeight="1" thickBot="1" x14ac:dyDescent="0.3">
      <c r="A4" s="100" t="s">
        <v>166</v>
      </c>
      <c r="B4" s="9"/>
      <c r="C4" s="9"/>
      <c r="D4" s="9"/>
      <c r="E4" s="9"/>
      <c r="F4" s="101"/>
    </row>
    <row r="5" spans="1:11" ht="40.5" customHeight="1" x14ac:dyDescent="0.2">
      <c r="A5" s="379" t="s">
        <v>85</v>
      </c>
      <c r="B5" s="114" t="s">
        <v>86</v>
      </c>
      <c r="C5" s="114" t="s">
        <v>87</v>
      </c>
      <c r="D5" s="377" t="s">
        <v>57</v>
      </c>
      <c r="E5" s="111"/>
      <c r="F5" s="112"/>
      <c r="G5" s="115"/>
    </row>
    <row r="6" spans="1:11" ht="15" customHeight="1" thickBot="1" x14ac:dyDescent="0.25">
      <c r="A6" s="123" t="s">
        <v>17</v>
      </c>
      <c r="B6" s="107" t="s">
        <v>18</v>
      </c>
      <c r="C6" s="108" t="s">
        <v>19</v>
      </c>
      <c r="D6" s="109" t="s">
        <v>60</v>
      </c>
      <c r="E6" s="111"/>
      <c r="F6" s="112"/>
      <c r="G6" s="115"/>
    </row>
    <row r="7" spans="1:11" ht="22.5" customHeight="1" thickBot="1" x14ac:dyDescent="0.25">
      <c r="A7" s="143"/>
      <c r="B7" s="144"/>
      <c r="C7" s="144"/>
      <c r="D7" s="145" t="str">
        <f>IF(SUM(A7:C7)=0," ",SUM(A7:C7))</f>
        <v xml:space="preserve"> </v>
      </c>
      <c r="E7" s="113"/>
      <c r="F7" s="113"/>
      <c r="G7" s="113"/>
    </row>
    <row r="8" spans="1:11" s="105" customFormat="1" ht="24.75" customHeight="1" thickBot="1" x14ac:dyDescent="0.3">
      <c r="A8" s="100" t="s">
        <v>167</v>
      </c>
      <c r="B8" s="104"/>
      <c r="C8" s="104"/>
      <c r="D8" s="104"/>
      <c r="E8" s="104"/>
      <c r="F8" s="104"/>
    </row>
    <row r="9" spans="1:11" ht="23.25" customHeight="1" x14ac:dyDescent="0.2">
      <c r="A9" s="865" t="s">
        <v>109</v>
      </c>
      <c r="B9" s="869" t="s">
        <v>88</v>
      </c>
      <c r="C9" s="870"/>
      <c r="D9" s="870"/>
      <c r="E9" s="863" t="s">
        <v>57</v>
      </c>
    </row>
    <row r="10" spans="1:11" s="5" customFormat="1" ht="40.5" customHeight="1" x14ac:dyDescent="0.2">
      <c r="A10" s="866"/>
      <c r="B10" s="102" t="s">
        <v>89</v>
      </c>
      <c r="C10" s="102" t="s">
        <v>90</v>
      </c>
      <c r="D10" s="102" t="s">
        <v>91</v>
      </c>
      <c r="E10" s="864"/>
    </row>
    <row r="11" spans="1:11" ht="15" customHeight="1" thickBot="1" x14ac:dyDescent="0.25">
      <c r="A11" s="867"/>
      <c r="B11" s="107" t="s">
        <v>17</v>
      </c>
      <c r="C11" s="107" t="s">
        <v>18</v>
      </c>
      <c r="D11" s="108" t="s">
        <v>19</v>
      </c>
      <c r="E11" s="109" t="s">
        <v>60</v>
      </c>
      <c r="G11" s="115"/>
    </row>
    <row r="12" spans="1:11" ht="30" customHeight="1" x14ac:dyDescent="0.2">
      <c r="A12" s="124" t="s">
        <v>92</v>
      </c>
      <c r="B12" s="134"/>
      <c r="C12" s="135"/>
      <c r="D12" s="135"/>
      <c r="E12" s="136" t="str">
        <f t="shared" ref="E12:E18" si="0">IF(SUM(B12:D12)=0," ",SUM(B12:D12))</f>
        <v xml:space="preserve"> </v>
      </c>
    </row>
    <row r="13" spans="1:11" ht="30" customHeight="1" x14ac:dyDescent="0.2">
      <c r="A13" s="121" t="s">
        <v>93</v>
      </c>
      <c r="B13" s="137"/>
      <c r="C13" s="138"/>
      <c r="D13" s="138"/>
      <c r="E13" s="139" t="str">
        <f t="shared" si="0"/>
        <v xml:space="preserve"> </v>
      </c>
    </row>
    <row r="14" spans="1:11" ht="30" customHeight="1" x14ac:dyDescent="0.2">
      <c r="A14" s="121" t="s">
        <v>94</v>
      </c>
      <c r="B14" s="137"/>
      <c r="C14" s="138"/>
      <c r="D14" s="138"/>
      <c r="E14" s="139" t="str">
        <f t="shared" si="0"/>
        <v xml:space="preserve"> </v>
      </c>
    </row>
    <row r="15" spans="1:11" ht="30" customHeight="1" x14ac:dyDescent="0.2">
      <c r="A15" s="121" t="s">
        <v>95</v>
      </c>
      <c r="B15" s="137"/>
      <c r="C15" s="138"/>
      <c r="D15" s="138"/>
      <c r="E15" s="139" t="str">
        <f t="shared" si="0"/>
        <v xml:space="preserve"> </v>
      </c>
    </row>
    <row r="16" spans="1:11" ht="30" customHeight="1" x14ac:dyDescent="0.2">
      <c r="A16" s="121" t="s">
        <v>96</v>
      </c>
      <c r="B16" s="137"/>
      <c r="C16" s="138"/>
      <c r="D16" s="138"/>
      <c r="E16" s="139" t="str">
        <f t="shared" si="0"/>
        <v xml:space="preserve"> </v>
      </c>
    </row>
    <row r="17" spans="1:6" s="5" customFormat="1" ht="40.5" customHeight="1" x14ac:dyDescent="0.2">
      <c r="A17" s="121" t="s">
        <v>97</v>
      </c>
      <c r="B17" s="137"/>
      <c r="C17" s="138"/>
      <c r="D17" s="138"/>
      <c r="E17" s="139" t="str">
        <f t="shared" si="0"/>
        <v xml:space="preserve"> </v>
      </c>
    </row>
    <row r="18" spans="1:6" s="5" customFormat="1" ht="30" customHeight="1" thickBot="1" x14ac:dyDescent="0.25">
      <c r="A18" s="122" t="s">
        <v>84</v>
      </c>
      <c r="B18" s="140"/>
      <c r="C18" s="141"/>
      <c r="D18" s="141"/>
      <c r="E18" s="142" t="str">
        <f t="shared" si="0"/>
        <v xml:space="preserve"> </v>
      </c>
    </row>
    <row r="19" spans="1:6" s="126" customFormat="1" ht="24.75" customHeight="1" thickBot="1" x14ac:dyDescent="0.25">
      <c r="A19" s="130" t="s">
        <v>168</v>
      </c>
      <c r="B19" s="125"/>
      <c r="C19" s="125"/>
      <c r="D19" s="125"/>
      <c r="E19" s="125"/>
      <c r="F19" s="125"/>
    </row>
    <row r="20" spans="1:6" s="126" customFormat="1" ht="36" customHeight="1" x14ac:dyDescent="0.2">
      <c r="A20" s="865" t="s">
        <v>109</v>
      </c>
      <c r="B20" s="868" t="s">
        <v>111</v>
      </c>
      <c r="C20" s="868"/>
      <c r="D20" s="868"/>
      <c r="E20" s="868"/>
      <c r="F20" s="863"/>
    </row>
    <row r="21" spans="1:6" s="126" customFormat="1" ht="38.25" customHeight="1" x14ac:dyDescent="0.2">
      <c r="A21" s="866"/>
      <c r="B21" s="131" t="s">
        <v>112</v>
      </c>
      <c r="C21" s="131" t="s">
        <v>113</v>
      </c>
      <c r="D21" s="131" t="s">
        <v>114</v>
      </c>
      <c r="E21" s="131" t="s">
        <v>84</v>
      </c>
      <c r="F21" s="378" t="s">
        <v>57</v>
      </c>
    </row>
    <row r="22" spans="1:6" s="126" customFormat="1" ht="15" customHeight="1" thickBot="1" x14ac:dyDescent="0.25">
      <c r="A22" s="867"/>
      <c r="B22" s="132" t="s">
        <v>17</v>
      </c>
      <c r="C22" s="132" t="s">
        <v>18</v>
      </c>
      <c r="D22" s="132" t="s">
        <v>19</v>
      </c>
      <c r="E22" s="127" t="s">
        <v>27</v>
      </c>
      <c r="F22" s="128" t="s">
        <v>108</v>
      </c>
    </row>
    <row r="23" spans="1:6" s="126" customFormat="1" ht="30" customHeight="1" thickBot="1" x14ac:dyDescent="0.25">
      <c r="A23" s="133" t="s">
        <v>110</v>
      </c>
      <c r="B23" s="146"/>
      <c r="C23" s="146"/>
      <c r="D23" s="146"/>
      <c r="E23" s="146"/>
      <c r="F23" s="147" t="str">
        <f>IF(SUM(B23:E23)=0," ",SUM(B23:E23))</f>
        <v xml:space="preserve"> </v>
      </c>
    </row>
    <row r="24" spans="1:6" s="105" customFormat="1" ht="24.75" customHeight="1" thickBot="1" x14ac:dyDescent="0.3">
      <c r="A24" s="103" t="s">
        <v>242</v>
      </c>
      <c r="B24" s="104"/>
      <c r="C24" s="104"/>
      <c r="D24" s="104"/>
      <c r="E24" s="104"/>
      <c r="F24" s="104"/>
    </row>
    <row r="25" spans="1:6" ht="73.5" customHeight="1" x14ac:dyDescent="0.2">
      <c r="A25" s="120" t="s">
        <v>98</v>
      </c>
      <c r="B25" s="116"/>
      <c r="C25" s="113"/>
      <c r="D25" s="113"/>
      <c r="E25" s="113"/>
      <c r="F25" s="113"/>
    </row>
    <row r="26" spans="1:6" ht="34.5" customHeight="1" thickBot="1" x14ac:dyDescent="0.25">
      <c r="A26" s="122" t="s">
        <v>99</v>
      </c>
      <c r="B26" s="117"/>
      <c r="C26" s="113"/>
      <c r="D26" s="113"/>
      <c r="E26" s="113"/>
      <c r="F26" s="113"/>
    </row>
    <row r="27" spans="1:6" ht="22.5" customHeight="1" x14ac:dyDescent="0.2"/>
    <row r="28" spans="1:6" ht="37.5" customHeight="1" x14ac:dyDescent="0.2">
      <c r="A28" s="840" t="s">
        <v>244</v>
      </c>
      <c r="B28" s="840"/>
      <c r="C28" s="840"/>
      <c r="D28" s="840"/>
      <c r="E28" s="840"/>
      <c r="F28" s="840"/>
    </row>
    <row r="29" spans="1:6" ht="11.25" customHeight="1" x14ac:dyDescent="0.2"/>
    <row r="32" spans="1:6" x14ac:dyDescent="0.2">
      <c r="B32" s="106"/>
      <c r="C32" s="106"/>
      <c r="D32" s="106"/>
      <c r="E32" s="106"/>
      <c r="F32" s="106"/>
    </row>
    <row r="33" spans="2:6" x14ac:dyDescent="0.2">
      <c r="B33" s="106"/>
      <c r="C33" s="106"/>
      <c r="D33" s="106"/>
      <c r="E33" s="106"/>
      <c r="F33" s="106"/>
    </row>
    <row r="34" spans="2:6" x14ac:dyDescent="0.2">
      <c r="B34" s="106"/>
      <c r="C34" s="106"/>
      <c r="D34" s="106"/>
      <c r="E34" s="106"/>
      <c r="F34" s="106"/>
    </row>
    <row r="35" spans="2:6" x14ac:dyDescent="0.2">
      <c r="B35" s="106"/>
      <c r="C35" s="106"/>
      <c r="D35" s="106"/>
      <c r="E35" s="106"/>
      <c r="F35" s="106"/>
    </row>
    <row r="36" spans="2:6" x14ac:dyDescent="0.2">
      <c r="B36" s="106"/>
      <c r="C36" s="106"/>
      <c r="D36" s="106"/>
      <c r="E36" s="106"/>
      <c r="F36" s="106"/>
    </row>
    <row r="37" spans="2:6" x14ac:dyDescent="0.2">
      <c r="B37" s="106"/>
      <c r="C37" s="106"/>
      <c r="D37" s="106"/>
      <c r="E37" s="106"/>
      <c r="F37" s="106"/>
    </row>
    <row r="38" spans="2:6" x14ac:dyDescent="0.2">
      <c r="B38" s="106"/>
      <c r="C38" s="106"/>
      <c r="D38" s="106"/>
      <c r="E38" s="106"/>
      <c r="F38" s="106"/>
    </row>
    <row r="39" spans="2:6" x14ac:dyDescent="0.2">
      <c r="B39" s="106"/>
      <c r="C39" s="106"/>
      <c r="D39" s="106"/>
      <c r="E39" s="106"/>
      <c r="F39" s="106"/>
    </row>
    <row r="40" spans="2:6" x14ac:dyDescent="0.2">
      <c r="B40" s="106"/>
      <c r="C40" s="106"/>
      <c r="D40" s="106"/>
      <c r="E40" s="106"/>
      <c r="F40" s="106"/>
    </row>
    <row r="41" spans="2:6" x14ac:dyDescent="0.2">
      <c r="B41" s="106"/>
      <c r="C41" s="106"/>
      <c r="D41" s="106"/>
      <c r="E41" s="106"/>
      <c r="F41" s="106"/>
    </row>
    <row r="42" spans="2:6" x14ac:dyDescent="0.2">
      <c r="B42" s="106"/>
      <c r="C42" s="106"/>
      <c r="D42" s="106"/>
      <c r="E42" s="106"/>
      <c r="F42" s="106"/>
    </row>
    <row r="43" spans="2:6" x14ac:dyDescent="0.2">
      <c r="B43" s="106"/>
      <c r="C43" s="106"/>
      <c r="D43" s="106"/>
      <c r="E43" s="106"/>
      <c r="F43" s="106"/>
    </row>
    <row r="44" spans="2:6" x14ac:dyDescent="0.2">
      <c r="B44" s="106"/>
      <c r="C44" s="106"/>
      <c r="D44" s="106"/>
      <c r="E44" s="106"/>
      <c r="F44" s="106"/>
    </row>
    <row r="45" spans="2:6" x14ac:dyDescent="0.2">
      <c r="B45" s="106"/>
      <c r="C45" s="106"/>
      <c r="D45" s="106"/>
      <c r="E45" s="106"/>
      <c r="F45" s="106"/>
    </row>
    <row r="46" spans="2:6" x14ac:dyDescent="0.2">
      <c r="B46" s="106"/>
      <c r="C46" s="106"/>
      <c r="D46" s="106"/>
      <c r="E46" s="106"/>
      <c r="F46" s="106"/>
    </row>
    <row r="47" spans="2:6" x14ac:dyDescent="0.2">
      <c r="B47" s="106"/>
      <c r="C47" s="106"/>
      <c r="D47" s="106"/>
      <c r="E47" s="106"/>
      <c r="F47" s="106"/>
    </row>
    <row r="48" spans="2:6" x14ac:dyDescent="0.2">
      <c r="B48" s="106"/>
      <c r="C48" s="106"/>
      <c r="D48" s="106"/>
      <c r="E48" s="106"/>
      <c r="F48" s="106"/>
    </row>
    <row r="49" spans="2:6" x14ac:dyDescent="0.2">
      <c r="B49" s="106"/>
      <c r="C49" s="106"/>
      <c r="D49" s="106"/>
      <c r="E49" s="106"/>
      <c r="F49" s="106"/>
    </row>
    <row r="50" spans="2:6" x14ac:dyDescent="0.2">
      <c r="B50" s="106"/>
      <c r="C50" s="106"/>
      <c r="D50" s="106"/>
      <c r="E50" s="106"/>
      <c r="F50" s="106"/>
    </row>
    <row r="51" spans="2:6" x14ac:dyDescent="0.2">
      <c r="B51" s="106"/>
      <c r="C51" s="106"/>
      <c r="D51" s="106"/>
      <c r="E51" s="106"/>
      <c r="F51" s="106"/>
    </row>
    <row r="52" spans="2:6" x14ac:dyDescent="0.2">
      <c r="B52" s="106"/>
      <c r="C52" s="106"/>
      <c r="D52" s="106"/>
      <c r="E52" s="106"/>
      <c r="F52" s="106"/>
    </row>
    <row r="53" spans="2:6" x14ac:dyDescent="0.2">
      <c r="B53" s="106"/>
      <c r="C53" s="106"/>
      <c r="D53" s="106"/>
      <c r="E53" s="106"/>
      <c r="F53" s="106"/>
    </row>
    <row r="54" spans="2:6" x14ac:dyDescent="0.2">
      <c r="B54" s="106"/>
      <c r="C54" s="106"/>
      <c r="D54" s="106"/>
      <c r="E54" s="106"/>
      <c r="F54" s="106"/>
    </row>
    <row r="55" spans="2:6" x14ac:dyDescent="0.2">
      <c r="B55" s="106"/>
      <c r="C55" s="106"/>
      <c r="D55" s="106"/>
      <c r="E55" s="106"/>
      <c r="F55" s="106"/>
    </row>
    <row r="56" spans="2:6" x14ac:dyDescent="0.2">
      <c r="B56" s="106"/>
      <c r="C56" s="106"/>
      <c r="D56" s="106"/>
      <c r="E56" s="106"/>
      <c r="F56" s="106"/>
    </row>
    <row r="57" spans="2:6" x14ac:dyDescent="0.2">
      <c r="B57" s="106"/>
      <c r="C57" s="106"/>
      <c r="D57" s="106"/>
      <c r="E57" s="106"/>
      <c r="F57" s="106"/>
    </row>
    <row r="58" spans="2:6" x14ac:dyDescent="0.2">
      <c r="B58" s="106"/>
      <c r="C58" s="106"/>
      <c r="D58" s="106"/>
      <c r="E58" s="106"/>
      <c r="F58" s="106"/>
    </row>
    <row r="59" spans="2:6" x14ac:dyDescent="0.2">
      <c r="B59" s="106"/>
      <c r="C59" s="106"/>
      <c r="D59" s="106"/>
      <c r="E59" s="106"/>
      <c r="F59" s="106"/>
    </row>
    <row r="60" spans="2:6" x14ac:dyDescent="0.2">
      <c r="B60" s="106"/>
      <c r="C60" s="106"/>
      <c r="D60" s="106"/>
      <c r="E60" s="106"/>
      <c r="F60" s="106"/>
    </row>
    <row r="61" spans="2:6" x14ac:dyDescent="0.2">
      <c r="B61" s="106"/>
      <c r="C61" s="106"/>
      <c r="D61" s="106"/>
      <c r="E61" s="106"/>
      <c r="F61" s="106"/>
    </row>
    <row r="62" spans="2:6" x14ac:dyDescent="0.2">
      <c r="B62" s="106"/>
      <c r="C62" s="106"/>
      <c r="D62" s="106"/>
      <c r="E62" s="106"/>
      <c r="F62" s="106"/>
    </row>
    <row r="63" spans="2:6" x14ac:dyDescent="0.2">
      <c r="B63" s="106"/>
      <c r="C63" s="106"/>
      <c r="D63" s="106"/>
      <c r="E63" s="106"/>
      <c r="F63" s="106"/>
    </row>
    <row r="64" spans="2:6" x14ac:dyDescent="0.2">
      <c r="B64" s="106"/>
      <c r="C64" s="106"/>
      <c r="D64" s="106"/>
      <c r="E64" s="106"/>
      <c r="F64" s="106"/>
    </row>
    <row r="65" spans="2:6" x14ac:dyDescent="0.2">
      <c r="B65" s="106"/>
      <c r="C65" s="106"/>
      <c r="D65" s="106"/>
      <c r="E65" s="106"/>
      <c r="F65" s="106"/>
    </row>
    <row r="66" spans="2:6" x14ac:dyDescent="0.2">
      <c r="B66" s="106"/>
      <c r="C66" s="106"/>
      <c r="D66" s="106"/>
      <c r="E66" s="106"/>
      <c r="F66" s="106"/>
    </row>
    <row r="67" spans="2:6" x14ac:dyDescent="0.2">
      <c r="B67" s="106"/>
      <c r="C67" s="106"/>
      <c r="D67" s="106"/>
      <c r="E67" s="106"/>
      <c r="F67" s="10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pageSetUpPr autoPageBreaks="0"/>
  </sheetPr>
  <dimension ref="A1:F17"/>
  <sheetViews>
    <sheetView workbookViewId="0">
      <selection activeCell="A2" sqref="A2:F17"/>
    </sheetView>
  </sheetViews>
  <sheetFormatPr defaultRowHeight="12.75" x14ac:dyDescent="0.2"/>
  <cols>
    <col min="1" max="1" width="8.42578125" style="413" customWidth="1"/>
    <col min="2" max="2" width="8.28515625" style="413" customWidth="1"/>
    <col min="3" max="3" width="9.5703125" style="413" customWidth="1"/>
    <col min="4" max="4" width="14" style="413" customWidth="1"/>
    <col min="5" max="5" width="14.28515625" style="413" customWidth="1"/>
    <col min="6" max="6" width="12.85546875" style="413" customWidth="1"/>
  </cols>
  <sheetData>
    <row r="1" spans="1:6" x14ac:dyDescent="0.2">
      <c r="A1" s="413" t="s">
        <v>0</v>
      </c>
      <c r="B1" s="413" t="s">
        <v>1</v>
      </c>
      <c r="C1" s="413" t="s">
        <v>2</v>
      </c>
      <c r="D1" s="413" t="s">
        <v>3</v>
      </c>
      <c r="E1" s="413" t="s">
        <v>4</v>
      </c>
      <c r="F1" s="413" t="s">
        <v>5</v>
      </c>
    </row>
    <row r="2" spans="1:6" x14ac:dyDescent="0.2">
      <c r="A2" s="414">
        <f>'Tabela I'!$F$2</f>
        <v>0</v>
      </c>
      <c r="B2" s="414">
        <f>'Tabela I'!$F$1</f>
        <v>2025</v>
      </c>
      <c r="C2" s="415">
        <v>127</v>
      </c>
      <c r="D2" s="414">
        <f>'Tabela I'!B9</f>
        <v>0</v>
      </c>
      <c r="E2" s="414">
        <f>'Tabela I'!C9</f>
        <v>0</v>
      </c>
      <c r="F2" s="414">
        <f>'Tabela I'!E9</f>
        <v>0</v>
      </c>
    </row>
    <row r="3" spans="1:6" x14ac:dyDescent="0.2">
      <c r="A3" s="414">
        <f>'Tabela I'!$F$2</f>
        <v>0</v>
      </c>
      <c r="B3" s="414">
        <f>'Tabela I'!$F$1</f>
        <v>2025</v>
      </c>
      <c r="C3" s="415">
        <v>128</v>
      </c>
      <c r="D3" s="414">
        <f>'Tabela I'!B10</f>
        <v>0</v>
      </c>
      <c r="E3" s="414">
        <f>'Tabela I'!C10</f>
        <v>0</v>
      </c>
      <c r="F3" s="414">
        <f>'Tabela I'!E10</f>
        <v>0</v>
      </c>
    </row>
    <row r="4" spans="1:6" x14ac:dyDescent="0.2">
      <c r="A4" s="414">
        <f>'Tabela I'!$F$2</f>
        <v>0</v>
      </c>
      <c r="B4" s="414">
        <f>'Tabela I'!$F$1</f>
        <v>2025</v>
      </c>
      <c r="C4" s="416">
        <v>129</v>
      </c>
      <c r="D4" s="414">
        <f>'Tabela I'!B11</f>
        <v>0</v>
      </c>
      <c r="E4" s="414">
        <f>'Tabela I'!C11</f>
        <v>0</v>
      </c>
      <c r="F4" s="414">
        <f>'Tabela I'!E11</f>
        <v>0</v>
      </c>
    </row>
    <row r="5" spans="1:6" x14ac:dyDescent="0.2">
      <c r="A5" s="414">
        <f>'Tabela I'!$F$2</f>
        <v>0</v>
      </c>
      <c r="B5" s="414">
        <f>'Tabela I'!$F$1</f>
        <v>2025</v>
      </c>
      <c r="C5" s="415">
        <v>131</v>
      </c>
      <c r="D5" s="414">
        <f>'Tabela I'!B12</f>
        <v>0</v>
      </c>
      <c r="E5" s="414">
        <f>'Tabela I'!C12</f>
        <v>0</v>
      </c>
      <c r="F5" s="414">
        <f>'Tabela I'!E12</f>
        <v>0</v>
      </c>
    </row>
    <row r="6" spans="1:6" x14ac:dyDescent="0.2">
      <c r="A6" s="414">
        <f>'Tabela I'!$F$2</f>
        <v>0</v>
      </c>
      <c r="B6" s="414">
        <f>'Tabela I'!$F$1</f>
        <v>2025</v>
      </c>
      <c r="C6" s="417">
        <v>26</v>
      </c>
      <c r="D6" s="414">
        <f>'Tabela I'!B15</f>
        <v>0</v>
      </c>
      <c r="E6" s="414">
        <f>'Tabela I'!C15</f>
        <v>0</v>
      </c>
      <c r="F6" s="414">
        <f>'Tabela I'!E15</f>
        <v>0</v>
      </c>
    </row>
    <row r="7" spans="1:6" x14ac:dyDescent="0.2">
      <c r="A7" s="414">
        <f>'Tabela I'!$F$2</f>
        <v>0</v>
      </c>
      <c r="B7" s="414">
        <f>'Tabela I'!$F$1</f>
        <v>2025</v>
      </c>
      <c r="C7" s="417">
        <v>104</v>
      </c>
      <c r="D7" s="414">
        <f>'Tabela I'!B16</f>
        <v>0</v>
      </c>
      <c r="E7" s="414">
        <f>'Tabela I'!C16</f>
        <v>0</v>
      </c>
      <c r="F7" s="414">
        <f>'Tabela I'!E16</f>
        <v>0</v>
      </c>
    </row>
    <row r="8" spans="1:6" x14ac:dyDescent="0.2">
      <c r="A8" s="414">
        <f>'Tabela I'!$F$2</f>
        <v>0</v>
      </c>
      <c r="B8" s="414">
        <f>'Tabela I'!$F$1</f>
        <v>2025</v>
      </c>
      <c r="C8" s="417">
        <v>99</v>
      </c>
      <c r="D8" s="414">
        <f>'Tabela I'!B17</f>
        <v>0</v>
      </c>
      <c r="E8" s="414">
        <f>'Tabela I'!C17</f>
        <v>0</v>
      </c>
      <c r="F8" s="414">
        <f>'Tabela I'!E17</f>
        <v>0</v>
      </c>
    </row>
    <row r="9" spans="1:6" x14ac:dyDescent="0.2">
      <c r="A9" s="414">
        <f>'Tabela I'!$F$2</f>
        <v>0</v>
      </c>
      <c r="B9" s="414">
        <f>'Tabela I'!$F$1</f>
        <v>2025</v>
      </c>
      <c r="C9" s="417">
        <v>100</v>
      </c>
      <c r="D9" s="414">
        <f>'Tabela I'!B18</f>
        <v>0</v>
      </c>
      <c r="E9" s="414">
        <f>'Tabela I'!C18</f>
        <v>0</v>
      </c>
      <c r="F9" s="414">
        <f>'Tabela I'!E18</f>
        <v>0</v>
      </c>
    </row>
    <row r="10" spans="1:6" x14ac:dyDescent="0.2">
      <c r="A10" s="414">
        <f>'Tabela I'!$F$2</f>
        <v>0</v>
      </c>
      <c r="B10" s="414">
        <f>'Tabela I'!$F$1</f>
        <v>2025</v>
      </c>
      <c r="C10" s="417">
        <v>101</v>
      </c>
      <c r="D10" s="414">
        <f>'Tabela I'!B19</f>
        <v>0</v>
      </c>
      <c r="E10" s="414">
        <f>'Tabela I'!C19</f>
        <v>0</v>
      </c>
      <c r="F10" s="414">
        <f>'Tabela I'!E19</f>
        <v>0</v>
      </c>
    </row>
    <row r="11" spans="1:6" x14ac:dyDescent="0.2">
      <c r="A11" s="414">
        <f>'Tabela I'!$F$2</f>
        <v>0</v>
      </c>
      <c r="B11" s="414">
        <f>'Tabela I'!$F$1</f>
        <v>2025</v>
      </c>
      <c r="C11" s="417">
        <v>123</v>
      </c>
      <c r="D11" s="414">
        <f>'Tabela I'!B20</f>
        <v>0</v>
      </c>
      <c r="E11" s="414">
        <f>'Tabela I'!C20</f>
        <v>0</v>
      </c>
      <c r="F11" s="414">
        <f>'Tabela I'!E20</f>
        <v>0</v>
      </c>
    </row>
    <row r="12" spans="1:6" x14ac:dyDescent="0.2">
      <c r="A12" s="414">
        <f>'Tabela I'!$F$2</f>
        <v>0</v>
      </c>
      <c r="B12" s="414">
        <f>'Tabela I'!$F$1</f>
        <v>2025</v>
      </c>
      <c r="C12" s="417">
        <v>105</v>
      </c>
      <c r="D12" s="414">
        <f>'Tabela I'!B23</f>
        <v>0</v>
      </c>
      <c r="E12" s="414">
        <f>'Tabela I'!C23</f>
        <v>0</v>
      </c>
      <c r="F12" s="414">
        <f>'Tabela I'!E23</f>
        <v>0</v>
      </c>
    </row>
    <row r="13" spans="1:6" x14ac:dyDescent="0.2">
      <c r="A13" s="414">
        <f>'Tabela I'!$F$2</f>
        <v>0</v>
      </c>
      <c r="B13" s="414">
        <f>'Tabela I'!$F$1</f>
        <v>2025</v>
      </c>
      <c r="C13" s="417">
        <v>106</v>
      </c>
      <c r="D13" s="414">
        <f>'Tabela I'!B24</f>
        <v>0</v>
      </c>
      <c r="E13" s="414">
        <f>'Tabela I'!C24</f>
        <v>0</v>
      </c>
      <c r="F13" s="414">
        <f>'Tabela I'!E24</f>
        <v>0</v>
      </c>
    </row>
    <row r="14" spans="1:6" x14ac:dyDescent="0.2">
      <c r="A14" s="414">
        <f>'Tabela I'!$F$2</f>
        <v>0</v>
      </c>
      <c r="B14" s="414">
        <f>'Tabela I'!$F$1</f>
        <v>2025</v>
      </c>
      <c r="C14" s="415">
        <v>107</v>
      </c>
      <c r="D14" s="414">
        <f>'Tabela I'!B25</f>
        <v>0</v>
      </c>
      <c r="E14" s="414">
        <f>'Tabela I'!C25</f>
        <v>0</v>
      </c>
      <c r="F14" s="414">
        <f>'Tabela I'!E25</f>
        <v>0</v>
      </c>
    </row>
    <row r="15" spans="1:6" x14ac:dyDescent="0.2">
      <c r="A15" s="414">
        <f>'Tabela I'!$F$2</f>
        <v>0</v>
      </c>
      <c r="B15" s="414">
        <f>'Tabela I'!$F$1</f>
        <v>2025</v>
      </c>
      <c r="C15" s="415">
        <v>108</v>
      </c>
      <c r="D15" s="414">
        <f>'Tabela I'!B26</f>
        <v>0</v>
      </c>
      <c r="E15" s="414">
        <f>'Tabela I'!C26</f>
        <v>0</v>
      </c>
      <c r="F15" s="414">
        <f>'Tabela I'!E26</f>
        <v>0</v>
      </c>
    </row>
    <row r="16" spans="1:6" x14ac:dyDescent="0.2">
      <c r="A16" s="414">
        <f>'Tabela I'!$F$2</f>
        <v>0</v>
      </c>
      <c r="B16" s="414">
        <f>'Tabela I'!$F$1</f>
        <v>2025</v>
      </c>
      <c r="C16" s="415">
        <v>60</v>
      </c>
      <c r="D16" s="414">
        <f>'Tabela I'!B27</f>
        <v>0</v>
      </c>
      <c r="E16" s="414">
        <f>'Tabela I'!C27</f>
        <v>0</v>
      </c>
      <c r="F16" s="414">
        <f>'Tabela I'!E27</f>
        <v>0</v>
      </c>
    </row>
    <row r="17" spans="1:6" x14ac:dyDescent="0.2">
      <c r="A17" s="414">
        <f>'Tabela I'!$F$2</f>
        <v>0</v>
      </c>
      <c r="B17" s="414">
        <f>'Tabela I'!$F$1</f>
        <v>2025</v>
      </c>
      <c r="C17" s="415">
        <v>65</v>
      </c>
      <c r="D17" s="414">
        <f>'Tabela I'!B30</f>
        <v>0</v>
      </c>
      <c r="E17" s="414">
        <f>'Tabela I'!C30</f>
        <v>0</v>
      </c>
      <c r="F17" s="414">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pageSetUpPr autoPageBreaks="0"/>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2025</v>
      </c>
      <c r="C2" s="3">
        <v>57</v>
      </c>
      <c r="D2" s="3">
        <f>'Tabela Ia'!B7</f>
        <v>0</v>
      </c>
      <c r="E2" s="3">
        <f>'Tabela Ia'!C7</f>
        <v>0</v>
      </c>
      <c r="F2" s="3">
        <f>'Tabela Ia'!E7</f>
        <v>0</v>
      </c>
    </row>
    <row r="3" spans="1:6" x14ac:dyDescent="0.2">
      <c r="A3" s="3">
        <f>'Tabela I'!$F$2</f>
        <v>0</v>
      </c>
      <c r="B3" s="3">
        <f>'Tabela I'!$F$1</f>
        <v>2025</v>
      </c>
      <c r="C3" s="3">
        <v>58</v>
      </c>
      <c r="D3" s="3">
        <f>'Tabela Ia'!B8</f>
        <v>0</v>
      </c>
      <c r="E3" s="3">
        <f>'Tabela Ia'!C8</f>
        <v>0</v>
      </c>
      <c r="F3" s="3">
        <f>'Tabela Ia'!E8</f>
        <v>0</v>
      </c>
    </row>
    <row r="4" spans="1:6" x14ac:dyDescent="0.2">
      <c r="A4" s="3">
        <f>'Tabela I'!$F$2</f>
        <v>0</v>
      </c>
      <c r="B4" s="3">
        <f>'Tabela I'!$F$1</f>
        <v>2025</v>
      </c>
      <c r="C4" s="3">
        <v>59</v>
      </c>
      <c r="D4" s="3">
        <f>'Tabela Ia'!B9</f>
        <v>0</v>
      </c>
      <c r="E4" s="3">
        <f>'Tabela Ia'!C9</f>
        <v>0</v>
      </c>
      <c r="F4" s="3">
        <f>'Tabela Ia'!E9</f>
        <v>0</v>
      </c>
    </row>
    <row r="5" spans="1:6" x14ac:dyDescent="0.2">
      <c r="A5" s="3">
        <f>'Tabela I'!$F$2</f>
        <v>0</v>
      </c>
      <c r="B5" s="3">
        <f>'Tabela I'!$F$1</f>
        <v>2025</v>
      </c>
      <c r="C5" s="3">
        <v>60</v>
      </c>
      <c r="D5" s="3">
        <f>'Tabela Ia'!B10</f>
        <v>0</v>
      </c>
      <c r="E5" s="3">
        <f>'Tabela Ia'!C10</f>
        <v>0</v>
      </c>
      <c r="F5" s="3">
        <f>'Tabela Ia'!E10</f>
        <v>0</v>
      </c>
    </row>
    <row r="6" spans="1:6" x14ac:dyDescent="0.2">
      <c r="D6">
        <f>SUM(D2:D5)</f>
        <v>0</v>
      </c>
      <c r="E6">
        <f>SUM(E2:E5)</f>
        <v>0</v>
      </c>
      <c r="F6">
        <f>SUM(F2:F5)</f>
        <v>0</v>
      </c>
    </row>
  </sheetData>
  <sheetProtection password="CCF6"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pageSetUpPr autoPageBreaks="0"/>
  </sheetPr>
  <dimension ref="A1:K34"/>
  <sheetViews>
    <sheetView zoomScale="85" zoomScaleNormal="85" workbookViewId="0">
      <selection activeCell="A2" sqref="A2:K3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134</v>
      </c>
      <c r="E1" s="62" t="s">
        <v>7</v>
      </c>
      <c r="F1" s="62" t="s">
        <v>8</v>
      </c>
      <c r="G1" s="62" t="s">
        <v>9</v>
      </c>
      <c r="H1" s="62" t="s">
        <v>136</v>
      </c>
      <c r="I1" s="62" t="s">
        <v>10</v>
      </c>
      <c r="J1" s="62" t="s">
        <v>137</v>
      </c>
      <c r="K1" s="62" t="s">
        <v>246</v>
      </c>
    </row>
    <row r="2" spans="1:11" x14ac:dyDescent="0.2">
      <c r="A2" s="10">
        <f>'Tabela I'!$F$2</f>
        <v>0</v>
      </c>
      <c r="B2" s="10">
        <f>'Tabela I'!$F$1</f>
        <v>2025</v>
      </c>
      <c r="C2" s="14">
        <v>1</v>
      </c>
      <c r="D2" s="14">
        <f>'Tabela III'!B8</f>
        <v>0</v>
      </c>
      <c r="E2" s="14">
        <f>'Tabela III'!D8</f>
        <v>0</v>
      </c>
      <c r="F2" s="14">
        <f>'Tabela III'!E8</f>
        <v>0</v>
      </c>
      <c r="G2" s="14">
        <f>'Tabela III'!F8</f>
        <v>0</v>
      </c>
      <c r="H2" s="14">
        <f>'Tabela III'!G8</f>
        <v>0</v>
      </c>
      <c r="I2" s="14">
        <f>'Tabela III'!H8</f>
        <v>0</v>
      </c>
      <c r="J2" s="14">
        <f>'Tabela III'!I8</f>
        <v>0</v>
      </c>
      <c r="K2" s="532">
        <f>'Tabela III'!K8</f>
        <v>0</v>
      </c>
    </row>
    <row r="3" spans="1:11" x14ac:dyDescent="0.2">
      <c r="A3" s="10">
        <f>'Tabela I'!$F$2</f>
        <v>0</v>
      </c>
      <c r="B3" s="10">
        <f>'Tabela I'!$F$1</f>
        <v>2025</v>
      </c>
      <c r="C3" s="14">
        <v>3</v>
      </c>
      <c r="D3" s="14">
        <f>'Tabela III'!B9</f>
        <v>0</v>
      </c>
      <c r="E3" s="14">
        <f>'Tabela III'!D9</f>
        <v>0</v>
      </c>
      <c r="F3" s="14">
        <f>'Tabela III'!E9</f>
        <v>0</v>
      </c>
      <c r="G3" s="14">
        <f>'Tabela III'!F9</f>
        <v>0</v>
      </c>
      <c r="H3" s="14">
        <f>'Tabela III'!G9</f>
        <v>0</v>
      </c>
      <c r="I3" s="14">
        <f>'Tabela III'!H9</f>
        <v>0</v>
      </c>
      <c r="J3" s="14">
        <f>'Tabela III'!I9</f>
        <v>0</v>
      </c>
      <c r="K3" s="532">
        <f>'Tabela III'!K9</f>
        <v>0</v>
      </c>
    </row>
    <row r="4" spans="1:11" x14ac:dyDescent="0.2">
      <c r="A4" s="10">
        <f>'Tabela I'!$F$2</f>
        <v>0</v>
      </c>
      <c r="B4" s="10">
        <f>'Tabela I'!$F$1</f>
        <v>2025</v>
      </c>
      <c r="C4" s="14">
        <v>2</v>
      </c>
      <c r="D4" s="14">
        <f>'Tabela III'!B10</f>
        <v>0</v>
      </c>
      <c r="E4" s="14">
        <f>'Tabela III'!D10</f>
        <v>0</v>
      </c>
      <c r="F4" s="14">
        <f>'Tabela III'!E10</f>
        <v>0</v>
      </c>
      <c r="G4" s="14">
        <f>'Tabela III'!F10</f>
        <v>0</v>
      </c>
      <c r="H4" s="14">
        <f>'Tabela III'!G10</f>
        <v>0</v>
      </c>
      <c r="I4" s="14">
        <f>'Tabela III'!H10</f>
        <v>0</v>
      </c>
      <c r="J4" s="14">
        <f>'Tabela III'!I10</f>
        <v>0</v>
      </c>
      <c r="K4" s="532">
        <f>'Tabela III'!K10</f>
        <v>0</v>
      </c>
    </row>
    <row r="5" spans="1:11" x14ac:dyDescent="0.2">
      <c r="A5" s="10">
        <f>'Tabela I'!$F$2</f>
        <v>0</v>
      </c>
      <c r="B5" s="10">
        <f>'Tabela I'!$F$1</f>
        <v>2025</v>
      </c>
      <c r="C5" s="14">
        <v>96</v>
      </c>
      <c r="D5" s="14">
        <f>'Tabela III'!B11</f>
        <v>0</v>
      </c>
      <c r="E5" s="14">
        <f>'Tabela III'!D11</f>
        <v>0</v>
      </c>
      <c r="F5" s="14">
        <f>'Tabela III'!E11</f>
        <v>0</v>
      </c>
      <c r="G5" s="14">
        <f>'Tabela III'!F11</f>
        <v>0</v>
      </c>
      <c r="H5" s="14">
        <f>'Tabela III'!G11</f>
        <v>0</v>
      </c>
      <c r="I5" s="14">
        <f>'Tabela III'!H11</f>
        <v>0</v>
      </c>
      <c r="J5" s="14">
        <f>'Tabela III'!I11</f>
        <v>0</v>
      </c>
      <c r="K5" s="532">
        <f>'Tabela III'!K11</f>
        <v>0</v>
      </c>
    </row>
    <row r="6" spans="1:11" x14ac:dyDescent="0.2">
      <c r="A6" s="10">
        <f>'Tabela I'!$F$2</f>
        <v>0</v>
      </c>
      <c r="B6" s="10">
        <f>'Tabela I'!$F$1</f>
        <v>2025</v>
      </c>
      <c r="C6" s="14">
        <v>4</v>
      </c>
      <c r="D6" s="14">
        <f>'Tabela III'!B12</f>
        <v>0</v>
      </c>
      <c r="E6" s="14">
        <f>'Tabela III'!D12</f>
        <v>0</v>
      </c>
      <c r="F6" s="14">
        <f>'Tabela III'!E12</f>
        <v>0</v>
      </c>
      <c r="G6" s="14">
        <f>'Tabela III'!F12</f>
        <v>0</v>
      </c>
      <c r="H6" s="14">
        <f>'Tabela III'!G12</f>
        <v>0</v>
      </c>
      <c r="I6" s="14">
        <f>'Tabela III'!H12</f>
        <v>0</v>
      </c>
      <c r="J6" s="14">
        <f>'Tabela III'!I12</f>
        <v>0</v>
      </c>
      <c r="K6" s="532">
        <f>'Tabela III'!K12</f>
        <v>0</v>
      </c>
    </row>
    <row r="7" spans="1:11" x14ac:dyDescent="0.2">
      <c r="A7" s="10">
        <f>'Tabela I'!$F$2</f>
        <v>0</v>
      </c>
      <c r="B7" s="10">
        <f>'Tabela I'!$F$1</f>
        <v>2025</v>
      </c>
      <c r="C7" s="14">
        <v>5</v>
      </c>
      <c r="D7" s="14">
        <f>'Tabela III'!B14</f>
        <v>0</v>
      </c>
      <c r="E7" s="14">
        <f>'Tabela III'!D14</f>
        <v>0</v>
      </c>
      <c r="F7" s="14">
        <f>'Tabela III'!E14</f>
        <v>0</v>
      </c>
      <c r="G7" s="14">
        <f>'Tabela III'!F14</f>
        <v>0</v>
      </c>
      <c r="H7" s="14">
        <f>'Tabela III'!G14</f>
        <v>0</v>
      </c>
      <c r="I7" s="14">
        <f>'Tabela III'!H14</f>
        <v>0</v>
      </c>
      <c r="J7" s="14">
        <f>'Tabela III'!I14</f>
        <v>0</v>
      </c>
      <c r="K7" s="532">
        <f>'Tabela III'!K14</f>
        <v>0</v>
      </c>
    </row>
    <row r="8" spans="1:11" x14ac:dyDescent="0.2">
      <c r="A8" s="10">
        <f>'Tabela I'!$F$2</f>
        <v>0</v>
      </c>
      <c r="B8" s="10">
        <f>'Tabela I'!$F$1</f>
        <v>2025</v>
      </c>
      <c r="C8" s="14">
        <v>6</v>
      </c>
      <c r="D8" s="14">
        <f>'Tabela III'!B15</f>
        <v>0</v>
      </c>
      <c r="E8" s="14">
        <f>'Tabela III'!D15</f>
        <v>0</v>
      </c>
      <c r="F8" s="14">
        <f>'Tabela III'!E15</f>
        <v>0</v>
      </c>
      <c r="G8" s="14">
        <f>'Tabela III'!F15</f>
        <v>0</v>
      </c>
      <c r="H8" s="14">
        <f>'Tabela III'!G15</f>
        <v>0</v>
      </c>
      <c r="I8" s="14">
        <f>'Tabela III'!H15</f>
        <v>0</v>
      </c>
      <c r="J8" s="14">
        <f>'Tabela III'!I15</f>
        <v>0</v>
      </c>
      <c r="K8" s="532">
        <f>'Tabela III'!K15</f>
        <v>0</v>
      </c>
    </row>
    <row r="9" spans="1:11" x14ac:dyDescent="0.2">
      <c r="A9" s="10">
        <f>'Tabela I'!$F$2</f>
        <v>0</v>
      </c>
      <c r="B9" s="10">
        <f>'Tabela I'!$F$1</f>
        <v>2025</v>
      </c>
      <c r="C9" s="14">
        <v>7</v>
      </c>
      <c r="D9" s="14">
        <f>'Tabela III'!B16</f>
        <v>0</v>
      </c>
      <c r="E9" s="14">
        <f>'Tabela III'!D16</f>
        <v>0</v>
      </c>
      <c r="F9" s="14">
        <f>'Tabela III'!E16</f>
        <v>0</v>
      </c>
      <c r="G9" s="14">
        <f>'Tabela III'!F16</f>
        <v>0</v>
      </c>
      <c r="H9" s="14">
        <f>'Tabela III'!G16</f>
        <v>0</v>
      </c>
      <c r="I9" s="14">
        <f>'Tabela III'!H16</f>
        <v>0</v>
      </c>
      <c r="J9" s="14">
        <f>'Tabela III'!I16</f>
        <v>0</v>
      </c>
      <c r="K9" s="532">
        <f>'Tabela III'!K16</f>
        <v>0</v>
      </c>
    </row>
    <row r="10" spans="1:11" x14ac:dyDescent="0.2">
      <c r="A10" s="10">
        <f>'Tabela I'!$F$2</f>
        <v>0</v>
      </c>
      <c r="B10" s="10">
        <f>'Tabela I'!$F$1</f>
        <v>2025</v>
      </c>
      <c r="C10" s="14">
        <v>97</v>
      </c>
      <c r="D10" s="14">
        <f>'Tabela III'!B17</f>
        <v>0</v>
      </c>
      <c r="E10" s="14">
        <f>'Tabela III'!D17</f>
        <v>0</v>
      </c>
      <c r="F10" s="14">
        <f>'Tabela III'!E17</f>
        <v>0</v>
      </c>
      <c r="G10" s="14">
        <f>'Tabela III'!F17</f>
        <v>0</v>
      </c>
      <c r="H10" s="14">
        <f>'Tabela III'!G17</f>
        <v>0</v>
      </c>
      <c r="I10" s="14">
        <f>'Tabela III'!H17</f>
        <v>0</v>
      </c>
      <c r="J10" s="14">
        <f>'Tabela III'!I17</f>
        <v>0</v>
      </c>
      <c r="K10" s="532">
        <f>'Tabela III'!K17</f>
        <v>0</v>
      </c>
    </row>
    <row r="11" spans="1:11" x14ac:dyDescent="0.2">
      <c r="A11" s="10">
        <f>'Tabela I'!$F$2</f>
        <v>0</v>
      </c>
      <c r="B11" s="10">
        <f>'Tabela I'!$F$1</f>
        <v>2025</v>
      </c>
      <c r="C11" s="14">
        <v>8</v>
      </c>
      <c r="D11" s="14">
        <f>'Tabela III'!B18</f>
        <v>0</v>
      </c>
      <c r="E11" s="14">
        <f>'Tabela III'!D18</f>
        <v>0</v>
      </c>
      <c r="F11" s="14">
        <f>'Tabela III'!E18</f>
        <v>0</v>
      </c>
      <c r="G11" s="14">
        <f>'Tabela III'!F18</f>
        <v>0</v>
      </c>
      <c r="H11" s="14">
        <f>'Tabela III'!G18</f>
        <v>0</v>
      </c>
      <c r="I11" s="14">
        <f>'Tabela III'!H18</f>
        <v>0</v>
      </c>
      <c r="J11" s="14">
        <f>'Tabela III'!I18</f>
        <v>0</v>
      </c>
      <c r="K11" s="532">
        <f>'Tabela III'!K18</f>
        <v>0</v>
      </c>
    </row>
    <row r="12" spans="1:11" x14ac:dyDescent="0.2">
      <c r="A12" s="10">
        <f>'Tabela I'!$F$2</f>
        <v>0</v>
      </c>
      <c r="B12" s="10">
        <f>'Tabela I'!$F$1</f>
        <v>2025</v>
      </c>
      <c r="C12" s="14">
        <v>10</v>
      </c>
      <c r="D12" s="14">
        <f>'Tabela III'!B19</f>
        <v>0</v>
      </c>
      <c r="E12" s="14">
        <f>'Tabela III'!D19</f>
        <v>0</v>
      </c>
      <c r="F12" s="14">
        <f>'Tabela III'!E19</f>
        <v>0</v>
      </c>
      <c r="G12" s="14">
        <f>'Tabela III'!F19</f>
        <v>0</v>
      </c>
      <c r="H12" s="14">
        <f>'Tabela III'!G19</f>
        <v>0</v>
      </c>
      <c r="I12" s="14">
        <f>'Tabela III'!H19</f>
        <v>0</v>
      </c>
      <c r="J12" s="14">
        <f>'Tabela III'!I19</f>
        <v>0</v>
      </c>
      <c r="K12" s="532">
        <f>'Tabela III'!K19</f>
        <v>0</v>
      </c>
    </row>
    <row r="13" spans="1:11" x14ac:dyDescent="0.2">
      <c r="A13" s="10">
        <f>'Tabela I'!$F$2</f>
        <v>0</v>
      </c>
      <c r="B13" s="10">
        <f>'Tabela I'!$F$1</f>
        <v>2025</v>
      </c>
      <c r="C13" s="14">
        <v>11</v>
      </c>
      <c r="D13" s="14">
        <f>'Tabela III'!B21</f>
        <v>0</v>
      </c>
      <c r="E13" s="14">
        <f>'Tabela III'!D21</f>
        <v>0</v>
      </c>
      <c r="F13" s="14">
        <f>'Tabela III'!E21</f>
        <v>0</v>
      </c>
      <c r="G13" s="14">
        <f>'Tabela III'!F21</f>
        <v>0</v>
      </c>
      <c r="H13" s="14">
        <f>'Tabela III'!G21</f>
        <v>0</v>
      </c>
      <c r="I13" s="14">
        <f>'Tabela III'!H21</f>
        <v>0</v>
      </c>
      <c r="J13" s="14">
        <f>'Tabela III'!I21</f>
        <v>0</v>
      </c>
      <c r="K13" s="532">
        <f>'Tabela III'!K21</f>
        <v>0</v>
      </c>
    </row>
    <row r="14" spans="1:11" x14ac:dyDescent="0.2">
      <c r="A14" s="10">
        <f>'Tabela I'!$F$2</f>
        <v>0</v>
      </c>
      <c r="B14" s="10">
        <f>'Tabela I'!$F$1</f>
        <v>2025</v>
      </c>
      <c r="C14" s="14">
        <v>13</v>
      </c>
      <c r="D14" s="14">
        <f>'Tabela III'!B22</f>
        <v>0</v>
      </c>
      <c r="E14" s="14">
        <f>'Tabela III'!D22</f>
        <v>0</v>
      </c>
      <c r="F14" s="14">
        <f>'Tabela III'!E22</f>
        <v>0</v>
      </c>
      <c r="G14" s="14">
        <f>'Tabela III'!F22</f>
        <v>0</v>
      </c>
      <c r="H14" s="14">
        <f>'Tabela III'!G22</f>
        <v>0</v>
      </c>
      <c r="I14" s="14">
        <f>'Tabela III'!H22</f>
        <v>0</v>
      </c>
      <c r="J14" s="14">
        <f>'Tabela III'!I22</f>
        <v>0</v>
      </c>
      <c r="K14" s="532">
        <f>'Tabela III'!K22</f>
        <v>0</v>
      </c>
    </row>
    <row r="15" spans="1:11" x14ac:dyDescent="0.2">
      <c r="A15" s="10">
        <f>'Tabela I'!$F$2</f>
        <v>0</v>
      </c>
      <c r="B15" s="10">
        <f>'Tabela I'!$F$1</f>
        <v>2025</v>
      </c>
      <c r="C15" s="14">
        <v>12</v>
      </c>
      <c r="D15" s="14">
        <f>'Tabela III'!B23</f>
        <v>0</v>
      </c>
      <c r="E15" s="14">
        <f>'Tabela III'!D23</f>
        <v>0</v>
      </c>
      <c r="F15" s="14">
        <f>'Tabela III'!E23</f>
        <v>0</v>
      </c>
      <c r="G15" s="14">
        <f>'Tabela III'!F23</f>
        <v>0</v>
      </c>
      <c r="H15" s="14">
        <f>'Tabela III'!G23</f>
        <v>0</v>
      </c>
      <c r="I15" s="14">
        <f>'Tabela III'!H23</f>
        <v>0</v>
      </c>
      <c r="J15" s="14">
        <f>'Tabela III'!I23</f>
        <v>0</v>
      </c>
      <c r="K15" s="532">
        <f>'Tabela III'!K23</f>
        <v>0</v>
      </c>
    </row>
    <row r="16" spans="1:11" x14ac:dyDescent="0.2">
      <c r="A16" s="10">
        <f>'Tabela I'!$F$2</f>
        <v>0</v>
      </c>
      <c r="B16" s="10">
        <f>'Tabela I'!$F$1</f>
        <v>2025</v>
      </c>
      <c r="C16" s="14">
        <v>92</v>
      </c>
      <c r="D16" s="14">
        <f>'Tabela III'!B24</f>
        <v>0</v>
      </c>
      <c r="E16" s="14">
        <f>'Tabela III'!D24</f>
        <v>0</v>
      </c>
      <c r="F16" s="14">
        <f>'Tabela III'!E24</f>
        <v>0</v>
      </c>
      <c r="G16" s="14">
        <f>'Tabela III'!F24</f>
        <v>0</v>
      </c>
      <c r="H16" s="14">
        <f>'Tabela III'!G24</f>
        <v>0</v>
      </c>
      <c r="I16" s="14">
        <f>'Tabela III'!H24</f>
        <v>0</v>
      </c>
      <c r="J16" s="14">
        <f>'Tabela III'!I24</f>
        <v>0</v>
      </c>
      <c r="K16" s="532">
        <f>'Tabela III'!K24</f>
        <v>0</v>
      </c>
    </row>
    <row r="17" spans="1:11" x14ac:dyDescent="0.2">
      <c r="A17" s="10">
        <f>'Tabela I'!$F$2</f>
        <v>0</v>
      </c>
      <c r="B17" s="10">
        <f>'Tabela I'!$F$1</f>
        <v>2025</v>
      </c>
      <c r="C17" s="14">
        <v>93</v>
      </c>
      <c r="D17" s="14">
        <f>'Tabela III'!B25</f>
        <v>0</v>
      </c>
      <c r="E17" s="14">
        <f>'Tabela III'!D25</f>
        <v>0</v>
      </c>
      <c r="F17" s="14">
        <f>'Tabela III'!E25</f>
        <v>0</v>
      </c>
      <c r="G17" s="14">
        <f>'Tabela III'!F25</f>
        <v>0</v>
      </c>
      <c r="H17" s="14">
        <f>'Tabela III'!G25</f>
        <v>0</v>
      </c>
      <c r="I17" s="14">
        <f>'Tabela III'!H25</f>
        <v>0</v>
      </c>
      <c r="J17" s="14">
        <f>'Tabela III'!I25</f>
        <v>0</v>
      </c>
      <c r="K17" s="532">
        <f>'Tabela III'!K25</f>
        <v>0</v>
      </c>
    </row>
    <row r="18" spans="1:11" x14ac:dyDescent="0.2">
      <c r="A18" s="10">
        <f>'Tabela I'!$F$2</f>
        <v>0</v>
      </c>
      <c r="B18" s="10">
        <f>'Tabela I'!$F$1</f>
        <v>2025</v>
      </c>
      <c r="C18" s="14">
        <v>15</v>
      </c>
      <c r="D18" s="14">
        <f>'Tabela III'!B26</f>
        <v>0</v>
      </c>
      <c r="E18" s="14">
        <f>'Tabela III'!D26</f>
        <v>0</v>
      </c>
      <c r="F18" s="14">
        <f>'Tabela III'!E26</f>
        <v>0</v>
      </c>
      <c r="G18" s="14">
        <f>'Tabela III'!F26</f>
        <v>0</v>
      </c>
      <c r="H18" s="14">
        <f>'Tabela III'!G26</f>
        <v>0</v>
      </c>
      <c r="I18" s="14">
        <f>'Tabela III'!H26</f>
        <v>0</v>
      </c>
      <c r="J18" s="14">
        <f>'Tabela III'!I26</f>
        <v>0</v>
      </c>
      <c r="K18" s="532">
        <f>'Tabela III'!K26</f>
        <v>0</v>
      </c>
    </row>
    <row r="19" spans="1:11" x14ac:dyDescent="0.2">
      <c r="A19" s="10">
        <f>'Tabela I'!$F$2</f>
        <v>0</v>
      </c>
      <c r="B19" s="10">
        <f>'Tabela I'!$F$1</f>
        <v>2025</v>
      </c>
      <c r="C19" s="14">
        <v>16</v>
      </c>
      <c r="D19" s="14">
        <f>'Tabela III'!B27</f>
        <v>0</v>
      </c>
      <c r="E19" s="14">
        <f>'Tabela III'!D27</f>
        <v>0</v>
      </c>
      <c r="F19" s="14">
        <f>'Tabela III'!E27</f>
        <v>0</v>
      </c>
      <c r="G19" s="14">
        <f>'Tabela III'!F27</f>
        <v>0</v>
      </c>
      <c r="H19" s="14">
        <f>'Tabela III'!G27</f>
        <v>0</v>
      </c>
      <c r="I19" s="14">
        <f>'Tabela III'!H27</f>
        <v>0</v>
      </c>
      <c r="J19" s="14">
        <f>'Tabela III'!I27</f>
        <v>0</v>
      </c>
      <c r="K19" s="532">
        <f>'Tabela III'!K27</f>
        <v>0</v>
      </c>
    </row>
    <row r="20" spans="1:11" x14ac:dyDescent="0.2">
      <c r="A20" s="10">
        <f>'Tabela I'!$F$2</f>
        <v>0</v>
      </c>
      <c r="B20" s="10">
        <f>'Tabela I'!$F$1</f>
        <v>2025</v>
      </c>
      <c r="C20" s="14">
        <v>69</v>
      </c>
      <c r="D20" s="14">
        <f>'Tabela III'!B28</f>
        <v>0</v>
      </c>
      <c r="E20" s="14">
        <f>'Tabela III'!D28</f>
        <v>0</v>
      </c>
      <c r="F20" s="14">
        <f>'Tabela III'!E28</f>
        <v>0</v>
      </c>
      <c r="G20" s="14">
        <f>'Tabela III'!F28</f>
        <v>0</v>
      </c>
      <c r="H20" s="14">
        <f>'Tabela III'!G28</f>
        <v>0</v>
      </c>
      <c r="I20" s="14">
        <f>'Tabela III'!H28</f>
        <v>0</v>
      </c>
      <c r="J20" s="14">
        <f>'Tabela III'!I28</f>
        <v>0</v>
      </c>
      <c r="K20" s="532">
        <f>'Tabela III'!K28</f>
        <v>0</v>
      </c>
    </row>
    <row r="21" spans="1:11" x14ac:dyDescent="0.2">
      <c r="A21" s="10">
        <f>'Tabela I'!$F$2</f>
        <v>0</v>
      </c>
      <c r="B21" s="10">
        <f>'Tabela I'!$F$1</f>
        <v>2025</v>
      </c>
      <c r="C21" s="14">
        <v>17</v>
      </c>
      <c r="D21" s="14">
        <f>'Tabela III'!B29</f>
        <v>0</v>
      </c>
      <c r="E21" s="14">
        <f>'Tabela III'!D29</f>
        <v>0</v>
      </c>
      <c r="F21" s="14">
        <f>'Tabela III'!E29</f>
        <v>0</v>
      </c>
      <c r="G21" s="14">
        <f>'Tabela III'!F29</f>
        <v>0</v>
      </c>
      <c r="H21" s="14">
        <f>'Tabela III'!G29</f>
        <v>0</v>
      </c>
      <c r="I21" s="14">
        <f>'Tabela III'!H29</f>
        <v>0</v>
      </c>
      <c r="J21" s="14">
        <f>'Tabela III'!I29</f>
        <v>0</v>
      </c>
      <c r="K21" s="532">
        <f>'Tabela III'!K29</f>
        <v>0</v>
      </c>
    </row>
    <row r="22" spans="1:11" x14ac:dyDescent="0.2">
      <c r="A22" s="10">
        <f>'Tabela I'!$F$2</f>
        <v>0</v>
      </c>
      <c r="B22" s="10">
        <f>'Tabela I'!$F$1</f>
        <v>2025</v>
      </c>
      <c r="C22" s="14">
        <v>18</v>
      </c>
      <c r="D22" s="14">
        <f>'Tabela III'!B30</f>
        <v>0</v>
      </c>
      <c r="E22" s="14">
        <f>'Tabela III'!D30</f>
        <v>0</v>
      </c>
      <c r="F22" s="14">
        <f>'Tabela III'!E30</f>
        <v>0</v>
      </c>
      <c r="G22" s="14">
        <f>'Tabela III'!F30</f>
        <v>0</v>
      </c>
      <c r="H22" s="14">
        <f>'Tabela III'!G30</f>
        <v>0</v>
      </c>
      <c r="I22" s="14">
        <f>'Tabela III'!H30</f>
        <v>0</v>
      </c>
      <c r="J22" s="14">
        <f>'Tabela III'!I30</f>
        <v>0</v>
      </c>
      <c r="K22" s="532">
        <f>'Tabela III'!K30</f>
        <v>0</v>
      </c>
    </row>
    <row r="23" spans="1:11" x14ac:dyDescent="0.2">
      <c r="A23" s="10">
        <f>'Tabela I'!$F$2</f>
        <v>0</v>
      </c>
      <c r="B23" s="10">
        <f>'Tabela I'!$F$1</f>
        <v>2025</v>
      </c>
      <c r="C23" s="14">
        <v>98</v>
      </c>
      <c r="D23" s="14">
        <f>'Tabela III'!B31</f>
        <v>0</v>
      </c>
      <c r="E23" s="14">
        <f>'Tabela III'!D31</f>
        <v>0</v>
      </c>
      <c r="F23" s="14">
        <f>'Tabela III'!E31</f>
        <v>0</v>
      </c>
      <c r="G23" s="14">
        <f>'Tabela III'!F31</f>
        <v>0</v>
      </c>
      <c r="H23" s="14">
        <f>'Tabela III'!G31</f>
        <v>0</v>
      </c>
      <c r="I23" s="14">
        <f>'Tabela III'!H31</f>
        <v>0</v>
      </c>
      <c r="J23" s="14">
        <f>'Tabela III'!I31</f>
        <v>0</v>
      </c>
      <c r="K23" s="532">
        <f>'Tabela III'!K31</f>
        <v>0</v>
      </c>
    </row>
    <row r="24" spans="1:11" x14ac:dyDescent="0.2">
      <c r="A24" s="10">
        <f>'Tabela I'!$F$2</f>
        <v>0</v>
      </c>
      <c r="B24" s="10">
        <f>'Tabela I'!$F$1</f>
        <v>2025</v>
      </c>
      <c r="C24" s="14">
        <v>19</v>
      </c>
      <c r="D24" s="14">
        <f>'Tabela III'!B32</f>
        <v>0</v>
      </c>
      <c r="E24" s="14">
        <f>'Tabela III'!D32</f>
        <v>0</v>
      </c>
      <c r="F24" s="14">
        <f>'Tabela III'!E32</f>
        <v>0</v>
      </c>
      <c r="G24" s="14">
        <f>'Tabela III'!F32</f>
        <v>0</v>
      </c>
      <c r="H24" s="14">
        <f>'Tabela III'!G32</f>
        <v>0</v>
      </c>
      <c r="I24" s="14">
        <f>'Tabela III'!H32</f>
        <v>0</v>
      </c>
      <c r="J24" s="14">
        <f>'Tabela III'!I32</f>
        <v>0</v>
      </c>
      <c r="K24" s="532">
        <f>'Tabela III'!K32</f>
        <v>0</v>
      </c>
    </row>
    <row r="25" spans="1:11" x14ac:dyDescent="0.2">
      <c r="A25" s="10">
        <f>'Tabela I'!$F$2</f>
        <v>0</v>
      </c>
      <c r="B25" s="10">
        <f>'Tabela I'!$F$1</f>
        <v>2025</v>
      </c>
      <c r="C25" s="14">
        <v>20</v>
      </c>
      <c r="D25" s="14">
        <f>'Tabela III'!B34</f>
        <v>0</v>
      </c>
      <c r="E25" s="14">
        <f>'Tabela III'!D34</f>
        <v>0</v>
      </c>
      <c r="F25" s="14">
        <f>'Tabela III'!E34</f>
        <v>0</v>
      </c>
      <c r="G25" s="14">
        <f>'Tabela III'!F34</f>
        <v>0</v>
      </c>
      <c r="H25" s="14">
        <f>'Tabela III'!G34</f>
        <v>0</v>
      </c>
      <c r="I25" s="14">
        <f>'Tabela III'!H34</f>
        <v>0</v>
      </c>
      <c r="J25" s="14">
        <f>'Tabela III'!I34</f>
        <v>0</v>
      </c>
      <c r="K25" s="532">
        <f>'Tabela III'!K34</f>
        <v>0</v>
      </c>
    </row>
    <row r="26" spans="1:11" x14ac:dyDescent="0.2">
      <c r="A26" s="10">
        <f>'Tabela I'!$F$2</f>
        <v>0</v>
      </c>
      <c r="B26" s="10">
        <f>'Tabela I'!$F$1</f>
        <v>2025</v>
      </c>
      <c r="C26" s="14">
        <v>21</v>
      </c>
      <c r="D26" s="14">
        <f>'Tabela III'!B35</f>
        <v>0</v>
      </c>
      <c r="E26" s="14">
        <f>'Tabela III'!D35</f>
        <v>0</v>
      </c>
      <c r="F26" s="14">
        <f>'Tabela III'!E35</f>
        <v>0</v>
      </c>
      <c r="G26" s="14">
        <f>'Tabela III'!F35</f>
        <v>0</v>
      </c>
      <c r="H26" s="14">
        <f>'Tabela III'!G35</f>
        <v>0</v>
      </c>
      <c r="I26" s="14">
        <f>'Tabela III'!H35</f>
        <v>0</v>
      </c>
      <c r="J26" s="14">
        <f>'Tabela III'!I35</f>
        <v>0</v>
      </c>
      <c r="K26" s="532">
        <f>'Tabela III'!K35</f>
        <v>0</v>
      </c>
    </row>
    <row r="27" spans="1:11" x14ac:dyDescent="0.2">
      <c r="A27" s="10">
        <f>'Tabela I'!$F$2</f>
        <v>0</v>
      </c>
      <c r="B27" s="10">
        <f>'Tabela I'!$F$1</f>
        <v>2025</v>
      </c>
      <c r="C27" s="14">
        <v>22</v>
      </c>
      <c r="D27" s="14">
        <f>'Tabela III'!B36</f>
        <v>0</v>
      </c>
      <c r="E27" s="14">
        <f>'Tabela III'!D36</f>
        <v>0</v>
      </c>
      <c r="F27" s="14">
        <f>'Tabela III'!E36</f>
        <v>0</v>
      </c>
      <c r="G27" s="14">
        <f>'Tabela III'!F36</f>
        <v>0</v>
      </c>
      <c r="H27" s="14">
        <f>'Tabela III'!G36</f>
        <v>0</v>
      </c>
      <c r="I27" s="14">
        <f>'Tabela III'!H36</f>
        <v>0</v>
      </c>
      <c r="J27" s="14">
        <f>'Tabela III'!I36</f>
        <v>0</v>
      </c>
      <c r="K27" s="532">
        <f>'Tabela III'!K36</f>
        <v>0</v>
      </c>
    </row>
    <row r="28" spans="1:11" x14ac:dyDescent="0.2">
      <c r="A28" s="10">
        <f>'Tabela I'!$F$2</f>
        <v>0</v>
      </c>
      <c r="B28" s="10">
        <f>'Tabela I'!$F$1</f>
        <v>2025</v>
      </c>
      <c r="C28" s="14">
        <v>23</v>
      </c>
      <c r="D28" s="14">
        <f>'Tabela III'!B38</f>
        <v>0</v>
      </c>
      <c r="E28" s="14">
        <f>'Tabela III'!D38</f>
        <v>0</v>
      </c>
      <c r="F28" s="14">
        <f>'Tabela III'!E38</f>
        <v>0</v>
      </c>
      <c r="G28" s="14">
        <f>'Tabela III'!F38</f>
        <v>0</v>
      </c>
      <c r="H28" s="14">
        <f>'Tabela III'!G38</f>
        <v>0</v>
      </c>
      <c r="I28" s="14">
        <f>'Tabela III'!H38</f>
        <v>0</v>
      </c>
      <c r="J28" s="14">
        <f>'Tabela III'!I38</f>
        <v>0</v>
      </c>
      <c r="K28" s="532">
        <f>'Tabela III'!K38</f>
        <v>0</v>
      </c>
    </row>
    <row r="29" spans="1:11" x14ac:dyDescent="0.2">
      <c r="A29" s="10">
        <f>'Tabela I'!$F$2</f>
        <v>0</v>
      </c>
      <c r="B29" s="10">
        <f>'Tabela I'!$F$1</f>
        <v>2025</v>
      </c>
      <c r="C29" s="14">
        <v>24</v>
      </c>
      <c r="D29" s="14">
        <f>'Tabela III'!B39</f>
        <v>0</v>
      </c>
      <c r="E29" s="14">
        <f>'Tabela III'!D39</f>
        <v>0</v>
      </c>
      <c r="F29" s="14">
        <f>'Tabela III'!E39</f>
        <v>0</v>
      </c>
      <c r="G29" s="14">
        <f>'Tabela III'!F39</f>
        <v>0</v>
      </c>
      <c r="H29" s="14">
        <f>'Tabela III'!G39</f>
        <v>0</v>
      </c>
      <c r="I29" s="14">
        <f>'Tabela III'!H39</f>
        <v>0</v>
      </c>
      <c r="J29" s="14">
        <f>'Tabela III'!I39</f>
        <v>0</v>
      </c>
      <c r="K29" s="532">
        <f>'Tabela III'!K39</f>
        <v>0</v>
      </c>
    </row>
    <row r="30" spans="1:11" x14ac:dyDescent="0.2">
      <c r="A30" s="10">
        <f>'Tabela I'!$F$2</f>
        <v>0</v>
      </c>
      <c r="B30" s="10">
        <f>'Tabela I'!$F$1</f>
        <v>2025</v>
      </c>
      <c r="C30" s="14">
        <v>25</v>
      </c>
      <c r="D30" s="14">
        <f>'Tabela III'!B40</f>
        <v>0</v>
      </c>
      <c r="E30" s="14">
        <f>'Tabela III'!D40</f>
        <v>0</v>
      </c>
      <c r="F30" s="14">
        <f>'Tabela III'!E40</f>
        <v>0</v>
      </c>
      <c r="G30" s="14">
        <f>'Tabela III'!F40</f>
        <v>0</v>
      </c>
      <c r="H30" s="14">
        <f>'Tabela III'!G40</f>
        <v>0</v>
      </c>
      <c r="I30" s="14">
        <f>'Tabela III'!H40</f>
        <v>0</v>
      </c>
      <c r="J30" s="14">
        <f>'Tabela III'!I40</f>
        <v>0</v>
      </c>
      <c r="K30" s="532">
        <f>'Tabela III'!K40</f>
        <v>0</v>
      </c>
    </row>
    <row r="31" spans="1:11" x14ac:dyDescent="0.2">
      <c r="A31" s="10">
        <f>'Tabela I'!$F$2</f>
        <v>0</v>
      </c>
      <c r="B31" s="10">
        <f>'Tabela I'!$F$1</f>
        <v>2025</v>
      </c>
      <c r="C31" s="14">
        <v>28</v>
      </c>
      <c r="D31" s="14">
        <f>'Tabela III'!B42</f>
        <v>0</v>
      </c>
      <c r="E31" s="14">
        <f>'Tabela III'!D42</f>
        <v>0</v>
      </c>
      <c r="F31" s="14">
        <f>'Tabela III'!E42</f>
        <v>0</v>
      </c>
      <c r="G31" s="14">
        <f>'Tabela III'!F42</f>
        <v>0</v>
      </c>
      <c r="H31" s="14">
        <f>'Tabela III'!G42</f>
        <v>0</v>
      </c>
      <c r="I31" s="14">
        <f>'Tabela III'!H42</f>
        <v>0</v>
      </c>
      <c r="J31" s="14">
        <f>'Tabela III'!I42</f>
        <v>0</v>
      </c>
      <c r="K31" s="532">
        <f>'Tabela III'!K42</f>
        <v>0</v>
      </c>
    </row>
    <row r="32" spans="1:11" x14ac:dyDescent="0.2">
      <c r="A32" s="10">
        <f>'Tabela I'!$F$2</f>
        <v>0</v>
      </c>
      <c r="B32" s="10">
        <f>'Tabela I'!$F$1</f>
        <v>2025</v>
      </c>
      <c r="C32" s="14">
        <v>122</v>
      </c>
      <c r="D32" s="14">
        <f>'Tabela III'!B43</f>
        <v>0</v>
      </c>
      <c r="E32" s="14">
        <f>'Tabela III'!D43</f>
        <v>0</v>
      </c>
      <c r="F32" s="14">
        <f>'Tabela III'!E43</f>
        <v>0</v>
      </c>
      <c r="G32" s="14">
        <f>'Tabela III'!F43</f>
        <v>0</v>
      </c>
      <c r="H32" s="14">
        <f>'Tabela III'!G43</f>
        <v>0</v>
      </c>
      <c r="I32" s="14">
        <f>'Tabela III'!H43</f>
        <v>0</v>
      </c>
      <c r="J32" s="14">
        <f>'Tabela III'!I43</f>
        <v>0</v>
      </c>
      <c r="K32" s="532">
        <f>'Tabela III'!K43</f>
        <v>0</v>
      </c>
    </row>
    <row r="33" spans="1:11" x14ac:dyDescent="0.2">
      <c r="A33" s="10">
        <f>'Tabela I'!$F$2</f>
        <v>0</v>
      </c>
      <c r="B33" s="10">
        <f>'Tabela I'!$F$1</f>
        <v>2025</v>
      </c>
      <c r="C33" s="14">
        <v>26</v>
      </c>
      <c r="D33" s="14">
        <f>'Tabela III'!B45</f>
        <v>0</v>
      </c>
      <c r="E33" s="14">
        <f>'Tabela III'!D45</f>
        <v>0</v>
      </c>
      <c r="F33" s="14">
        <f>'Tabela III'!E45</f>
        <v>0</v>
      </c>
      <c r="G33" s="14">
        <f>'Tabela III'!F45</f>
        <v>0</v>
      </c>
      <c r="H33" s="14">
        <f>'Tabela III'!G45</f>
        <v>0</v>
      </c>
      <c r="I33" s="14">
        <f>'Tabela III'!H45</f>
        <v>0</v>
      </c>
      <c r="J33" s="14">
        <f>'Tabela III'!I45</f>
        <v>0</v>
      </c>
      <c r="K33" s="532">
        <f>'Tabela III'!K45</f>
        <v>0</v>
      </c>
    </row>
    <row r="34" spans="1:11" x14ac:dyDescent="0.2">
      <c r="D34">
        <f t="shared" ref="D34:J34" si="0">SUM(D2:D33)</f>
        <v>0</v>
      </c>
      <c r="E34">
        <f t="shared" si="0"/>
        <v>0</v>
      </c>
      <c r="F34">
        <f t="shared" si="0"/>
        <v>0</v>
      </c>
      <c r="G34">
        <f t="shared" si="0"/>
        <v>0</v>
      </c>
      <c r="H34">
        <f t="shared" si="0"/>
        <v>0</v>
      </c>
      <c r="I34">
        <f t="shared" si="0"/>
        <v>0</v>
      </c>
      <c r="J34">
        <f t="shared" si="0"/>
        <v>0</v>
      </c>
      <c r="K34">
        <f t="shared" ref="K34" si="1">SUM(K2:K33)</f>
        <v>0</v>
      </c>
    </row>
  </sheetData>
  <sheetProtection algorithmName="SHA-512" hashValue="l1eC5j6yRaRwtFIh0+r1UWPeJs4BuqaAXRfkOV/MGwCMYR4Jb6iG07a3mEUR5d0MLa5Jj4YNTDC2XC/05h34OQ==" saltValue="R8Csj48L67ue09cCeMyo8Q==" spinCount="100000"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autoPageBreaks="0" fitToPage="1"/>
  </sheetPr>
  <dimension ref="A1:AA209"/>
  <sheetViews>
    <sheetView topLeftCell="A145" zoomScale="70" zoomScaleNormal="70" zoomScaleSheetLayoutView="55" workbookViewId="0">
      <selection activeCell="A2" sqref="A2:W187"/>
    </sheetView>
  </sheetViews>
  <sheetFormatPr defaultRowHeight="15" x14ac:dyDescent="0.25"/>
  <cols>
    <col min="1" max="2" width="6.28515625" style="283" customWidth="1"/>
    <col min="3" max="3" width="18.42578125" style="321" customWidth="1"/>
    <col min="4" max="5" width="9.85546875" style="321" customWidth="1"/>
    <col min="6" max="6" width="20.42578125" style="321" customWidth="1"/>
    <col min="7" max="7" width="22" style="315" customWidth="1"/>
    <col min="8" max="8" width="11.5703125" style="283" customWidth="1"/>
    <col min="9" max="9" width="11.42578125" style="283" customWidth="1"/>
    <col min="10" max="11" width="11" style="283" customWidth="1"/>
    <col min="12" max="13" width="9.85546875" style="283" customWidth="1"/>
    <col min="14" max="14" width="11" style="283" customWidth="1"/>
    <col min="15" max="15" width="10.140625" style="283" customWidth="1"/>
    <col min="16" max="16" width="9" style="283" customWidth="1"/>
    <col min="17" max="17" width="12.140625" style="283" customWidth="1"/>
    <col min="18" max="18" width="11" style="283" customWidth="1"/>
    <col min="19" max="19" width="7.42578125" style="283" customWidth="1"/>
    <col min="20" max="20" width="6.85546875" style="283" customWidth="1"/>
    <col min="21" max="22" width="6.140625" style="283" customWidth="1"/>
    <col min="23" max="27" width="9.140625" style="283" customWidth="1"/>
    <col min="28" max="16384" width="9.140625" style="283"/>
  </cols>
  <sheetData>
    <row r="1" spans="1:27" s="310" customFormat="1" ht="45" customHeight="1" x14ac:dyDescent="0.25">
      <c r="A1" s="307" t="s">
        <v>186</v>
      </c>
      <c r="B1" s="307" t="s">
        <v>187</v>
      </c>
      <c r="C1" s="307" t="s">
        <v>188</v>
      </c>
      <c r="D1" s="307" t="s">
        <v>189</v>
      </c>
      <c r="E1" s="307" t="s">
        <v>321</v>
      </c>
      <c r="F1" s="307" t="s">
        <v>190</v>
      </c>
      <c r="G1" s="307" t="s">
        <v>191</v>
      </c>
      <c r="H1" s="307" t="s">
        <v>192</v>
      </c>
      <c r="I1" s="308" t="s">
        <v>193</v>
      </c>
      <c r="J1" s="308" t="s">
        <v>194</v>
      </c>
      <c r="K1" s="308" t="s">
        <v>195</v>
      </c>
      <c r="L1" s="307" t="s">
        <v>196</v>
      </c>
      <c r="M1" s="307" t="s">
        <v>197</v>
      </c>
      <c r="N1" s="307" t="s">
        <v>198</v>
      </c>
      <c r="O1" s="307" t="s">
        <v>199</v>
      </c>
      <c r="P1" s="307" t="s">
        <v>200</v>
      </c>
      <c r="Q1" s="307" t="s">
        <v>201</v>
      </c>
      <c r="R1" s="394" t="s">
        <v>222</v>
      </c>
      <c r="S1" s="394" t="s">
        <v>223</v>
      </c>
      <c r="T1" s="394" t="s">
        <v>224</v>
      </c>
      <c r="U1" s="394" t="s">
        <v>225</v>
      </c>
      <c r="V1" s="394" t="s">
        <v>226</v>
      </c>
      <c r="W1" s="395" t="s">
        <v>227</v>
      </c>
      <c r="Y1" s="309"/>
      <c r="Z1" s="309"/>
      <c r="AA1" s="309"/>
    </row>
    <row r="2" spans="1:27" s="315" customFormat="1" x14ac:dyDescent="0.25">
      <c r="A2" s="3">
        <f>'Tabela I'!$F$1</f>
        <v>2025</v>
      </c>
      <c r="B2" s="3">
        <f>'Tabela I'!$F$2</f>
        <v>0</v>
      </c>
      <c r="C2" s="312">
        <f>'Tabela II'!B8</f>
        <v>0</v>
      </c>
      <c r="D2" s="312">
        <f>'Tabela II'!C8</f>
        <v>0</v>
      </c>
      <c r="E2" s="312">
        <f>'Tabela II'!D8</f>
        <v>0</v>
      </c>
      <c r="F2" s="312">
        <f>'Tabela II'!E8</f>
        <v>0</v>
      </c>
      <c r="G2" s="312" t="str">
        <f>'Tabela II'!F8</f>
        <v>Predsjednik suda</v>
      </c>
      <c r="H2" s="312">
        <f>'Tabela II'!H8</f>
        <v>0</v>
      </c>
      <c r="I2" s="312">
        <f>'Tabela II'!I8</f>
        <v>0</v>
      </c>
      <c r="J2" s="312">
        <f>'Tabela II'!J8</f>
        <v>0</v>
      </c>
      <c r="K2" s="312">
        <f>'Tabela II'!K8</f>
        <v>261</v>
      </c>
      <c r="L2" s="312">
        <f>'Tabela II'!L8</f>
        <v>0</v>
      </c>
      <c r="M2" s="312">
        <f>'Tabela II'!M8</f>
        <v>0</v>
      </c>
      <c r="N2" s="312">
        <f>'Tabela II'!N8</f>
        <v>0</v>
      </c>
      <c r="O2" s="312">
        <f>'Tabela II'!O8</f>
        <v>0</v>
      </c>
      <c r="P2" s="312" t="str">
        <f>'Tabela II'!P8</f>
        <v/>
      </c>
      <c r="Q2" s="312" t="str">
        <f>'Tabela II'!Q8</f>
        <v/>
      </c>
      <c r="R2" s="312">
        <f>'Tabela II'!R8</f>
        <v>0</v>
      </c>
      <c r="S2" s="312">
        <f>'Tabela II'!S8</f>
        <v>0</v>
      </c>
      <c r="T2" s="312">
        <f>'Tabela II'!T8</f>
        <v>0</v>
      </c>
      <c r="U2" s="312">
        <f>'Tabela II'!U8</f>
        <v>0</v>
      </c>
      <c r="V2" s="312" t="str">
        <f>'Tabela II'!V8</f>
        <v/>
      </c>
      <c r="W2" s="312" t="str">
        <f>'Tabela II'!W8</f>
        <v/>
      </c>
      <c r="X2" s="314"/>
      <c r="Y2" s="314"/>
      <c r="Z2" s="314"/>
    </row>
    <row r="3" spans="1:27" s="313" customFormat="1" x14ac:dyDescent="0.2">
      <c r="A3" s="3">
        <f>'Tabela I'!$F$1</f>
        <v>2025</v>
      </c>
      <c r="B3" s="3">
        <f>'Tabela I'!$F$2</f>
        <v>0</v>
      </c>
      <c r="C3" s="312">
        <f>'Tabela II'!B9</f>
        <v>0</v>
      </c>
      <c r="D3" s="312">
        <f>'Tabela II'!C9</f>
        <v>0</v>
      </c>
      <c r="E3" s="312">
        <f>'Tabela II'!D9</f>
        <v>0</v>
      </c>
      <c r="F3" s="312">
        <f>'Tabela II'!E9</f>
        <v>0</v>
      </c>
      <c r="G3" s="312" t="str">
        <f>'Tabela II'!F9</f>
        <v>Predsjednik suda</v>
      </c>
      <c r="H3" s="312">
        <f>'Tabela II'!H9</f>
        <v>0</v>
      </c>
      <c r="I3" s="312">
        <f>'Tabela II'!I9</f>
        <v>0</v>
      </c>
      <c r="J3" s="312">
        <f>'Tabela II'!J9</f>
        <v>0</v>
      </c>
      <c r="K3" s="312">
        <f>'Tabela II'!K9</f>
        <v>261</v>
      </c>
      <c r="L3" s="312">
        <f>'Tabela II'!L9</f>
        <v>0</v>
      </c>
      <c r="M3" s="312">
        <f>'Tabela II'!M9</f>
        <v>0</v>
      </c>
      <c r="N3" s="312">
        <f>'Tabela II'!N9</f>
        <v>0</v>
      </c>
      <c r="O3" s="312">
        <f>'Tabela II'!O9</f>
        <v>0</v>
      </c>
      <c r="P3" s="312" t="str">
        <f>'Tabela II'!P9</f>
        <v/>
      </c>
      <c r="Q3" s="312" t="str">
        <f>'Tabela II'!Q9</f>
        <v/>
      </c>
      <c r="R3" s="312">
        <f>'Tabela II'!R9</f>
        <v>0</v>
      </c>
      <c r="S3" s="312">
        <f>'Tabela II'!S9</f>
        <v>0</v>
      </c>
      <c r="T3" s="312">
        <f>'Tabela II'!T9</f>
        <v>0</v>
      </c>
      <c r="U3" s="312">
        <f>'Tabela II'!U9</f>
        <v>0</v>
      </c>
      <c r="V3" s="312" t="str">
        <f>'Tabela II'!V9</f>
        <v/>
      </c>
      <c r="W3" s="312" t="str">
        <f>'Tabela II'!W9</f>
        <v/>
      </c>
    </row>
    <row r="4" spans="1:27" s="313" customFormat="1" x14ac:dyDescent="0.2">
      <c r="A4" s="3">
        <f>'Tabela I'!$F$1</f>
        <v>2025</v>
      </c>
      <c r="B4" s="3">
        <f>'Tabela I'!$F$2</f>
        <v>0</v>
      </c>
      <c r="C4" s="312">
        <f>'Tabela II'!B10</f>
        <v>0</v>
      </c>
      <c r="D4" s="312">
        <f>'Tabela II'!C10</f>
        <v>0</v>
      </c>
      <c r="E4" s="312">
        <f>'Tabela II'!D10</f>
        <v>0</v>
      </c>
      <c r="F4" s="312">
        <f>'Tabela II'!E10</f>
        <v>0</v>
      </c>
      <c r="G4" s="312">
        <f>'Tabela II'!F10</f>
        <v>0</v>
      </c>
      <c r="H4" s="312">
        <f>'Tabela II'!H10</f>
        <v>0</v>
      </c>
      <c r="I4" s="312">
        <f>'Tabela II'!I10</f>
        <v>0</v>
      </c>
      <c r="J4" s="312">
        <f>'Tabela II'!J10</f>
        <v>0</v>
      </c>
      <c r="K4" s="312">
        <f>'Tabela II'!K10</f>
        <v>261</v>
      </c>
      <c r="L4" s="312">
        <f>'Tabela II'!L10</f>
        <v>0</v>
      </c>
      <c r="M4" s="312">
        <f>'Tabela II'!M10</f>
        <v>0</v>
      </c>
      <c r="N4" s="312">
        <f>'Tabela II'!N10</f>
        <v>0</v>
      </c>
      <c r="O4" s="312">
        <f>'Tabela II'!O10</f>
        <v>0</v>
      </c>
      <c r="P4" s="312" t="str">
        <f>'Tabela II'!P10</f>
        <v/>
      </c>
      <c r="Q4" s="312" t="str">
        <f>'Tabela II'!Q10</f>
        <v/>
      </c>
      <c r="R4" s="312">
        <f>'Tabela II'!R10</f>
        <v>0</v>
      </c>
      <c r="S4" s="312">
        <f>'Tabela II'!S10</f>
        <v>0</v>
      </c>
      <c r="T4" s="312">
        <f>'Tabela II'!T10</f>
        <v>0</v>
      </c>
      <c r="U4" s="312">
        <f>'Tabela II'!U10</f>
        <v>0</v>
      </c>
      <c r="V4" s="312" t="str">
        <f>'Tabela II'!V10</f>
        <v/>
      </c>
      <c r="W4" s="312" t="str">
        <f>'Tabela II'!W10</f>
        <v/>
      </c>
    </row>
    <row r="5" spans="1:27" s="313" customFormat="1" x14ac:dyDescent="0.2">
      <c r="A5" s="3">
        <f>'Tabela I'!$F$1</f>
        <v>2025</v>
      </c>
      <c r="B5" s="3">
        <f>'Tabela I'!$F$2</f>
        <v>0</v>
      </c>
      <c r="C5" s="312">
        <f>'Tabela II'!B11</f>
        <v>0</v>
      </c>
      <c r="D5" s="312">
        <f>'Tabela II'!C11</f>
        <v>0</v>
      </c>
      <c r="E5" s="312">
        <f>'Tabela II'!D11</f>
        <v>0</v>
      </c>
      <c r="F5" s="312">
        <f>'Tabela II'!E11</f>
        <v>0</v>
      </c>
      <c r="G5" s="312">
        <f>'Tabela II'!F11</f>
        <v>0</v>
      </c>
      <c r="H5" s="312">
        <f>'Tabela II'!H11</f>
        <v>0</v>
      </c>
      <c r="I5" s="312">
        <f>'Tabela II'!I11</f>
        <v>0</v>
      </c>
      <c r="J5" s="312">
        <f>'Tabela II'!J11</f>
        <v>0</v>
      </c>
      <c r="K5" s="312">
        <f>'Tabela II'!K11</f>
        <v>261</v>
      </c>
      <c r="L5" s="312">
        <f>'Tabela II'!L11</f>
        <v>0</v>
      </c>
      <c r="M5" s="312">
        <f>'Tabela II'!M11</f>
        <v>0</v>
      </c>
      <c r="N5" s="312">
        <f>'Tabela II'!N11</f>
        <v>0</v>
      </c>
      <c r="O5" s="312">
        <f>'Tabela II'!O11</f>
        <v>0</v>
      </c>
      <c r="P5" s="312" t="str">
        <f>'Tabela II'!P11</f>
        <v/>
      </c>
      <c r="Q5" s="312" t="str">
        <f>'Tabela II'!Q11</f>
        <v/>
      </c>
      <c r="R5" s="312">
        <f>'Tabela II'!R11</f>
        <v>0</v>
      </c>
      <c r="S5" s="312">
        <f>'Tabela II'!S11</f>
        <v>0</v>
      </c>
      <c r="T5" s="312">
        <f>'Tabela II'!T11</f>
        <v>0</v>
      </c>
      <c r="U5" s="312">
        <f>'Tabela II'!U11</f>
        <v>0</v>
      </c>
      <c r="V5" s="312" t="str">
        <f>'Tabela II'!V11</f>
        <v/>
      </c>
      <c r="W5" s="312" t="str">
        <f>'Tabela II'!W11</f>
        <v/>
      </c>
    </row>
    <row r="6" spans="1:27" s="313" customFormat="1" x14ac:dyDescent="0.2">
      <c r="A6" s="3">
        <f>'Tabela I'!$F$1</f>
        <v>2025</v>
      </c>
      <c r="B6" s="3">
        <f>'Tabela I'!$F$2</f>
        <v>0</v>
      </c>
      <c r="C6" s="312">
        <f>'Tabela II'!B12</f>
        <v>0</v>
      </c>
      <c r="D6" s="312">
        <f>'Tabela II'!C12</f>
        <v>0</v>
      </c>
      <c r="E6" s="312">
        <f>'Tabela II'!D12</f>
        <v>0</v>
      </c>
      <c r="F6" s="312">
        <f>'Tabela II'!E12</f>
        <v>0</v>
      </c>
      <c r="G6" s="312">
        <f>'Tabela II'!F12</f>
        <v>0</v>
      </c>
      <c r="H6" s="312">
        <f>'Tabela II'!H12</f>
        <v>0</v>
      </c>
      <c r="I6" s="312">
        <f>'Tabela II'!I12</f>
        <v>0</v>
      </c>
      <c r="J6" s="312">
        <f>'Tabela II'!J12</f>
        <v>0</v>
      </c>
      <c r="K6" s="312">
        <f>'Tabela II'!K12</f>
        <v>261</v>
      </c>
      <c r="L6" s="312">
        <f>'Tabela II'!L12</f>
        <v>0</v>
      </c>
      <c r="M6" s="312">
        <f>'Tabela II'!M12</f>
        <v>0</v>
      </c>
      <c r="N6" s="312">
        <f>'Tabela II'!N12</f>
        <v>0</v>
      </c>
      <c r="O6" s="312">
        <f>'Tabela II'!O12</f>
        <v>0</v>
      </c>
      <c r="P6" s="312" t="str">
        <f>'Tabela II'!P12</f>
        <v/>
      </c>
      <c r="Q6" s="312" t="str">
        <f>'Tabela II'!Q12</f>
        <v/>
      </c>
      <c r="R6" s="312">
        <f>'Tabela II'!R12</f>
        <v>0</v>
      </c>
      <c r="S6" s="312">
        <f>'Tabela II'!S12</f>
        <v>0</v>
      </c>
      <c r="T6" s="312">
        <f>'Tabela II'!T12</f>
        <v>0</v>
      </c>
      <c r="U6" s="312">
        <f>'Tabela II'!U12</f>
        <v>0</v>
      </c>
      <c r="V6" s="312" t="str">
        <f>'Tabela II'!V12</f>
        <v/>
      </c>
      <c r="W6" s="312" t="str">
        <f>'Tabela II'!W12</f>
        <v/>
      </c>
    </row>
    <row r="7" spans="1:27" s="313" customFormat="1" x14ac:dyDescent="0.2">
      <c r="A7" s="3">
        <f>'Tabela I'!$F$1</f>
        <v>2025</v>
      </c>
      <c r="B7" s="3">
        <f>'Tabela I'!$F$2</f>
        <v>0</v>
      </c>
      <c r="C7" s="312">
        <f>'Tabela II'!B13</f>
        <v>0</v>
      </c>
      <c r="D7" s="312">
        <f>'Tabela II'!C13</f>
        <v>0</v>
      </c>
      <c r="E7" s="312">
        <f>'Tabela II'!D13</f>
        <v>0</v>
      </c>
      <c r="F7" s="312">
        <f>'Tabela II'!E13</f>
        <v>0</v>
      </c>
      <c r="G7" s="312">
        <f>'Tabela II'!F13</f>
        <v>0</v>
      </c>
      <c r="H7" s="312">
        <f>'Tabela II'!H13</f>
        <v>0</v>
      </c>
      <c r="I7" s="312">
        <f>'Tabela II'!I13</f>
        <v>0</v>
      </c>
      <c r="J7" s="312">
        <f>'Tabela II'!J13</f>
        <v>0</v>
      </c>
      <c r="K7" s="312">
        <f>'Tabela II'!K13</f>
        <v>261</v>
      </c>
      <c r="L7" s="312">
        <f>'Tabela II'!L13</f>
        <v>0</v>
      </c>
      <c r="M7" s="312">
        <f>'Tabela II'!M13</f>
        <v>0</v>
      </c>
      <c r="N7" s="312">
        <f>'Tabela II'!N13</f>
        <v>0</v>
      </c>
      <c r="O7" s="312">
        <f>'Tabela II'!O13</f>
        <v>0</v>
      </c>
      <c r="P7" s="312" t="str">
        <f>'Tabela II'!P13</f>
        <v/>
      </c>
      <c r="Q7" s="312" t="str">
        <f>'Tabela II'!Q13</f>
        <v/>
      </c>
      <c r="R7" s="312">
        <f>'Tabela II'!R13</f>
        <v>0</v>
      </c>
      <c r="S7" s="312">
        <f>'Tabela II'!S13</f>
        <v>0</v>
      </c>
      <c r="T7" s="312">
        <f>'Tabela II'!T13</f>
        <v>0</v>
      </c>
      <c r="U7" s="312">
        <f>'Tabela II'!U13</f>
        <v>0</v>
      </c>
      <c r="V7" s="312" t="str">
        <f>'Tabela II'!V13</f>
        <v/>
      </c>
      <c r="W7" s="312" t="str">
        <f>'Tabela II'!W13</f>
        <v/>
      </c>
    </row>
    <row r="8" spans="1:27" s="313" customFormat="1" x14ac:dyDescent="0.2">
      <c r="A8" s="3">
        <f>'Tabela I'!$F$1</f>
        <v>2025</v>
      </c>
      <c r="B8" s="3">
        <f>'Tabela I'!$F$2</f>
        <v>0</v>
      </c>
      <c r="C8" s="312">
        <f>'Tabela II'!B14</f>
        <v>0</v>
      </c>
      <c r="D8" s="312">
        <f>'Tabela II'!C14</f>
        <v>0</v>
      </c>
      <c r="E8" s="312">
        <f>'Tabela II'!D14</f>
        <v>0</v>
      </c>
      <c r="F8" s="312">
        <f>'Tabela II'!E14</f>
        <v>0</v>
      </c>
      <c r="G8" s="312">
        <f>'Tabela II'!F14</f>
        <v>0</v>
      </c>
      <c r="H8" s="312">
        <f>'Tabela II'!H14</f>
        <v>0</v>
      </c>
      <c r="I8" s="312">
        <f>'Tabela II'!I14</f>
        <v>0</v>
      </c>
      <c r="J8" s="312">
        <f>'Tabela II'!J14</f>
        <v>0</v>
      </c>
      <c r="K8" s="312">
        <f>'Tabela II'!K14</f>
        <v>261</v>
      </c>
      <c r="L8" s="312">
        <f>'Tabela II'!L14</f>
        <v>0</v>
      </c>
      <c r="M8" s="312">
        <f>'Tabela II'!M14</f>
        <v>0</v>
      </c>
      <c r="N8" s="312">
        <f>'Tabela II'!N14</f>
        <v>0</v>
      </c>
      <c r="O8" s="312">
        <f>'Tabela II'!O14</f>
        <v>0</v>
      </c>
      <c r="P8" s="312" t="str">
        <f>'Tabela II'!P14</f>
        <v/>
      </c>
      <c r="Q8" s="312" t="str">
        <f>'Tabela II'!Q14</f>
        <v/>
      </c>
      <c r="R8" s="312">
        <f>'Tabela II'!R14</f>
        <v>0</v>
      </c>
      <c r="S8" s="312">
        <f>'Tabela II'!S14</f>
        <v>0</v>
      </c>
      <c r="T8" s="312">
        <f>'Tabela II'!T14</f>
        <v>0</v>
      </c>
      <c r="U8" s="312">
        <f>'Tabela II'!U14</f>
        <v>0</v>
      </c>
      <c r="V8" s="312" t="str">
        <f>'Tabela II'!V14</f>
        <v/>
      </c>
      <c r="W8" s="312" t="str">
        <f>'Tabela II'!W14</f>
        <v/>
      </c>
    </row>
    <row r="9" spans="1:27" s="313" customFormat="1" x14ac:dyDescent="0.2">
      <c r="A9" s="3">
        <f>'Tabela I'!$F$1</f>
        <v>2025</v>
      </c>
      <c r="B9" s="3">
        <f>'Tabela I'!$F$2</f>
        <v>0</v>
      </c>
      <c r="C9" s="312">
        <f>'Tabela II'!B15</f>
        <v>0</v>
      </c>
      <c r="D9" s="312">
        <f>'Tabela II'!C15</f>
        <v>0</v>
      </c>
      <c r="E9" s="312">
        <f>'Tabela II'!D15</f>
        <v>0</v>
      </c>
      <c r="F9" s="312">
        <f>'Tabela II'!E15</f>
        <v>0</v>
      </c>
      <c r="G9" s="312">
        <f>'Tabela II'!F15</f>
        <v>0</v>
      </c>
      <c r="H9" s="312">
        <f>'Tabela II'!H15</f>
        <v>0</v>
      </c>
      <c r="I9" s="312">
        <f>'Tabela II'!I15</f>
        <v>0</v>
      </c>
      <c r="J9" s="312">
        <f>'Tabela II'!J15</f>
        <v>0</v>
      </c>
      <c r="K9" s="312">
        <f>'Tabela II'!K15</f>
        <v>261</v>
      </c>
      <c r="L9" s="312">
        <f>'Tabela II'!L15</f>
        <v>0</v>
      </c>
      <c r="M9" s="312">
        <f>'Tabela II'!M15</f>
        <v>0</v>
      </c>
      <c r="N9" s="312">
        <f>'Tabela II'!N15</f>
        <v>0</v>
      </c>
      <c r="O9" s="312">
        <f>'Tabela II'!O15</f>
        <v>0</v>
      </c>
      <c r="P9" s="312" t="str">
        <f>'Tabela II'!P15</f>
        <v/>
      </c>
      <c r="Q9" s="312" t="str">
        <f>'Tabela II'!Q15</f>
        <v/>
      </c>
      <c r="R9" s="312">
        <f>'Tabela II'!R15</f>
        <v>0</v>
      </c>
      <c r="S9" s="312">
        <f>'Tabela II'!S15</f>
        <v>0</v>
      </c>
      <c r="T9" s="312">
        <f>'Tabela II'!T15</f>
        <v>0</v>
      </c>
      <c r="U9" s="312">
        <f>'Tabela II'!U15</f>
        <v>0</v>
      </c>
      <c r="V9" s="312" t="str">
        <f>'Tabela II'!V15</f>
        <v/>
      </c>
      <c r="W9" s="312" t="str">
        <f>'Tabela II'!W15</f>
        <v/>
      </c>
    </row>
    <row r="10" spans="1:27" s="313" customFormat="1" x14ac:dyDescent="0.2">
      <c r="A10" s="3">
        <f>'Tabela I'!$F$1</f>
        <v>2025</v>
      </c>
      <c r="B10" s="3">
        <f>'Tabela I'!$F$2</f>
        <v>0</v>
      </c>
      <c r="C10" s="312">
        <f>'Tabela II'!B16</f>
        <v>0</v>
      </c>
      <c r="D10" s="312">
        <f>'Tabela II'!C16</f>
        <v>0</v>
      </c>
      <c r="E10" s="312">
        <f>'Tabela II'!D16</f>
        <v>0</v>
      </c>
      <c r="F10" s="312">
        <f>'Tabela II'!E16</f>
        <v>0</v>
      </c>
      <c r="G10" s="312">
        <f>'Tabela II'!F16</f>
        <v>0</v>
      </c>
      <c r="H10" s="312">
        <f>'Tabela II'!H16</f>
        <v>0</v>
      </c>
      <c r="I10" s="312">
        <f>'Tabela II'!I16</f>
        <v>0</v>
      </c>
      <c r="J10" s="312">
        <f>'Tabela II'!J16</f>
        <v>0</v>
      </c>
      <c r="K10" s="312">
        <f>'Tabela II'!K16</f>
        <v>261</v>
      </c>
      <c r="L10" s="312">
        <f>'Tabela II'!L16</f>
        <v>0</v>
      </c>
      <c r="M10" s="312">
        <f>'Tabela II'!M16</f>
        <v>0</v>
      </c>
      <c r="N10" s="312">
        <f>'Tabela II'!N16</f>
        <v>0</v>
      </c>
      <c r="O10" s="312">
        <f>'Tabela II'!O16</f>
        <v>0</v>
      </c>
      <c r="P10" s="312" t="str">
        <f>'Tabela II'!P16</f>
        <v/>
      </c>
      <c r="Q10" s="312" t="str">
        <f>'Tabela II'!Q16</f>
        <v/>
      </c>
      <c r="R10" s="312">
        <f>'Tabela II'!R16</f>
        <v>0</v>
      </c>
      <c r="S10" s="312">
        <f>'Tabela II'!S16</f>
        <v>0</v>
      </c>
      <c r="T10" s="312">
        <f>'Tabela II'!T16</f>
        <v>0</v>
      </c>
      <c r="U10" s="312">
        <f>'Tabela II'!U16</f>
        <v>0</v>
      </c>
      <c r="V10" s="312" t="str">
        <f>'Tabela II'!V16</f>
        <v/>
      </c>
      <c r="W10" s="312" t="str">
        <f>'Tabela II'!W16</f>
        <v/>
      </c>
    </row>
    <row r="11" spans="1:27" s="313" customFormat="1" x14ac:dyDescent="0.2">
      <c r="A11" s="3">
        <f>'Tabela I'!$F$1</f>
        <v>2025</v>
      </c>
      <c r="B11" s="3">
        <f>'Tabela I'!$F$2</f>
        <v>0</v>
      </c>
      <c r="C11" s="312">
        <f>'Tabela II'!B17</f>
        <v>0</v>
      </c>
      <c r="D11" s="312">
        <f>'Tabela II'!C17</f>
        <v>0</v>
      </c>
      <c r="E11" s="312">
        <f>'Tabela II'!D17</f>
        <v>0</v>
      </c>
      <c r="F11" s="312">
        <f>'Tabela II'!E17</f>
        <v>0</v>
      </c>
      <c r="G11" s="312">
        <f>'Tabela II'!F17</f>
        <v>0</v>
      </c>
      <c r="H11" s="312">
        <f>'Tabela II'!H17</f>
        <v>0</v>
      </c>
      <c r="I11" s="312">
        <f>'Tabela II'!I17</f>
        <v>0</v>
      </c>
      <c r="J11" s="312">
        <f>'Tabela II'!J17</f>
        <v>0</v>
      </c>
      <c r="K11" s="312">
        <f>'Tabela II'!K17</f>
        <v>261</v>
      </c>
      <c r="L11" s="312">
        <f>'Tabela II'!L17</f>
        <v>0</v>
      </c>
      <c r="M11" s="312">
        <f>'Tabela II'!M17</f>
        <v>0</v>
      </c>
      <c r="N11" s="312">
        <f>'Tabela II'!N17</f>
        <v>0</v>
      </c>
      <c r="O11" s="312">
        <f>'Tabela II'!O17</f>
        <v>0</v>
      </c>
      <c r="P11" s="312" t="str">
        <f>'Tabela II'!P17</f>
        <v/>
      </c>
      <c r="Q11" s="312" t="str">
        <f>'Tabela II'!Q17</f>
        <v/>
      </c>
      <c r="R11" s="312">
        <f>'Tabela II'!R17</f>
        <v>0</v>
      </c>
      <c r="S11" s="312">
        <f>'Tabela II'!S17</f>
        <v>0</v>
      </c>
      <c r="T11" s="312">
        <f>'Tabela II'!T17</f>
        <v>0</v>
      </c>
      <c r="U11" s="312">
        <f>'Tabela II'!U17</f>
        <v>0</v>
      </c>
      <c r="V11" s="312" t="str">
        <f>'Tabela II'!V17</f>
        <v/>
      </c>
      <c r="W11" s="312" t="str">
        <f>'Tabela II'!W17</f>
        <v/>
      </c>
    </row>
    <row r="12" spans="1:27" s="313" customFormat="1" x14ac:dyDescent="0.2">
      <c r="A12" s="3">
        <f>'Tabela I'!$F$1</f>
        <v>2025</v>
      </c>
      <c r="B12" s="3">
        <f>'Tabela I'!$F$2</f>
        <v>0</v>
      </c>
      <c r="C12" s="312">
        <f>'Tabela II'!B18</f>
        <v>0</v>
      </c>
      <c r="D12" s="312">
        <f>'Tabela II'!C18</f>
        <v>0</v>
      </c>
      <c r="E12" s="312">
        <f>'Tabela II'!D18</f>
        <v>0</v>
      </c>
      <c r="F12" s="312">
        <f>'Tabela II'!E18</f>
        <v>0</v>
      </c>
      <c r="G12" s="312">
        <f>'Tabela II'!F18</f>
        <v>0</v>
      </c>
      <c r="H12" s="312">
        <f>'Tabela II'!H18</f>
        <v>0</v>
      </c>
      <c r="I12" s="312">
        <f>'Tabela II'!I18</f>
        <v>0</v>
      </c>
      <c r="J12" s="312">
        <f>'Tabela II'!J18</f>
        <v>0</v>
      </c>
      <c r="K12" s="312">
        <f>'Tabela II'!K18</f>
        <v>261</v>
      </c>
      <c r="L12" s="312">
        <f>'Tabela II'!L18</f>
        <v>0</v>
      </c>
      <c r="M12" s="312">
        <f>'Tabela II'!M18</f>
        <v>0</v>
      </c>
      <c r="N12" s="312">
        <f>'Tabela II'!N18</f>
        <v>0</v>
      </c>
      <c r="O12" s="312">
        <f>'Tabela II'!O18</f>
        <v>0</v>
      </c>
      <c r="P12" s="312" t="str">
        <f>'Tabela II'!P18</f>
        <v/>
      </c>
      <c r="Q12" s="312" t="str">
        <f>'Tabela II'!Q18</f>
        <v/>
      </c>
      <c r="R12" s="312">
        <f>'Tabela II'!R18</f>
        <v>0</v>
      </c>
      <c r="S12" s="312">
        <f>'Tabela II'!S18</f>
        <v>0</v>
      </c>
      <c r="T12" s="312">
        <f>'Tabela II'!T18</f>
        <v>0</v>
      </c>
      <c r="U12" s="312">
        <f>'Tabela II'!U18</f>
        <v>0</v>
      </c>
      <c r="V12" s="312" t="str">
        <f>'Tabela II'!V18</f>
        <v/>
      </c>
      <c r="W12" s="312" t="str">
        <f>'Tabela II'!W18</f>
        <v/>
      </c>
    </row>
    <row r="13" spans="1:27" s="313" customFormat="1" x14ac:dyDescent="0.2">
      <c r="A13" s="3">
        <f>'Tabela I'!$F$1</f>
        <v>2025</v>
      </c>
      <c r="B13" s="3">
        <f>'Tabela I'!$F$2</f>
        <v>0</v>
      </c>
      <c r="C13" s="312">
        <f>'Tabela II'!B19</f>
        <v>0</v>
      </c>
      <c r="D13" s="312">
        <f>'Tabela II'!C19</f>
        <v>0</v>
      </c>
      <c r="E13" s="312">
        <f>'Tabela II'!D19</f>
        <v>0</v>
      </c>
      <c r="F13" s="312">
        <f>'Tabela II'!E19</f>
        <v>0</v>
      </c>
      <c r="G13" s="312">
        <f>'Tabela II'!F19</f>
        <v>0</v>
      </c>
      <c r="H13" s="312">
        <f>'Tabela II'!H19</f>
        <v>0</v>
      </c>
      <c r="I13" s="312">
        <f>'Tabela II'!I19</f>
        <v>0</v>
      </c>
      <c r="J13" s="312">
        <f>'Tabela II'!J19</f>
        <v>0</v>
      </c>
      <c r="K13" s="312">
        <f>'Tabela II'!K19</f>
        <v>261</v>
      </c>
      <c r="L13" s="312">
        <f>'Tabela II'!L19</f>
        <v>0</v>
      </c>
      <c r="M13" s="312">
        <f>'Tabela II'!M19</f>
        <v>0</v>
      </c>
      <c r="N13" s="312">
        <f>'Tabela II'!N19</f>
        <v>0</v>
      </c>
      <c r="O13" s="312">
        <f>'Tabela II'!O19</f>
        <v>0</v>
      </c>
      <c r="P13" s="312" t="str">
        <f>'Tabela II'!P19</f>
        <v/>
      </c>
      <c r="Q13" s="312" t="str">
        <f>'Tabela II'!Q19</f>
        <v/>
      </c>
      <c r="R13" s="312">
        <f>'Tabela II'!R19</f>
        <v>0</v>
      </c>
      <c r="S13" s="312">
        <f>'Tabela II'!S19</f>
        <v>0</v>
      </c>
      <c r="T13" s="312">
        <f>'Tabela II'!T19</f>
        <v>0</v>
      </c>
      <c r="U13" s="312">
        <f>'Tabela II'!U19</f>
        <v>0</v>
      </c>
      <c r="V13" s="312" t="str">
        <f>'Tabela II'!V19</f>
        <v/>
      </c>
      <c r="W13" s="312" t="str">
        <f>'Tabela II'!W19</f>
        <v/>
      </c>
    </row>
    <row r="14" spans="1:27" s="313" customFormat="1" x14ac:dyDescent="0.2">
      <c r="A14" s="3">
        <f>'Tabela I'!$F$1</f>
        <v>2025</v>
      </c>
      <c r="B14" s="3">
        <f>'Tabela I'!$F$2</f>
        <v>0</v>
      </c>
      <c r="C14" s="312">
        <f>'Tabela II'!B20</f>
        <v>0</v>
      </c>
      <c r="D14" s="312">
        <f>'Tabela II'!C20</f>
        <v>0</v>
      </c>
      <c r="E14" s="312">
        <f>'Tabela II'!D20</f>
        <v>0</v>
      </c>
      <c r="F14" s="312">
        <f>'Tabela II'!E20</f>
        <v>0</v>
      </c>
      <c r="G14" s="312">
        <f>'Tabela II'!F20</f>
        <v>0</v>
      </c>
      <c r="H14" s="312">
        <f>'Tabela II'!H20</f>
        <v>0</v>
      </c>
      <c r="I14" s="312">
        <f>'Tabela II'!I20</f>
        <v>0</v>
      </c>
      <c r="J14" s="312">
        <f>'Tabela II'!J20</f>
        <v>0</v>
      </c>
      <c r="K14" s="312">
        <f>'Tabela II'!K20</f>
        <v>261</v>
      </c>
      <c r="L14" s="312">
        <f>'Tabela II'!L20</f>
        <v>0</v>
      </c>
      <c r="M14" s="312">
        <f>'Tabela II'!M20</f>
        <v>0</v>
      </c>
      <c r="N14" s="312">
        <f>'Tabela II'!N20</f>
        <v>0</v>
      </c>
      <c r="O14" s="312">
        <f>'Tabela II'!O20</f>
        <v>0</v>
      </c>
      <c r="P14" s="312" t="str">
        <f>'Tabela II'!P20</f>
        <v/>
      </c>
      <c r="Q14" s="312" t="str">
        <f>'Tabela II'!Q20</f>
        <v/>
      </c>
      <c r="R14" s="312">
        <f>'Tabela II'!R20</f>
        <v>0</v>
      </c>
      <c r="S14" s="312">
        <f>'Tabela II'!S20</f>
        <v>0</v>
      </c>
      <c r="T14" s="312">
        <f>'Tabela II'!T20</f>
        <v>0</v>
      </c>
      <c r="U14" s="312">
        <f>'Tabela II'!U20</f>
        <v>0</v>
      </c>
      <c r="V14" s="312" t="str">
        <f>'Tabela II'!V20</f>
        <v/>
      </c>
      <c r="W14" s="312" t="str">
        <f>'Tabela II'!W20</f>
        <v/>
      </c>
    </row>
    <row r="15" spans="1:27" s="313" customFormat="1" x14ac:dyDescent="0.2">
      <c r="A15" s="3">
        <f>'Tabela I'!$F$1</f>
        <v>2025</v>
      </c>
      <c r="B15" s="3">
        <f>'Tabela I'!$F$2</f>
        <v>0</v>
      </c>
      <c r="C15" s="312">
        <f>'Tabela II'!B21</f>
        <v>0</v>
      </c>
      <c r="D15" s="312">
        <f>'Tabela II'!C21</f>
        <v>0</v>
      </c>
      <c r="E15" s="312">
        <f>'Tabela II'!D21</f>
        <v>0</v>
      </c>
      <c r="F15" s="312">
        <f>'Tabela II'!E21</f>
        <v>0</v>
      </c>
      <c r="G15" s="312">
        <f>'Tabela II'!F21</f>
        <v>0</v>
      </c>
      <c r="H15" s="312">
        <f>'Tabela II'!H21</f>
        <v>0</v>
      </c>
      <c r="I15" s="312">
        <f>'Tabela II'!I21</f>
        <v>0</v>
      </c>
      <c r="J15" s="312">
        <f>'Tabela II'!J21</f>
        <v>0</v>
      </c>
      <c r="K15" s="312">
        <f>'Tabela II'!K21</f>
        <v>261</v>
      </c>
      <c r="L15" s="312">
        <f>'Tabela II'!L21</f>
        <v>0</v>
      </c>
      <c r="M15" s="312">
        <f>'Tabela II'!M21</f>
        <v>0</v>
      </c>
      <c r="N15" s="312">
        <f>'Tabela II'!N21</f>
        <v>0</v>
      </c>
      <c r="O15" s="312">
        <f>'Tabela II'!O21</f>
        <v>0</v>
      </c>
      <c r="P15" s="312" t="str">
        <f>'Tabela II'!P21</f>
        <v/>
      </c>
      <c r="Q15" s="312" t="str">
        <f>'Tabela II'!Q21</f>
        <v/>
      </c>
      <c r="R15" s="312">
        <f>'Tabela II'!R21</f>
        <v>0</v>
      </c>
      <c r="S15" s="312">
        <f>'Tabela II'!S21</f>
        <v>0</v>
      </c>
      <c r="T15" s="312">
        <f>'Tabela II'!T21</f>
        <v>0</v>
      </c>
      <c r="U15" s="312">
        <f>'Tabela II'!U21</f>
        <v>0</v>
      </c>
      <c r="V15" s="312" t="str">
        <f>'Tabela II'!V21</f>
        <v/>
      </c>
      <c r="W15" s="312" t="str">
        <f>'Tabela II'!W21</f>
        <v/>
      </c>
    </row>
    <row r="16" spans="1:27" s="313" customFormat="1" x14ac:dyDescent="0.2">
      <c r="A16" s="3">
        <f>'Tabela I'!$F$1</f>
        <v>2025</v>
      </c>
      <c r="B16" s="3">
        <f>'Tabela I'!$F$2</f>
        <v>0</v>
      </c>
      <c r="C16" s="312">
        <f>'Tabela II'!B22</f>
        <v>0</v>
      </c>
      <c r="D16" s="312">
        <f>'Tabela II'!C22</f>
        <v>0</v>
      </c>
      <c r="E16" s="312">
        <f>'Tabela II'!D22</f>
        <v>0</v>
      </c>
      <c r="F16" s="312">
        <f>'Tabela II'!E22</f>
        <v>0</v>
      </c>
      <c r="G16" s="312">
        <f>'Tabela II'!F22</f>
        <v>0</v>
      </c>
      <c r="H16" s="312">
        <f>'Tabela II'!H22</f>
        <v>0</v>
      </c>
      <c r="I16" s="312">
        <f>'Tabela II'!I22</f>
        <v>0</v>
      </c>
      <c r="J16" s="312">
        <f>'Tabela II'!J22</f>
        <v>0</v>
      </c>
      <c r="K16" s="312">
        <f>'Tabela II'!K22</f>
        <v>261</v>
      </c>
      <c r="L16" s="312">
        <f>'Tabela II'!L22</f>
        <v>0</v>
      </c>
      <c r="M16" s="312">
        <f>'Tabela II'!M22</f>
        <v>0</v>
      </c>
      <c r="N16" s="312">
        <f>'Tabela II'!N22</f>
        <v>0</v>
      </c>
      <c r="O16" s="312">
        <f>'Tabela II'!O22</f>
        <v>0</v>
      </c>
      <c r="P16" s="312" t="str">
        <f>'Tabela II'!P22</f>
        <v/>
      </c>
      <c r="Q16" s="312" t="str">
        <f>'Tabela II'!Q22</f>
        <v/>
      </c>
      <c r="R16" s="312">
        <f>'Tabela II'!R22</f>
        <v>0</v>
      </c>
      <c r="S16" s="312">
        <f>'Tabela II'!S22</f>
        <v>0</v>
      </c>
      <c r="T16" s="312">
        <f>'Tabela II'!T22</f>
        <v>0</v>
      </c>
      <c r="U16" s="312">
        <f>'Tabela II'!U22</f>
        <v>0</v>
      </c>
      <c r="V16" s="312" t="str">
        <f>'Tabela II'!V22</f>
        <v/>
      </c>
      <c r="W16" s="312" t="str">
        <f>'Tabela II'!W22</f>
        <v/>
      </c>
    </row>
    <row r="17" spans="1:23" s="313" customFormat="1" x14ac:dyDescent="0.2">
      <c r="A17" s="3">
        <f>'Tabela I'!$F$1</f>
        <v>2025</v>
      </c>
      <c r="B17" s="3">
        <f>'Tabela I'!$F$2</f>
        <v>0</v>
      </c>
      <c r="C17" s="312">
        <f>'Tabela II'!B23</f>
        <v>0</v>
      </c>
      <c r="D17" s="312">
        <f>'Tabela II'!C23</f>
        <v>0</v>
      </c>
      <c r="E17" s="312">
        <f>'Tabela II'!D23</f>
        <v>0</v>
      </c>
      <c r="F17" s="312">
        <f>'Tabela II'!E23</f>
        <v>0</v>
      </c>
      <c r="G17" s="312">
        <f>'Tabela II'!F23</f>
        <v>0</v>
      </c>
      <c r="H17" s="312">
        <f>'Tabela II'!H23</f>
        <v>0</v>
      </c>
      <c r="I17" s="312">
        <f>'Tabela II'!I23</f>
        <v>0</v>
      </c>
      <c r="J17" s="312">
        <f>'Tabela II'!J23</f>
        <v>0</v>
      </c>
      <c r="K17" s="312">
        <f>'Tabela II'!K23</f>
        <v>261</v>
      </c>
      <c r="L17" s="312">
        <f>'Tabela II'!L23</f>
        <v>0</v>
      </c>
      <c r="M17" s="312">
        <f>'Tabela II'!M23</f>
        <v>0</v>
      </c>
      <c r="N17" s="312">
        <f>'Tabela II'!N23</f>
        <v>0</v>
      </c>
      <c r="O17" s="312">
        <f>'Tabela II'!O23</f>
        <v>0</v>
      </c>
      <c r="P17" s="312" t="str">
        <f>'Tabela II'!P23</f>
        <v/>
      </c>
      <c r="Q17" s="312" t="str">
        <f>'Tabela II'!Q23</f>
        <v/>
      </c>
      <c r="R17" s="312">
        <f>'Tabela II'!R23</f>
        <v>0</v>
      </c>
      <c r="S17" s="312">
        <f>'Tabela II'!S23</f>
        <v>0</v>
      </c>
      <c r="T17" s="312">
        <f>'Tabela II'!T23</f>
        <v>0</v>
      </c>
      <c r="U17" s="312">
        <f>'Tabela II'!U23</f>
        <v>0</v>
      </c>
      <c r="V17" s="312" t="str">
        <f>'Tabela II'!V23</f>
        <v/>
      </c>
      <c r="W17" s="312" t="str">
        <f>'Tabela II'!W23</f>
        <v/>
      </c>
    </row>
    <row r="18" spans="1:23" s="313" customFormat="1" x14ac:dyDescent="0.2">
      <c r="A18" s="3">
        <f>'Tabela I'!$F$1</f>
        <v>2025</v>
      </c>
      <c r="B18" s="3">
        <f>'Tabela I'!$F$2</f>
        <v>0</v>
      </c>
      <c r="C18" s="312">
        <f>'Tabela II'!B24</f>
        <v>0</v>
      </c>
      <c r="D18" s="312">
        <f>'Tabela II'!C24</f>
        <v>0</v>
      </c>
      <c r="E18" s="312">
        <f>'Tabela II'!D24</f>
        <v>0</v>
      </c>
      <c r="F18" s="312">
        <f>'Tabela II'!E24</f>
        <v>0</v>
      </c>
      <c r="G18" s="312">
        <f>'Tabela II'!F24</f>
        <v>0</v>
      </c>
      <c r="H18" s="312">
        <f>'Tabela II'!H24</f>
        <v>0</v>
      </c>
      <c r="I18" s="312">
        <f>'Tabela II'!I24</f>
        <v>0</v>
      </c>
      <c r="J18" s="312">
        <f>'Tabela II'!J24</f>
        <v>0</v>
      </c>
      <c r="K18" s="312">
        <f>'Tabela II'!K24</f>
        <v>261</v>
      </c>
      <c r="L18" s="312">
        <f>'Tabela II'!L24</f>
        <v>0</v>
      </c>
      <c r="M18" s="312">
        <f>'Tabela II'!M24</f>
        <v>0</v>
      </c>
      <c r="N18" s="312">
        <f>'Tabela II'!N24</f>
        <v>0</v>
      </c>
      <c r="O18" s="312">
        <f>'Tabela II'!O24</f>
        <v>0</v>
      </c>
      <c r="P18" s="312" t="str">
        <f>'Tabela II'!P24</f>
        <v/>
      </c>
      <c r="Q18" s="312" t="str">
        <f>'Tabela II'!Q24</f>
        <v/>
      </c>
      <c r="R18" s="312">
        <f>'Tabela II'!R24</f>
        <v>0</v>
      </c>
      <c r="S18" s="312">
        <f>'Tabela II'!S24</f>
        <v>0</v>
      </c>
      <c r="T18" s="312">
        <f>'Tabela II'!T24</f>
        <v>0</v>
      </c>
      <c r="U18" s="312">
        <f>'Tabela II'!U24</f>
        <v>0</v>
      </c>
      <c r="V18" s="312" t="str">
        <f>'Tabela II'!V24</f>
        <v/>
      </c>
      <c r="W18" s="312" t="str">
        <f>'Tabela II'!W24</f>
        <v/>
      </c>
    </row>
    <row r="19" spans="1:23" s="313" customFormat="1" x14ac:dyDescent="0.2">
      <c r="A19" s="3">
        <f>'Tabela I'!$F$1</f>
        <v>2025</v>
      </c>
      <c r="B19" s="3">
        <f>'Tabela I'!$F$2</f>
        <v>0</v>
      </c>
      <c r="C19" s="312">
        <f>'Tabela II'!B25</f>
        <v>0</v>
      </c>
      <c r="D19" s="312">
        <f>'Tabela II'!C25</f>
        <v>0</v>
      </c>
      <c r="E19" s="312">
        <f>'Tabela II'!D25</f>
        <v>0</v>
      </c>
      <c r="F19" s="312">
        <f>'Tabela II'!E25</f>
        <v>0</v>
      </c>
      <c r="G19" s="312">
        <f>'Tabela II'!F25</f>
        <v>0</v>
      </c>
      <c r="H19" s="312">
        <f>'Tabela II'!H25</f>
        <v>0</v>
      </c>
      <c r="I19" s="312">
        <f>'Tabela II'!I25</f>
        <v>0</v>
      </c>
      <c r="J19" s="312">
        <f>'Tabela II'!J25</f>
        <v>0</v>
      </c>
      <c r="K19" s="312">
        <f>'Tabela II'!K25</f>
        <v>261</v>
      </c>
      <c r="L19" s="312">
        <f>'Tabela II'!L25</f>
        <v>0</v>
      </c>
      <c r="M19" s="312">
        <f>'Tabela II'!M25</f>
        <v>0</v>
      </c>
      <c r="N19" s="312">
        <f>'Tabela II'!N25</f>
        <v>0</v>
      </c>
      <c r="O19" s="312">
        <f>'Tabela II'!O25</f>
        <v>0</v>
      </c>
      <c r="P19" s="312" t="str">
        <f>'Tabela II'!P25</f>
        <v/>
      </c>
      <c r="Q19" s="312" t="str">
        <f>'Tabela II'!Q25</f>
        <v/>
      </c>
      <c r="R19" s="312">
        <f>'Tabela II'!R25</f>
        <v>0</v>
      </c>
      <c r="S19" s="312">
        <f>'Tabela II'!S25</f>
        <v>0</v>
      </c>
      <c r="T19" s="312">
        <f>'Tabela II'!T25</f>
        <v>0</v>
      </c>
      <c r="U19" s="312">
        <f>'Tabela II'!U25</f>
        <v>0</v>
      </c>
      <c r="V19" s="312" t="str">
        <f>'Tabela II'!V25</f>
        <v/>
      </c>
      <c r="W19" s="312" t="str">
        <f>'Tabela II'!W25</f>
        <v/>
      </c>
    </row>
    <row r="20" spans="1:23" s="313" customFormat="1" x14ac:dyDescent="0.2">
      <c r="A20" s="3">
        <f>'Tabela I'!$F$1</f>
        <v>2025</v>
      </c>
      <c r="B20" s="3">
        <f>'Tabela I'!$F$2</f>
        <v>0</v>
      </c>
      <c r="C20" s="312">
        <f>'Tabela II'!B26</f>
        <v>0</v>
      </c>
      <c r="D20" s="312">
        <f>'Tabela II'!C26</f>
        <v>0</v>
      </c>
      <c r="E20" s="312">
        <f>'Tabela II'!D26</f>
        <v>0</v>
      </c>
      <c r="F20" s="312">
        <f>'Tabela II'!E26</f>
        <v>0</v>
      </c>
      <c r="G20" s="312">
        <f>'Tabela II'!F26</f>
        <v>0</v>
      </c>
      <c r="H20" s="312">
        <f>'Tabela II'!H26</f>
        <v>0</v>
      </c>
      <c r="I20" s="312">
        <f>'Tabela II'!I26</f>
        <v>0</v>
      </c>
      <c r="J20" s="312">
        <f>'Tabela II'!J26</f>
        <v>0</v>
      </c>
      <c r="K20" s="312">
        <f>'Tabela II'!K26</f>
        <v>261</v>
      </c>
      <c r="L20" s="312">
        <f>'Tabela II'!L26</f>
        <v>0</v>
      </c>
      <c r="M20" s="312">
        <f>'Tabela II'!M26</f>
        <v>0</v>
      </c>
      <c r="N20" s="312">
        <f>'Tabela II'!N26</f>
        <v>0</v>
      </c>
      <c r="O20" s="312">
        <f>'Tabela II'!O26</f>
        <v>0</v>
      </c>
      <c r="P20" s="312" t="str">
        <f>'Tabela II'!P26</f>
        <v/>
      </c>
      <c r="Q20" s="312" t="str">
        <f>'Tabela II'!Q26</f>
        <v/>
      </c>
      <c r="R20" s="312">
        <f>'Tabela II'!R26</f>
        <v>0</v>
      </c>
      <c r="S20" s="312">
        <f>'Tabela II'!S26</f>
        <v>0</v>
      </c>
      <c r="T20" s="312">
        <f>'Tabela II'!T26</f>
        <v>0</v>
      </c>
      <c r="U20" s="312">
        <f>'Tabela II'!U26</f>
        <v>0</v>
      </c>
      <c r="V20" s="312" t="str">
        <f>'Tabela II'!V26</f>
        <v/>
      </c>
      <c r="W20" s="312" t="str">
        <f>'Tabela II'!W26</f>
        <v/>
      </c>
    </row>
    <row r="21" spans="1:23" s="313" customFormat="1" x14ac:dyDescent="0.2">
      <c r="A21" s="3">
        <f>'Tabela I'!$F$1</f>
        <v>2025</v>
      </c>
      <c r="B21" s="3">
        <f>'Tabela I'!$F$2</f>
        <v>0</v>
      </c>
      <c r="C21" s="312">
        <f>'Tabela II'!B27</f>
        <v>0</v>
      </c>
      <c r="D21" s="312">
        <f>'Tabela II'!C27</f>
        <v>0</v>
      </c>
      <c r="E21" s="312">
        <f>'Tabela II'!D27</f>
        <v>0</v>
      </c>
      <c r="F21" s="312">
        <f>'Tabela II'!E27</f>
        <v>0</v>
      </c>
      <c r="G21" s="312">
        <f>'Tabela II'!F27</f>
        <v>0</v>
      </c>
      <c r="H21" s="312">
        <f>'Tabela II'!H27</f>
        <v>0</v>
      </c>
      <c r="I21" s="312">
        <f>'Tabela II'!I27</f>
        <v>0</v>
      </c>
      <c r="J21" s="312">
        <f>'Tabela II'!J27</f>
        <v>0</v>
      </c>
      <c r="K21" s="312">
        <f>'Tabela II'!K27</f>
        <v>261</v>
      </c>
      <c r="L21" s="312">
        <f>'Tabela II'!L27</f>
        <v>0</v>
      </c>
      <c r="M21" s="312">
        <f>'Tabela II'!M27</f>
        <v>0</v>
      </c>
      <c r="N21" s="312">
        <f>'Tabela II'!N27</f>
        <v>0</v>
      </c>
      <c r="O21" s="312">
        <f>'Tabela II'!O27</f>
        <v>0</v>
      </c>
      <c r="P21" s="312" t="str">
        <f>'Tabela II'!P27</f>
        <v/>
      </c>
      <c r="Q21" s="312" t="str">
        <f>'Tabela II'!Q27</f>
        <v/>
      </c>
      <c r="R21" s="312">
        <f>'Tabela II'!R27</f>
        <v>0</v>
      </c>
      <c r="S21" s="312">
        <f>'Tabela II'!S27</f>
        <v>0</v>
      </c>
      <c r="T21" s="312">
        <f>'Tabela II'!T27</f>
        <v>0</v>
      </c>
      <c r="U21" s="312">
        <f>'Tabela II'!U27</f>
        <v>0</v>
      </c>
      <c r="V21" s="312" t="str">
        <f>'Tabela II'!V27</f>
        <v/>
      </c>
      <c r="W21" s="312" t="str">
        <f>'Tabela II'!W27</f>
        <v/>
      </c>
    </row>
    <row r="22" spans="1:23" s="313" customFormat="1" x14ac:dyDescent="0.2">
      <c r="A22" s="3">
        <f>'Tabela I'!$F$1</f>
        <v>2025</v>
      </c>
      <c r="B22" s="3">
        <f>'Tabela I'!$F$2</f>
        <v>0</v>
      </c>
      <c r="C22" s="312">
        <f>'Tabela II'!B28</f>
        <v>0</v>
      </c>
      <c r="D22" s="312">
        <f>'Tabela II'!C28</f>
        <v>0</v>
      </c>
      <c r="E22" s="312">
        <f>'Tabela II'!D28</f>
        <v>0</v>
      </c>
      <c r="F22" s="312">
        <f>'Tabela II'!E28</f>
        <v>0</v>
      </c>
      <c r="G22" s="312">
        <f>'Tabela II'!F28</f>
        <v>0</v>
      </c>
      <c r="H22" s="312">
        <f>'Tabela II'!H28</f>
        <v>0</v>
      </c>
      <c r="I22" s="312">
        <f>'Tabela II'!I28</f>
        <v>0</v>
      </c>
      <c r="J22" s="312">
        <f>'Tabela II'!J28</f>
        <v>0</v>
      </c>
      <c r="K22" s="312">
        <f>'Tabela II'!K28</f>
        <v>261</v>
      </c>
      <c r="L22" s="312">
        <f>'Tabela II'!L28</f>
        <v>0</v>
      </c>
      <c r="M22" s="312">
        <f>'Tabela II'!M28</f>
        <v>0</v>
      </c>
      <c r="N22" s="312">
        <f>'Tabela II'!N28</f>
        <v>0</v>
      </c>
      <c r="O22" s="312">
        <f>'Tabela II'!O28</f>
        <v>0</v>
      </c>
      <c r="P22" s="312" t="str">
        <f>'Tabela II'!P28</f>
        <v/>
      </c>
      <c r="Q22" s="312" t="str">
        <f>'Tabela II'!Q28</f>
        <v/>
      </c>
      <c r="R22" s="312">
        <f>'Tabela II'!R28</f>
        <v>0</v>
      </c>
      <c r="S22" s="312">
        <f>'Tabela II'!S28</f>
        <v>0</v>
      </c>
      <c r="T22" s="312">
        <f>'Tabela II'!T28</f>
        <v>0</v>
      </c>
      <c r="U22" s="312">
        <f>'Tabela II'!U28</f>
        <v>0</v>
      </c>
      <c r="V22" s="312" t="str">
        <f>'Tabela II'!V28</f>
        <v/>
      </c>
      <c r="W22" s="312" t="str">
        <f>'Tabela II'!W28</f>
        <v/>
      </c>
    </row>
    <row r="23" spans="1:23" s="313" customFormat="1" x14ac:dyDescent="0.2">
      <c r="A23" s="3">
        <f>'Tabela I'!$F$1</f>
        <v>2025</v>
      </c>
      <c r="B23" s="3">
        <f>'Tabela I'!$F$2</f>
        <v>0</v>
      </c>
      <c r="C23" s="312">
        <f>'Tabela II'!B29</f>
        <v>0</v>
      </c>
      <c r="D23" s="312">
        <f>'Tabela II'!C29</f>
        <v>0</v>
      </c>
      <c r="E23" s="312">
        <f>'Tabela II'!D29</f>
        <v>0</v>
      </c>
      <c r="F23" s="312">
        <f>'Tabela II'!E29</f>
        <v>0</v>
      </c>
      <c r="G23" s="312">
        <f>'Tabela II'!F29</f>
        <v>0</v>
      </c>
      <c r="H23" s="312">
        <f>'Tabela II'!H29</f>
        <v>0</v>
      </c>
      <c r="I23" s="312">
        <f>'Tabela II'!I29</f>
        <v>0</v>
      </c>
      <c r="J23" s="312">
        <f>'Tabela II'!J29</f>
        <v>0</v>
      </c>
      <c r="K23" s="312">
        <f>'Tabela II'!K29</f>
        <v>261</v>
      </c>
      <c r="L23" s="312">
        <f>'Tabela II'!L29</f>
        <v>0</v>
      </c>
      <c r="M23" s="312">
        <f>'Tabela II'!M29</f>
        <v>0</v>
      </c>
      <c r="N23" s="312">
        <f>'Tabela II'!N29</f>
        <v>0</v>
      </c>
      <c r="O23" s="312">
        <f>'Tabela II'!O29</f>
        <v>0</v>
      </c>
      <c r="P23" s="312" t="str">
        <f>'Tabela II'!P29</f>
        <v/>
      </c>
      <c r="Q23" s="312" t="str">
        <f>'Tabela II'!Q29</f>
        <v/>
      </c>
      <c r="R23" s="312">
        <f>'Tabela II'!R29</f>
        <v>0</v>
      </c>
      <c r="S23" s="312">
        <f>'Tabela II'!S29</f>
        <v>0</v>
      </c>
      <c r="T23" s="312">
        <f>'Tabela II'!T29</f>
        <v>0</v>
      </c>
      <c r="U23" s="312">
        <f>'Tabela II'!U29</f>
        <v>0</v>
      </c>
      <c r="V23" s="312" t="str">
        <f>'Tabela II'!V29</f>
        <v/>
      </c>
      <c r="W23" s="312" t="str">
        <f>'Tabela II'!W29</f>
        <v/>
      </c>
    </row>
    <row r="24" spans="1:23" s="313" customFormat="1" x14ac:dyDescent="0.2">
      <c r="A24" s="3">
        <f>'Tabela I'!$F$1</f>
        <v>2025</v>
      </c>
      <c r="B24" s="3">
        <f>'Tabela I'!$F$2</f>
        <v>0</v>
      </c>
      <c r="C24" s="312">
        <f>'Tabela II'!B30</f>
        <v>0</v>
      </c>
      <c r="D24" s="312">
        <f>'Tabela II'!C30</f>
        <v>0</v>
      </c>
      <c r="E24" s="312">
        <f>'Tabela II'!D30</f>
        <v>0</v>
      </c>
      <c r="F24" s="312">
        <f>'Tabela II'!E30</f>
        <v>0</v>
      </c>
      <c r="G24" s="312">
        <f>'Tabela II'!F30</f>
        <v>0</v>
      </c>
      <c r="H24" s="312">
        <f>'Tabela II'!H30</f>
        <v>0</v>
      </c>
      <c r="I24" s="312">
        <f>'Tabela II'!I30</f>
        <v>0</v>
      </c>
      <c r="J24" s="312">
        <f>'Tabela II'!J30</f>
        <v>0</v>
      </c>
      <c r="K24" s="312">
        <f>'Tabela II'!K30</f>
        <v>261</v>
      </c>
      <c r="L24" s="312">
        <f>'Tabela II'!L30</f>
        <v>0</v>
      </c>
      <c r="M24" s="312">
        <f>'Tabela II'!M30</f>
        <v>0</v>
      </c>
      <c r="N24" s="312">
        <f>'Tabela II'!N30</f>
        <v>0</v>
      </c>
      <c r="O24" s="312">
        <f>'Tabela II'!O30</f>
        <v>0</v>
      </c>
      <c r="P24" s="312" t="str">
        <f>'Tabela II'!P30</f>
        <v/>
      </c>
      <c r="Q24" s="312" t="str">
        <f>'Tabela II'!Q30</f>
        <v/>
      </c>
      <c r="R24" s="312">
        <f>'Tabela II'!R30</f>
        <v>0</v>
      </c>
      <c r="S24" s="312">
        <f>'Tabela II'!S30</f>
        <v>0</v>
      </c>
      <c r="T24" s="312">
        <f>'Tabela II'!T30</f>
        <v>0</v>
      </c>
      <c r="U24" s="312">
        <f>'Tabela II'!U30</f>
        <v>0</v>
      </c>
      <c r="V24" s="312" t="str">
        <f>'Tabela II'!V30</f>
        <v/>
      </c>
      <c r="W24" s="312" t="str">
        <f>'Tabela II'!W30</f>
        <v/>
      </c>
    </row>
    <row r="25" spans="1:23" s="313" customFormat="1" x14ac:dyDescent="0.2">
      <c r="A25" s="3">
        <f>'Tabela I'!$F$1</f>
        <v>2025</v>
      </c>
      <c r="B25" s="3">
        <f>'Tabela I'!$F$2</f>
        <v>0</v>
      </c>
      <c r="C25" s="312">
        <f>'Tabela II'!B31</f>
        <v>0</v>
      </c>
      <c r="D25" s="312">
        <f>'Tabela II'!C31</f>
        <v>0</v>
      </c>
      <c r="E25" s="312">
        <f>'Tabela II'!D31</f>
        <v>0</v>
      </c>
      <c r="F25" s="312">
        <f>'Tabela II'!E31</f>
        <v>0</v>
      </c>
      <c r="G25" s="312">
        <f>'Tabela II'!F31</f>
        <v>0</v>
      </c>
      <c r="H25" s="312">
        <f>'Tabela II'!H31</f>
        <v>0</v>
      </c>
      <c r="I25" s="312">
        <f>'Tabela II'!I31</f>
        <v>0</v>
      </c>
      <c r="J25" s="312">
        <f>'Tabela II'!J31</f>
        <v>0</v>
      </c>
      <c r="K25" s="312">
        <f>'Tabela II'!K31</f>
        <v>261</v>
      </c>
      <c r="L25" s="312">
        <f>'Tabela II'!L31</f>
        <v>0</v>
      </c>
      <c r="M25" s="312">
        <f>'Tabela II'!M31</f>
        <v>0</v>
      </c>
      <c r="N25" s="312">
        <f>'Tabela II'!N31</f>
        <v>0</v>
      </c>
      <c r="O25" s="312">
        <f>'Tabela II'!O31</f>
        <v>0</v>
      </c>
      <c r="P25" s="312" t="str">
        <f>'Tabela II'!P31</f>
        <v/>
      </c>
      <c r="Q25" s="312" t="str">
        <f>'Tabela II'!Q31</f>
        <v/>
      </c>
      <c r="R25" s="312">
        <f>'Tabela II'!R31</f>
        <v>0</v>
      </c>
      <c r="S25" s="312">
        <f>'Tabela II'!S31</f>
        <v>0</v>
      </c>
      <c r="T25" s="312">
        <f>'Tabela II'!T31</f>
        <v>0</v>
      </c>
      <c r="U25" s="312">
        <f>'Tabela II'!U31</f>
        <v>0</v>
      </c>
      <c r="V25" s="312" t="str">
        <f>'Tabela II'!V31</f>
        <v/>
      </c>
      <c r="W25" s="312" t="str">
        <f>'Tabela II'!W31</f>
        <v/>
      </c>
    </row>
    <row r="26" spans="1:23" s="313" customFormat="1" x14ac:dyDescent="0.2">
      <c r="A26" s="3">
        <f>'Tabela I'!$F$1</f>
        <v>2025</v>
      </c>
      <c r="B26" s="3">
        <f>'Tabela I'!$F$2</f>
        <v>0</v>
      </c>
      <c r="C26" s="312">
        <f>'Tabela II'!B32</f>
        <v>0</v>
      </c>
      <c r="D26" s="312">
        <f>'Tabela II'!C32</f>
        <v>0</v>
      </c>
      <c r="E26" s="312">
        <f>'Tabela II'!D32</f>
        <v>0</v>
      </c>
      <c r="F26" s="312">
        <f>'Tabela II'!E32</f>
        <v>0</v>
      </c>
      <c r="G26" s="312">
        <f>'Tabela II'!F32</f>
        <v>0</v>
      </c>
      <c r="H26" s="312">
        <f>'Tabela II'!H32</f>
        <v>0</v>
      </c>
      <c r="I26" s="312">
        <f>'Tabela II'!I32</f>
        <v>0</v>
      </c>
      <c r="J26" s="312">
        <f>'Tabela II'!J32</f>
        <v>0</v>
      </c>
      <c r="K26" s="312">
        <f>'Tabela II'!K32</f>
        <v>261</v>
      </c>
      <c r="L26" s="312">
        <f>'Tabela II'!L32</f>
        <v>0</v>
      </c>
      <c r="M26" s="312">
        <f>'Tabela II'!M32</f>
        <v>0</v>
      </c>
      <c r="N26" s="312">
        <f>'Tabela II'!N32</f>
        <v>0</v>
      </c>
      <c r="O26" s="312">
        <f>'Tabela II'!O32</f>
        <v>0</v>
      </c>
      <c r="P26" s="312" t="str">
        <f>'Tabela II'!P32</f>
        <v/>
      </c>
      <c r="Q26" s="312" t="str">
        <f>'Tabela II'!Q32</f>
        <v/>
      </c>
      <c r="R26" s="312">
        <f>'Tabela II'!R32</f>
        <v>0</v>
      </c>
      <c r="S26" s="312">
        <f>'Tabela II'!S32</f>
        <v>0</v>
      </c>
      <c r="T26" s="312">
        <f>'Tabela II'!T32</f>
        <v>0</v>
      </c>
      <c r="U26" s="312">
        <f>'Tabela II'!U32</f>
        <v>0</v>
      </c>
      <c r="V26" s="312" t="str">
        <f>'Tabela II'!V32</f>
        <v/>
      </c>
      <c r="W26" s="312" t="str">
        <f>'Tabela II'!W32</f>
        <v/>
      </c>
    </row>
    <row r="27" spans="1:23" s="313" customFormat="1" x14ac:dyDescent="0.2">
      <c r="A27" s="3">
        <f>'Tabela I'!$F$1</f>
        <v>2025</v>
      </c>
      <c r="B27" s="3">
        <f>'Tabela I'!$F$2</f>
        <v>0</v>
      </c>
      <c r="C27" s="312">
        <f>'Tabela II'!B33</f>
        <v>0</v>
      </c>
      <c r="D27" s="312">
        <f>'Tabela II'!C33</f>
        <v>0</v>
      </c>
      <c r="E27" s="312">
        <f>'Tabela II'!D33</f>
        <v>0</v>
      </c>
      <c r="F27" s="312">
        <f>'Tabela II'!E33</f>
        <v>0</v>
      </c>
      <c r="G27" s="312">
        <f>'Tabela II'!F33</f>
        <v>0</v>
      </c>
      <c r="H27" s="312">
        <f>'Tabela II'!H33</f>
        <v>0</v>
      </c>
      <c r="I27" s="312">
        <f>'Tabela II'!I33</f>
        <v>0</v>
      </c>
      <c r="J27" s="312">
        <f>'Tabela II'!J33</f>
        <v>0</v>
      </c>
      <c r="K27" s="312">
        <f>'Tabela II'!K33</f>
        <v>261</v>
      </c>
      <c r="L27" s="312">
        <f>'Tabela II'!L33</f>
        <v>0</v>
      </c>
      <c r="M27" s="312">
        <f>'Tabela II'!M33</f>
        <v>0</v>
      </c>
      <c r="N27" s="312">
        <f>'Tabela II'!N33</f>
        <v>0</v>
      </c>
      <c r="O27" s="312">
        <f>'Tabela II'!O33</f>
        <v>0</v>
      </c>
      <c r="P27" s="312" t="str">
        <f>'Tabela II'!P33</f>
        <v/>
      </c>
      <c r="Q27" s="312" t="str">
        <f>'Tabela II'!Q33</f>
        <v/>
      </c>
      <c r="R27" s="312">
        <f>'Tabela II'!R33</f>
        <v>0</v>
      </c>
      <c r="S27" s="312">
        <f>'Tabela II'!S33</f>
        <v>0</v>
      </c>
      <c r="T27" s="312">
        <f>'Tabela II'!T33</f>
        <v>0</v>
      </c>
      <c r="U27" s="312">
        <f>'Tabela II'!U33</f>
        <v>0</v>
      </c>
      <c r="V27" s="312" t="str">
        <f>'Tabela II'!V33</f>
        <v/>
      </c>
      <c r="W27" s="312" t="str">
        <f>'Tabela II'!W33</f>
        <v/>
      </c>
    </row>
    <row r="28" spans="1:23" s="313" customFormat="1" x14ac:dyDescent="0.2">
      <c r="A28" s="3">
        <f>'Tabela I'!$F$1</f>
        <v>2025</v>
      </c>
      <c r="B28" s="3">
        <f>'Tabela I'!$F$2</f>
        <v>0</v>
      </c>
      <c r="C28" s="312">
        <f>'Tabela II'!B34</f>
        <v>0</v>
      </c>
      <c r="D28" s="312">
        <f>'Tabela II'!C34</f>
        <v>0</v>
      </c>
      <c r="E28" s="312">
        <f>'Tabela II'!D34</f>
        <v>0</v>
      </c>
      <c r="F28" s="312">
        <f>'Tabela II'!E34</f>
        <v>0</v>
      </c>
      <c r="G28" s="312">
        <f>'Tabela II'!F34</f>
        <v>0</v>
      </c>
      <c r="H28" s="312">
        <f>'Tabela II'!H34</f>
        <v>0</v>
      </c>
      <c r="I28" s="312">
        <f>'Tabela II'!I34</f>
        <v>0</v>
      </c>
      <c r="J28" s="312">
        <f>'Tabela II'!J34</f>
        <v>0</v>
      </c>
      <c r="K28" s="312">
        <f>'Tabela II'!K34</f>
        <v>261</v>
      </c>
      <c r="L28" s="312">
        <f>'Tabela II'!L34</f>
        <v>0</v>
      </c>
      <c r="M28" s="312">
        <f>'Tabela II'!M34</f>
        <v>0</v>
      </c>
      <c r="N28" s="312">
        <f>'Tabela II'!N34</f>
        <v>0</v>
      </c>
      <c r="O28" s="312">
        <f>'Tabela II'!O34</f>
        <v>0</v>
      </c>
      <c r="P28" s="312" t="str">
        <f>'Tabela II'!P34</f>
        <v/>
      </c>
      <c r="Q28" s="312" t="str">
        <f>'Tabela II'!Q34</f>
        <v/>
      </c>
      <c r="R28" s="312">
        <f>'Tabela II'!R34</f>
        <v>0</v>
      </c>
      <c r="S28" s="312">
        <f>'Tabela II'!S34</f>
        <v>0</v>
      </c>
      <c r="T28" s="312">
        <f>'Tabela II'!T34</f>
        <v>0</v>
      </c>
      <c r="U28" s="312">
        <f>'Tabela II'!U34</f>
        <v>0</v>
      </c>
      <c r="V28" s="312" t="str">
        <f>'Tabela II'!V34</f>
        <v/>
      </c>
      <c r="W28" s="312" t="str">
        <f>'Tabela II'!W34</f>
        <v/>
      </c>
    </row>
    <row r="29" spans="1:23" s="313" customFormat="1" x14ac:dyDescent="0.2">
      <c r="A29" s="3">
        <f>'Tabela I'!$F$1</f>
        <v>2025</v>
      </c>
      <c r="B29" s="3">
        <f>'Tabela I'!$F$2</f>
        <v>0</v>
      </c>
      <c r="C29" s="312">
        <f>'Tabela II'!B35</f>
        <v>0</v>
      </c>
      <c r="D29" s="312">
        <f>'Tabela II'!C35</f>
        <v>0</v>
      </c>
      <c r="E29" s="312">
        <f>'Tabela II'!D35</f>
        <v>0</v>
      </c>
      <c r="F29" s="312">
        <f>'Tabela II'!E35</f>
        <v>0</v>
      </c>
      <c r="G29" s="312">
        <f>'Tabela II'!F35</f>
        <v>0</v>
      </c>
      <c r="H29" s="312">
        <f>'Tabela II'!H35</f>
        <v>0</v>
      </c>
      <c r="I29" s="312">
        <f>'Tabela II'!I35</f>
        <v>0</v>
      </c>
      <c r="J29" s="312">
        <f>'Tabela II'!J35</f>
        <v>0</v>
      </c>
      <c r="K29" s="312">
        <f>'Tabela II'!K35</f>
        <v>261</v>
      </c>
      <c r="L29" s="312">
        <f>'Tabela II'!L35</f>
        <v>0</v>
      </c>
      <c r="M29" s="312">
        <f>'Tabela II'!M35</f>
        <v>0</v>
      </c>
      <c r="N29" s="312">
        <f>'Tabela II'!N35</f>
        <v>0</v>
      </c>
      <c r="O29" s="312">
        <f>'Tabela II'!O35</f>
        <v>0</v>
      </c>
      <c r="P29" s="312" t="str">
        <f>'Tabela II'!P35</f>
        <v/>
      </c>
      <c r="Q29" s="312" t="str">
        <f>'Tabela II'!Q35</f>
        <v/>
      </c>
      <c r="R29" s="312">
        <f>'Tabela II'!R35</f>
        <v>0</v>
      </c>
      <c r="S29" s="312">
        <f>'Tabela II'!S35</f>
        <v>0</v>
      </c>
      <c r="T29" s="312">
        <f>'Tabela II'!T35</f>
        <v>0</v>
      </c>
      <c r="U29" s="312">
        <f>'Tabela II'!U35</f>
        <v>0</v>
      </c>
      <c r="V29" s="312" t="str">
        <f>'Tabela II'!V35</f>
        <v/>
      </c>
      <c r="W29" s="312" t="str">
        <f>'Tabela II'!W35</f>
        <v/>
      </c>
    </row>
    <row r="30" spans="1:23" s="313" customFormat="1" x14ac:dyDescent="0.2">
      <c r="A30" s="3">
        <f>'Tabela I'!$F$1</f>
        <v>2025</v>
      </c>
      <c r="B30" s="3">
        <f>'Tabela I'!$F$2</f>
        <v>0</v>
      </c>
      <c r="C30" s="312">
        <f>'Tabela II'!B36</f>
        <v>0</v>
      </c>
      <c r="D30" s="312">
        <f>'Tabela II'!C36</f>
        <v>0</v>
      </c>
      <c r="E30" s="312">
        <f>'Tabela II'!D36</f>
        <v>0</v>
      </c>
      <c r="F30" s="312">
        <f>'Tabela II'!E36</f>
        <v>0</v>
      </c>
      <c r="G30" s="312">
        <f>'Tabela II'!F36</f>
        <v>0</v>
      </c>
      <c r="H30" s="312">
        <f>'Tabela II'!H36</f>
        <v>0</v>
      </c>
      <c r="I30" s="312">
        <f>'Tabela II'!I36</f>
        <v>0</v>
      </c>
      <c r="J30" s="312">
        <f>'Tabela II'!J36</f>
        <v>0</v>
      </c>
      <c r="K30" s="312">
        <f>'Tabela II'!K36</f>
        <v>261</v>
      </c>
      <c r="L30" s="312">
        <f>'Tabela II'!L36</f>
        <v>0</v>
      </c>
      <c r="M30" s="312">
        <f>'Tabela II'!M36</f>
        <v>0</v>
      </c>
      <c r="N30" s="312">
        <f>'Tabela II'!N36</f>
        <v>0</v>
      </c>
      <c r="O30" s="312">
        <f>'Tabela II'!O36</f>
        <v>0</v>
      </c>
      <c r="P30" s="312" t="str">
        <f>'Tabela II'!P36</f>
        <v/>
      </c>
      <c r="Q30" s="312" t="str">
        <f>'Tabela II'!Q36</f>
        <v/>
      </c>
      <c r="R30" s="312">
        <f>'Tabela II'!R36</f>
        <v>0</v>
      </c>
      <c r="S30" s="312">
        <f>'Tabela II'!S36</f>
        <v>0</v>
      </c>
      <c r="T30" s="312">
        <f>'Tabela II'!T36</f>
        <v>0</v>
      </c>
      <c r="U30" s="312">
        <f>'Tabela II'!U36</f>
        <v>0</v>
      </c>
      <c r="V30" s="312" t="str">
        <f>'Tabela II'!V36</f>
        <v/>
      </c>
      <c r="W30" s="312" t="str">
        <f>'Tabela II'!W36</f>
        <v/>
      </c>
    </row>
    <row r="31" spans="1:23" s="313" customFormat="1" x14ac:dyDescent="0.2">
      <c r="A31" s="3">
        <f>'Tabela I'!$F$1</f>
        <v>2025</v>
      </c>
      <c r="B31" s="3">
        <f>'Tabela I'!$F$2</f>
        <v>0</v>
      </c>
      <c r="C31" s="312">
        <f>'Tabela II'!B37</f>
        <v>0</v>
      </c>
      <c r="D31" s="312">
        <f>'Tabela II'!C37</f>
        <v>0</v>
      </c>
      <c r="E31" s="312">
        <f>'Tabela II'!D37</f>
        <v>0</v>
      </c>
      <c r="F31" s="312">
        <f>'Tabela II'!E37</f>
        <v>0</v>
      </c>
      <c r="G31" s="312">
        <f>'Tabela II'!F37</f>
        <v>0</v>
      </c>
      <c r="H31" s="312">
        <f>'Tabela II'!H37</f>
        <v>0</v>
      </c>
      <c r="I31" s="312">
        <f>'Tabela II'!I37</f>
        <v>0</v>
      </c>
      <c r="J31" s="312">
        <f>'Tabela II'!J37</f>
        <v>0</v>
      </c>
      <c r="K31" s="312">
        <f>'Tabela II'!K37</f>
        <v>261</v>
      </c>
      <c r="L31" s="312">
        <f>'Tabela II'!L37</f>
        <v>0</v>
      </c>
      <c r="M31" s="312">
        <f>'Tabela II'!M37</f>
        <v>0</v>
      </c>
      <c r="N31" s="312">
        <f>'Tabela II'!N37</f>
        <v>0</v>
      </c>
      <c r="O31" s="312">
        <f>'Tabela II'!O37</f>
        <v>0</v>
      </c>
      <c r="P31" s="312" t="str">
        <f>'Tabela II'!P37</f>
        <v/>
      </c>
      <c r="Q31" s="312" t="str">
        <f>'Tabela II'!Q37</f>
        <v/>
      </c>
      <c r="R31" s="312">
        <f>'Tabela II'!R37</f>
        <v>0</v>
      </c>
      <c r="S31" s="312">
        <f>'Tabela II'!S37</f>
        <v>0</v>
      </c>
      <c r="T31" s="312">
        <f>'Tabela II'!T37</f>
        <v>0</v>
      </c>
      <c r="U31" s="312">
        <f>'Tabela II'!U37</f>
        <v>0</v>
      </c>
      <c r="V31" s="312" t="str">
        <f>'Tabela II'!V37</f>
        <v/>
      </c>
      <c r="W31" s="312" t="str">
        <f>'Tabela II'!W37</f>
        <v/>
      </c>
    </row>
    <row r="32" spans="1:23" s="313" customFormat="1" x14ac:dyDescent="0.2">
      <c r="A32" s="3">
        <f>'Tabela I'!$F$1</f>
        <v>2025</v>
      </c>
      <c r="B32" s="3">
        <f>'Tabela I'!$F$2</f>
        <v>0</v>
      </c>
      <c r="C32" s="312">
        <f>'Tabela II'!B38</f>
        <v>0</v>
      </c>
      <c r="D32" s="312">
        <f>'Tabela II'!C38</f>
        <v>0</v>
      </c>
      <c r="E32" s="312">
        <f>'Tabela II'!D38</f>
        <v>0</v>
      </c>
      <c r="F32" s="312">
        <f>'Tabela II'!E38</f>
        <v>0</v>
      </c>
      <c r="G32" s="312">
        <f>'Tabela II'!F38</f>
        <v>0</v>
      </c>
      <c r="H32" s="312">
        <f>'Tabela II'!H38</f>
        <v>0</v>
      </c>
      <c r="I32" s="312">
        <f>'Tabela II'!I38</f>
        <v>0</v>
      </c>
      <c r="J32" s="312">
        <f>'Tabela II'!J38</f>
        <v>0</v>
      </c>
      <c r="K32" s="312">
        <f>'Tabela II'!K38</f>
        <v>261</v>
      </c>
      <c r="L32" s="312">
        <f>'Tabela II'!L38</f>
        <v>0</v>
      </c>
      <c r="M32" s="312">
        <f>'Tabela II'!M38</f>
        <v>0</v>
      </c>
      <c r="N32" s="312">
        <f>'Tabela II'!N38</f>
        <v>0</v>
      </c>
      <c r="O32" s="312">
        <f>'Tabela II'!O38</f>
        <v>0</v>
      </c>
      <c r="P32" s="312" t="str">
        <f>'Tabela II'!P38</f>
        <v/>
      </c>
      <c r="Q32" s="312" t="str">
        <f>'Tabela II'!Q38</f>
        <v/>
      </c>
      <c r="R32" s="312">
        <f>'Tabela II'!R38</f>
        <v>0</v>
      </c>
      <c r="S32" s="312">
        <f>'Tabela II'!S38</f>
        <v>0</v>
      </c>
      <c r="T32" s="312">
        <f>'Tabela II'!T38</f>
        <v>0</v>
      </c>
      <c r="U32" s="312">
        <f>'Tabela II'!U38</f>
        <v>0</v>
      </c>
      <c r="V32" s="312" t="str">
        <f>'Tabela II'!V38</f>
        <v/>
      </c>
      <c r="W32" s="312" t="str">
        <f>'Tabela II'!W38</f>
        <v/>
      </c>
    </row>
    <row r="33" spans="1:23" s="313" customFormat="1" x14ac:dyDescent="0.2">
      <c r="A33" s="3">
        <f>'Tabela I'!$F$1</f>
        <v>2025</v>
      </c>
      <c r="B33" s="3">
        <f>'Tabela I'!$F$2</f>
        <v>0</v>
      </c>
      <c r="C33" s="312">
        <f>'Tabela II'!B39</f>
        <v>0</v>
      </c>
      <c r="D33" s="312">
        <f>'Tabela II'!C39</f>
        <v>0</v>
      </c>
      <c r="E33" s="312">
        <f>'Tabela II'!D39</f>
        <v>0</v>
      </c>
      <c r="F33" s="312">
        <f>'Tabela II'!E39</f>
        <v>0</v>
      </c>
      <c r="G33" s="312">
        <f>'Tabela II'!F39</f>
        <v>0</v>
      </c>
      <c r="H33" s="312">
        <f>'Tabela II'!H39</f>
        <v>0</v>
      </c>
      <c r="I33" s="312">
        <f>'Tabela II'!I39</f>
        <v>0</v>
      </c>
      <c r="J33" s="312">
        <f>'Tabela II'!J39</f>
        <v>0</v>
      </c>
      <c r="K33" s="312">
        <f>'Tabela II'!K39</f>
        <v>261</v>
      </c>
      <c r="L33" s="312">
        <f>'Tabela II'!L39</f>
        <v>0</v>
      </c>
      <c r="M33" s="312">
        <f>'Tabela II'!M39</f>
        <v>0</v>
      </c>
      <c r="N33" s="312">
        <f>'Tabela II'!N39</f>
        <v>0</v>
      </c>
      <c r="O33" s="312">
        <f>'Tabela II'!O39</f>
        <v>0</v>
      </c>
      <c r="P33" s="312" t="str">
        <f>'Tabela II'!P39</f>
        <v/>
      </c>
      <c r="Q33" s="312" t="str">
        <f>'Tabela II'!Q39</f>
        <v/>
      </c>
      <c r="R33" s="312">
        <f>'Tabela II'!R39</f>
        <v>0</v>
      </c>
      <c r="S33" s="312">
        <f>'Tabela II'!S39</f>
        <v>0</v>
      </c>
      <c r="T33" s="312">
        <f>'Tabela II'!T39</f>
        <v>0</v>
      </c>
      <c r="U33" s="312">
        <f>'Tabela II'!U39</f>
        <v>0</v>
      </c>
      <c r="V33" s="312" t="str">
        <f>'Tabela II'!V39</f>
        <v/>
      </c>
      <c r="W33" s="312" t="str">
        <f>'Tabela II'!W39</f>
        <v/>
      </c>
    </row>
    <row r="34" spans="1:23" s="313" customFormat="1" x14ac:dyDescent="0.2">
      <c r="A34" s="3">
        <f>'Tabela I'!$F$1</f>
        <v>2025</v>
      </c>
      <c r="B34" s="3">
        <f>'Tabela I'!$F$2</f>
        <v>0</v>
      </c>
      <c r="C34" s="312">
        <f>'Tabela II'!B40</f>
        <v>0</v>
      </c>
      <c r="D34" s="312">
        <f>'Tabela II'!C40</f>
        <v>0</v>
      </c>
      <c r="E34" s="312">
        <f>'Tabela II'!D40</f>
        <v>0</v>
      </c>
      <c r="F34" s="312">
        <f>'Tabela II'!E40</f>
        <v>0</v>
      </c>
      <c r="G34" s="312">
        <f>'Tabela II'!F40</f>
        <v>0</v>
      </c>
      <c r="H34" s="312">
        <f>'Tabela II'!H40</f>
        <v>0</v>
      </c>
      <c r="I34" s="312">
        <f>'Tabela II'!I40</f>
        <v>0</v>
      </c>
      <c r="J34" s="312">
        <f>'Tabela II'!J40</f>
        <v>0</v>
      </c>
      <c r="K34" s="312">
        <f>'Tabela II'!K40</f>
        <v>261</v>
      </c>
      <c r="L34" s="312">
        <f>'Tabela II'!L40</f>
        <v>0</v>
      </c>
      <c r="M34" s="312">
        <f>'Tabela II'!M40</f>
        <v>0</v>
      </c>
      <c r="N34" s="312">
        <f>'Tabela II'!N40</f>
        <v>0</v>
      </c>
      <c r="O34" s="312">
        <f>'Tabela II'!O40</f>
        <v>0</v>
      </c>
      <c r="P34" s="312" t="str">
        <f>'Tabela II'!P40</f>
        <v/>
      </c>
      <c r="Q34" s="312" t="str">
        <f>'Tabela II'!Q40</f>
        <v/>
      </c>
      <c r="R34" s="312">
        <f>'Tabela II'!R40</f>
        <v>0</v>
      </c>
      <c r="S34" s="312">
        <f>'Tabela II'!S40</f>
        <v>0</v>
      </c>
      <c r="T34" s="312">
        <f>'Tabela II'!T40</f>
        <v>0</v>
      </c>
      <c r="U34" s="312">
        <f>'Tabela II'!U40</f>
        <v>0</v>
      </c>
      <c r="V34" s="312" t="str">
        <f>'Tabela II'!V40</f>
        <v/>
      </c>
      <c r="W34" s="312" t="str">
        <f>'Tabela II'!W40</f>
        <v/>
      </c>
    </row>
    <row r="35" spans="1:23" s="313" customFormat="1" x14ac:dyDescent="0.2">
      <c r="A35" s="3">
        <f>'Tabela I'!$F$1</f>
        <v>2025</v>
      </c>
      <c r="B35" s="3">
        <f>'Tabela I'!$F$2</f>
        <v>0</v>
      </c>
      <c r="C35" s="312">
        <f>'Tabela II'!B41</f>
        <v>0</v>
      </c>
      <c r="D35" s="312">
        <f>'Tabela II'!C41</f>
        <v>0</v>
      </c>
      <c r="E35" s="312">
        <f>'Tabela II'!D41</f>
        <v>0</v>
      </c>
      <c r="F35" s="312">
        <f>'Tabela II'!E41</f>
        <v>0</v>
      </c>
      <c r="G35" s="312">
        <f>'Tabela II'!F41</f>
        <v>0</v>
      </c>
      <c r="H35" s="312">
        <f>'Tabela II'!H41</f>
        <v>0</v>
      </c>
      <c r="I35" s="312">
        <f>'Tabela II'!I41</f>
        <v>0</v>
      </c>
      <c r="J35" s="312">
        <f>'Tabela II'!J41</f>
        <v>0</v>
      </c>
      <c r="K35" s="312">
        <f>'Tabela II'!K41</f>
        <v>261</v>
      </c>
      <c r="L35" s="312">
        <f>'Tabela II'!L41</f>
        <v>0</v>
      </c>
      <c r="M35" s="312">
        <f>'Tabela II'!M41</f>
        <v>0</v>
      </c>
      <c r="N35" s="312">
        <f>'Tabela II'!N41</f>
        <v>0</v>
      </c>
      <c r="O35" s="312">
        <f>'Tabela II'!O41</f>
        <v>0</v>
      </c>
      <c r="P35" s="312" t="str">
        <f>'Tabela II'!P41</f>
        <v/>
      </c>
      <c r="Q35" s="312" t="str">
        <f>'Tabela II'!Q41</f>
        <v/>
      </c>
      <c r="R35" s="312">
        <f>'Tabela II'!R41</f>
        <v>0</v>
      </c>
      <c r="S35" s="312">
        <f>'Tabela II'!S41</f>
        <v>0</v>
      </c>
      <c r="T35" s="312">
        <f>'Tabela II'!T41</f>
        <v>0</v>
      </c>
      <c r="U35" s="312">
        <f>'Tabela II'!U41</f>
        <v>0</v>
      </c>
      <c r="V35" s="312" t="str">
        <f>'Tabela II'!V41</f>
        <v/>
      </c>
      <c r="W35" s="312" t="str">
        <f>'Tabela II'!W41</f>
        <v/>
      </c>
    </row>
    <row r="36" spans="1:23" s="313" customFormat="1" x14ac:dyDescent="0.2">
      <c r="A36" s="3">
        <f>'Tabela I'!$F$1</f>
        <v>2025</v>
      </c>
      <c r="B36" s="3">
        <f>'Tabela I'!$F$2</f>
        <v>0</v>
      </c>
      <c r="C36" s="312">
        <f>'Tabela II'!B42</f>
        <v>0</v>
      </c>
      <c r="D36" s="312">
        <f>'Tabela II'!C42</f>
        <v>0</v>
      </c>
      <c r="E36" s="312">
        <f>'Tabela II'!D42</f>
        <v>0</v>
      </c>
      <c r="F36" s="312">
        <f>'Tabela II'!E42</f>
        <v>0</v>
      </c>
      <c r="G36" s="312">
        <f>'Tabela II'!F42</f>
        <v>0</v>
      </c>
      <c r="H36" s="312">
        <f>'Tabela II'!H42</f>
        <v>0</v>
      </c>
      <c r="I36" s="312">
        <f>'Tabela II'!I42</f>
        <v>0</v>
      </c>
      <c r="J36" s="312">
        <f>'Tabela II'!J42</f>
        <v>0</v>
      </c>
      <c r="K36" s="312">
        <f>'Tabela II'!K42</f>
        <v>261</v>
      </c>
      <c r="L36" s="312">
        <f>'Tabela II'!L42</f>
        <v>0</v>
      </c>
      <c r="M36" s="312">
        <f>'Tabela II'!M42</f>
        <v>0</v>
      </c>
      <c r="N36" s="312">
        <f>'Tabela II'!N42</f>
        <v>0</v>
      </c>
      <c r="O36" s="312">
        <f>'Tabela II'!O42</f>
        <v>0</v>
      </c>
      <c r="P36" s="312" t="str">
        <f>'Tabela II'!P42</f>
        <v/>
      </c>
      <c r="Q36" s="312" t="str">
        <f>'Tabela II'!Q42</f>
        <v/>
      </c>
      <c r="R36" s="312">
        <f>'Tabela II'!R42</f>
        <v>0</v>
      </c>
      <c r="S36" s="312">
        <f>'Tabela II'!S42</f>
        <v>0</v>
      </c>
      <c r="T36" s="312">
        <f>'Tabela II'!T42</f>
        <v>0</v>
      </c>
      <c r="U36" s="312">
        <f>'Tabela II'!U42</f>
        <v>0</v>
      </c>
      <c r="V36" s="312" t="str">
        <f>'Tabela II'!V42</f>
        <v/>
      </c>
      <c r="W36" s="312" t="str">
        <f>'Tabela II'!W42</f>
        <v/>
      </c>
    </row>
    <row r="37" spans="1:23" s="313" customFormat="1" x14ac:dyDescent="0.2">
      <c r="A37" s="3">
        <f>'Tabela I'!$F$1</f>
        <v>2025</v>
      </c>
      <c r="B37" s="3">
        <f>'Tabela I'!$F$2</f>
        <v>0</v>
      </c>
      <c r="C37" s="312">
        <f>'Tabela II'!B43</f>
        <v>0</v>
      </c>
      <c r="D37" s="312">
        <f>'Tabela II'!C43</f>
        <v>0</v>
      </c>
      <c r="E37" s="312">
        <f>'Tabela II'!D43</f>
        <v>0</v>
      </c>
      <c r="F37" s="312">
        <f>'Tabela II'!E43</f>
        <v>0</v>
      </c>
      <c r="G37" s="312">
        <f>'Tabela II'!F43</f>
        <v>0</v>
      </c>
      <c r="H37" s="312">
        <f>'Tabela II'!H43</f>
        <v>0</v>
      </c>
      <c r="I37" s="312">
        <f>'Tabela II'!I43</f>
        <v>0</v>
      </c>
      <c r="J37" s="312">
        <f>'Tabela II'!J43</f>
        <v>0</v>
      </c>
      <c r="K37" s="312">
        <f>'Tabela II'!K43</f>
        <v>261</v>
      </c>
      <c r="L37" s="312">
        <f>'Tabela II'!L43</f>
        <v>0</v>
      </c>
      <c r="M37" s="312">
        <f>'Tabela II'!M43</f>
        <v>0</v>
      </c>
      <c r="N37" s="312">
        <f>'Tabela II'!N43</f>
        <v>0</v>
      </c>
      <c r="O37" s="312">
        <f>'Tabela II'!O43</f>
        <v>0</v>
      </c>
      <c r="P37" s="312" t="str">
        <f>'Tabela II'!P43</f>
        <v/>
      </c>
      <c r="Q37" s="312" t="str">
        <f>'Tabela II'!Q43</f>
        <v/>
      </c>
      <c r="R37" s="312">
        <f>'Tabela II'!R43</f>
        <v>0</v>
      </c>
      <c r="S37" s="312">
        <f>'Tabela II'!S43</f>
        <v>0</v>
      </c>
      <c r="T37" s="312">
        <f>'Tabela II'!T43</f>
        <v>0</v>
      </c>
      <c r="U37" s="312">
        <f>'Tabela II'!U43</f>
        <v>0</v>
      </c>
      <c r="V37" s="312" t="str">
        <f>'Tabela II'!V43</f>
        <v/>
      </c>
      <c r="W37" s="312" t="str">
        <f>'Tabela II'!W43</f>
        <v/>
      </c>
    </row>
    <row r="38" spans="1:23" s="313" customFormat="1" x14ac:dyDescent="0.2">
      <c r="A38" s="3">
        <f>'Tabela I'!$F$1</f>
        <v>2025</v>
      </c>
      <c r="B38" s="3">
        <f>'Tabela I'!$F$2</f>
        <v>0</v>
      </c>
      <c r="C38" s="312">
        <f>'Tabela II'!B44</f>
        <v>0</v>
      </c>
      <c r="D38" s="312">
        <f>'Tabela II'!C44</f>
        <v>0</v>
      </c>
      <c r="E38" s="312">
        <f>'Tabela II'!D44</f>
        <v>0</v>
      </c>
      <c r="F38" s="312">
        <f>'Tabela II'!E44</f>
        <v>0</v>
      </c>
      <c r="G38" s="312">
        <f>'Tabela II'!F44</f>
        <v>0</v>
      </c>
      <c r="H38" s="312">
        <f>'Tabela II'!H44</f>
        <v>0</v>
      </c>
      <c r="I38" s="312">
        <f>'Tabela II'!I44</f>
        <v>0</v>
      </c>
      <c r="J38" s="312">
        <f>'Tabela II'!J44</f>
        <v>0</v>
      </c>
      <c r="K38" s="312">
        <f>'Tabela II'!K44</f>
        <v>261</v>
      </c>
      <c r="L38" s="312">
        <f>'Tabela II'!L44</f>
        <v>0</v>
      </c>
      <c r="M38" s="312">
        <f>'Tabela II'!M44</f>
        <v>0</v>
      </c>
      <c r="N38" s="312">
        <f>'Tabela II'!N44</f>
        <v>0</v>
      </c>
      <c r="O38" s="312">
        <f>'Tabela II'!O44</f>
        <v>0</v>
      </c>
      <c r="P38" s="312" t="str">
        <f>'Tabela II'!P44</f>
        <v/>
      </c>
      <c r="Q38" s="312" t="str">
        <f>'Tabela II'!Q44</f>
        <v/>
      </c>
      <c r="R38" s="312">
        <f>'Tabela II'!R44</f>
        <v>0</v>
      </c>
      <c r="S38" s="312">
        <f>'Tabela II'!S44</f>
        <v>0</v>
      </c>
      <c r="T38" s="312">
        <f>'Tabela II'!T44</f>
        <v>0</v>
      </c>
      <c r="U38" s="312">
        <f>'Tabela II'!U44</f>
        <v>0</v>
      </c>
      <c r="V38" s="312" t="str">
        <f>'Tabela II'!V44</f>
        <v/>
      </c>
      <c r="W38" s="312" t="str">
        <f>'Tabela II'!W44</f>
        <v/>
      </c>
    </row>
    <row r="39" spans="1:23" s="313" customFormat="1" x14ac:dyDescent="0.2">
      <c r="A39" s="3">
        <f>'Tabela I'!$F$1</f>
        <v>2025</v>
      </c>
      <c r="B39" s="3">
        <f>'Tabela I'!$F$2</f>
        <v>0</v>
      </c>
      <c r="C39" s="312">
        <f>'Tabela II'!B45</f>
        <v>0</v>
      </c>
      <c r="D39" s="312">
        <f>'Tabela II'!C45</f>
        <v>0</v>
      </c>
      <c r="E39" s="312">
        <f>'Tabela II'!D45</f>
        <v>0</v>
      </c>
      <c r="F39" s="312">
        <f>'Tabela II'!E45</f>
        <v>0</v>
      </c>
      <c r="G39" s="312">
        <f>'Tabela II'!F45</f>
        <v>0</v>
      </c>
      <c r="H39" s="312">
        <f>'Tabela II'!H45</f>
        <v>0</v>
      </c>
      <c r="I39" s="312">
        <f>'Tabela II'!I45</f>
        <v>0</v>
      </c>
      <c r="J39" s="312">
        <f>'Tabela II'!J45</f>
        <v>0</v>
      </c>
      <c r="K39" s="312">
        <f>'Tabela II'!K45</f>
        <v>261</v>
      </c>
      <c r="L39" s="312">
        <f>'Tabela II'!L45</f>
        <v>0</v>
      </c>
      <c r="M39" s="312">
        <f>'Tabela II'!M45</f>
        <v>0</v>
      </c>
      <c r="N39" s="312">
        <f>'Tabela II'!N45</f>
        <v>0</v>
      </c>
      <c r="O39" s="312">
        <f>'Tabela II'!O45</f>
        <v>0</v>
      </c>
      <c r="P39" s="312" t="str">
        <f>'Tabela II'!P45</f>
        <v/>
      </c>
      <c r="Q39" s="312" t="str">
        <f>'Tabela II'!Q45</f>
        <v/>
      </c>
      <c r="R39" s="312">
        <f>'Tabela II'!R45</f>
        <v>0</v>
      </c>
      <c r="S39" s="312">
        <f>'Tabela II'!S45</f>
        <v>0</v>
      </c>
      <c r="T39" s="312">
        <f>'Tabela II'!T45</f>
        <v>0</v>
      </c>
      <c r="U39" s="312">
        <f>'Tabela II'!U45</f>
        <v>0</v>
      </c>
      <c r="V39" s="312" t="str">
        <f>'Tabela II'!V45</f>
        <v/>
      </c>
      <c r="W39" s="312" t="str">
        <f>'Tabela II'!W45</f>
        <v/>
      </c>
    </row>
    <row r="40" spans="1:23" s="313" customFormat="1" x14ac:dyDescent="0.2">
      <c r="A40" s="3">
        <f>'Tabela I'!$F$1</f>
        <v>2025</v>
      </c>
      <c r="B40" s="3">
        <f>'Tabela I'!$F$2</f>
        <v>0</v>
      </c>
      <c r="C40" s="312">
        <f>'Tabela II'!B46</f>
        <v>0</v>
      </c>
      <c r="D40" s="312">
        <f>'Tabela II'!C46</f>
        <v>0</v>
      </c>
      <c r="E40" s="312">
        <f>'Tabela II'!D46</f>
        <v>0</v>
      </c>
      <c r="F40" s="312">
        <f>'Tabela II'!E46</f>
        <v>0</v>
      </c>
      <c r="G40" s="312">
        <f>'Tabela II'!F46</f>
        <v>0</v>
      </c>
      <c r="H40" s="312">
        <f>'Tabela II'!H46</f>
        <v>0</v>
      </c>
      <c r="I40" s="312">
        <f>'Tabela II'!I46</f>
        <v>0</v>
      </c>
      <c r="J40" s="312">
        <f>'Tabela II'!J46</f>
        <v>0</v>
      </c>
      <c r="K40" s="312">
        <f>'Tabela II'!K46</f>
        <v>261</v>
      </c>
      <c r="L40" s="312">
        <f>'Tabela II'!L46</f>
        <v>0</v>
      </c>
      <c r="M40" s="312">
        <f>'Tabela II'!M46</f>
        <v>0</v>
      </c>
      <c r="N40" s="312">
        <f>'Tabela II'!N46</f>
        <v>0</v>
      </c>
      <c r="O40" s="312">
        <f>'Tabela II'!O46</f>
        <v>0</v>
      </c>
      <c r="P40" s="312" t="str">
        <f>'Tabela II'!P46</f>
        <v/>
      </c>
      <c r="Q40" s="312" t="str">
        <f>'Tabela II'!Q46</f>
        <v/>
      </c>
      <c r="R40" s="312">
        <f>'Tabela II'!R46</f>
        <v>0</v>
      </c>
      <c r="S40" s="312">
        <f>'Tabela II'!S46</f>
        <v>0</v>
      </c>
      <c r="T40" s="312">
        <f>'Tabela II'!T46</f>
        <v>0</v>
      </c>
      <c r="U40" s="312">
        <f>'Tabela II'!U46</f>
        <v>0</v>
      </c>
      <c r="V40" s="312" t="str">
        <f>'Tabela II'!V46</f>
        <v/>
      </c>
      <c r="W40" s="312" t="str">
        <f>'Tabela II'!W46</f>
        <v/>
      </c>
    </row>
    <row r="41" spans="1:23" s="313" customFormat="1" x14ac:dyDescent="0.2">
      <c r="A41" s="3">
        <f>'Tabela I'!$F$1</f>
        <v>2025</v>
      </c>
      <c r="B41" s="3">
        <f>'Tabela I'!$F$2</f>
        <v>0</v>
      </c>
      <c r="C41" s="312">
        <f>'Tabela II'!B47</f>
        <v>0</v>
      </c>
      <c r="D41" s="312">
        <f>'Tabela II'!C47</f>
        <v>0</v>
      </c>
      <c r="E41" s="312">
        <f>'Tabela II'!D47</f>
        <v>0</v>
      </c>
      <c r="F41" s="312">
        <f>'Tabela II'!E47</f>
        <v>0</v>
      </c>
      <c r="G41" s="312">
        <f>'Tabela II'!F47</f>
        <v>0</v>
      </c>
      <c r="H41" s="312">
        <f>'Tabela II'!H47</f>
        <v>0</v>
      </c>
      <c r="I41" s="312">
        <f>'Tabela II'!I47</f>
        <v>0</v>
      </c>
      <c r="J41" s="312">
        <f>'Tabela II'!J47</f>
        <v>0</v>
      </c>
      <c r="K41" s="312">
        <f>'Tabela II'!K47</f>
        <v>261</v>
      </c>
      <c r="L41" s="312">
        <f>'Tabela II'!L47</f>
        <v>0</v>
      </c>
      <c r="M41" s="312">
        <f>'Tabela II'!M47</f>
        <v>0</v>
      </c>
      <c r="N41" s="312">
        <f>'Tabela II'!N47</f>
        <v>0</v>
      </c>
      <c r="O41" s="312">
        <f>'Tabela II'!O47</f>
        <v>0</v>
      </c>
      <c r="P41" s="312" t="str">
        <f>'Tabela II'!P47</f>
        <v/>
      </c>
      <c r="Q41" s="312" t="str">
        <f>'Tabela II'!Q47</f>
        <v/>
      </c>
      <c r="R41" s="312">
        <f>'Tabela II'!R47</f>
        <v>0</v>
      </c>
      <c r="S41" s="312">
        <f>'Tabela II'!S47</f>
        <v>0</v>
      </c>
      <c r="T41" s="312">
        <f>'Tabela II'!T47</f>
        <v>0</v>
      </c>
      <c r="U41" s="312">
        <f>'Tabela II'!U47</f>
        <v>0</v>
      </c>
      <c r="V41" s="312" t="str">
        <f>'Tabela II'!V47</f>
        <v/>
      </c>
      <c r="W41" s="312" t="str">
        <f>'Tabela II'!W47</f>
        <v/>
      </c>
    </row>
    <row r="42" spans="1:23" s="313" customFormat="1" x14ac:dyDescent="0.2">
      <c r="A42" s="3">
        <f>'Tabela I'!$F$1</f>
        <v>2025</v>
      </c>
      <c r="B42" s="3">
        <f>'Tabela I'!$F$2</f>
        <v>0</v>
      </c>
      <c r="C42" s="312">
        <f>'Tabela II'!B48</f>
        <v>0</v>
      </c>
      <c r="D42" s="312">
        <f>'Tabela II'!C48</f>
        <v>0</v>
      </c>
      <c r="E42" s="312">
        <f>'Tabela II'!D48</f>
        <v>0</v>
      </c>
      <c r="F42" s="312">
        <f>'Tabela II'!E48</f>
        <v>0</v>
      </c>
      <c r="G42" s="312">
        <f>'Tabela II'!F48</f>
        <v>0</v>
      </c>
      <c r="H42" s="312">
        <f>'Tabela II'!H48</f>
        <v>0</v>
      </c>
      <c r="I42" s="312">
        <f>'Tabela II'!I48</f>
        <v>0</v>
      </c>
      <c r="J42" s="312">
        <f>'Tabela II'!J48</f>
        <v>0</v>
      </c>
      <c r="K42" s="312">
        <f>'Tabela II'!K48</f>
        <v>261</v>
      </c>
      <c r="L42" s="312">
        <f>'Tabela II'!L48</f>
        <v>0</v>
      </c>
      <c r="M42" s="312">
        <f>'Tabela II'!M48</f>
        <v>0</v>
      </c>
      <c r="N42" s="312">
        <f>'Tabela II'!N48</f>
        <v>0</v>
      </c>
      <c r="O42" s="312">
        <f>'Tabela II'!O48</f>
        <v>0</v>
      </c>
      <c r="P42" s="312" t="str">
        <f>'Tabela II'!P48</f>
        <v/>
      </c>
      <c r="Q42" s="312" t="str">
        <f>'Tabela II'!Q48</f>
        <v/>
      </c>
      <c r="R42" s="312">
        <f>'Tabela II'!R48</f>
        <v>0</v>
      </c>
      <c r="S42" s="312">
        <f>'Tabela II'!S48</f>
        <v>0</v>
      </c>
      <c r="T42" s="312">
        <f>'Tabela II'!T48</f>
        <v>0</v>
      </c>
      <c r="U42" s="312">
        <f>'Tabela II'!U48</f>
        <v>0</v>
      </c>
      <c r="V42" s="312" t="str">
        <f>'Tabela II'!V48</f>
        <v/>
      </c>
      <c r="W42" s="312" t="str">
        <f>'Tabela II'!W48</f>
        <v/>
      </c>
    </row>
    <row r="43" spans="1:23" s="313" customFormat="1" x14ac:dyDescent="0.2">
      <c r="A43" s="3">
        <f>'Tabela I'!$F$1</f>
        <v>2025</v>
      </c>
      <c r="B43" s="3">
        <f>'Tabela I'!$F$2</f>
        <v>0</v>
      </c>
      <c r="C43" s="312">
        <f>'Tabela II'!B49</f>
        <v>0</v>
      </c>
      <c r="D43" s="312">
        <f>'Tabela II'!C49</f>
        <v>0</v>
      </c>
      <c r="E43" s="312">
        <f>'Tabela II'!D49</f>
        <v>0</v>
      </c>
      <c r="F43" s="312">
        <f>'Tabela II'!E49</f>
        <v>0</v>
      </c>
      <c r="G43" s="312">
        <f>'Tabela II'!F49</f>
        <v>0</v>
      </c>
      <c r="H43" s="312">
        <f>'Tabela II'!H49</f>
        <v>0</v>
      </c>
      <c r="I43" s="312">
        <f>'Tabela II'!I49</f>
        <v>0</v>
      </c>
      <c r="J43" s="312">
        <f>'Tabela II'!J49</f>
        <v>0</v>
      </c>
      <c r="K43" s="312">
        <f>'Tabela II'!K49</f>
        <v>261</v>
      </c>
      <c r="L43" s="312">
        <f>'Tabela II'!L49</f>
        <v>0</v>
      </c>
      <c r="M43" s="312">
        <f>'Tabela II'!M49</f>
        <v>0</v>
      </c>
      <c r="N43" s="312">
        <f>'Tabela II'!N49</f>
        <v>0</v>
      </c>
      <c r="O43" s="312">
        <f>'Tabela II'!O49</f>
        <v>0</v>
      </c>
      <c r="P43" s="312" t="str">
        <f>'Tabela II'!P49</f>
        <v/>
      </c>
      <c r="Q43" s="312" t="str">
        <f>'Tabela II'!Q49</f>
        <v/>
      </c>
      <c r="R43" s="312">
        <f>'Tabela II'!R49</f>
        <v>0</v>
      </c>
      <c r="S43" s="312">
        <f>'Tabela II'!S49</f>
        <v>0</v>
      </c>
      <c r="T43" s="312">
        <f>'Tabela II'!T49</f>
        <v>0</v>
      </c>
      <c r="U43" s="312">
        <f>'Tabela II'!U49</f>
        <v>0</v>
      </c>
      <c r="V43" s="312" t="str">
        <f>'Tabela II'!V49</f>
        <v/>
      </c>
      <c r="W43" s="312" t="str">
        <f>'Tabela II'!W49</f>
        <v/>
      </c>
    </row>
    <row r="44" spans="1:23" s="313" customFormat="1" x14ac:dyDescent="0.2">
      <c r="A44" s="3">
        <f>'Tabela I'!$F$1</f>
        <v>2025</v>
      </c>
      <c r="B44" s="3">
        <f>'Tabela I'!$F$2</f>
        <v>0</v>
      </c>
      <c r="C44" s="312">
        <f>'Tabela II'!B50</f>
        <v>0</v>
      </c>
      <c r="D44" s="312">
        <f>'Tabela II'!C50</f>
        <v>0</v>
      </c>
      <c r="E44" s="312">
        <f>'Tabela II'!D50</f>
        <v>0</v>
      </c>
      <c r="F44" s="312">
        <f>'Tabela II'!E50</f>
        <v>0</v>
      </c>
      <c r="G44" s="312">
        <f>'Tabela II'!F50</f>
        <v>0</v>
      </c>
      <c r="H44" s="312">
        <f>'Tabela II'!H50</f>
        <v>0</v>
      </c>
      <c r="I44" s="312">
        <f>'Tabela II'!I50</f>
        <v>0</v>
      </c>
      <c r="J44" s="312">
        <f>'Tabela II'!J50</f>
        <v>0</v>
      </c>
      <c r="K44" s="312">
        <f>'Tabela II'!K50</f>
        <v>261</v>
      </c>
      <c r="L44" s="312">
        <f>'Tabela II'!L50</f>
        <v>0</v>
      </c>
      <c r="M44" s="312">
        <f>'Tabela II'!M50</f>
        <v>0</v>
      </c>
      <c r="N44" s="312">
        <f>'Tabela II'!N50</f>
        <v>0</v>
      </c>
      <c r="O44" s="312">
        <f>'Tabela II'!O50</f>
        <v>0</v>
      </c>
      <c r="P44" s="312" t="str">
        <f>'Tabela II'!P50</f>
        <v/>
      </c>
      <c r="Q44" s="312" t="str">
        <f>'Tabela II'!Q50</f>
        <v/>
      </c>
      <c r="R44" s="312">
        <f>'Tabela II'!R50</f>
        <v>0</v>
      </c>
      <c r="S44" s="312">
        <f>'Tabela II'!S50</f>
        <v>0</v>
      </c>
      <c r="T44" s="312">
        <f>'Tabela II'!T50</f>
        <v>0</v>
      </c>
      <c r="U44" s="312">
        <f>'Tabela II'!U50</f>
        <v>0</v>
      </c>
      <c r="V44" s="312" t="str">
        <f>'Tabela II'!V50</f>
        <v/>
      </c>
      <c r="W44" s="312" t="str">
        <f>'Tabela II'!W50</f>
        <v/>
      </c>
    </row>
    <row r="45" spans="1:23" s="313" customFormat="1" x14ac:dyDescent="0.2">
      <c r="A45" s="3">
        <f>'Tabela I'!$F$1</f>
        <v>2025</v>
      </c>
      <c r="B45" s="3">
        <f>'Tabela I'!$F$2</f>
        <v>0</v>
      </c>
      <c r="C45" s="312">
        <f>'Tabela II'!B51</f>
        <v>0</v>
      </c>
      <c r="D45" s="312">
        <f>'Tabela II'!C51</f>
        <v>0</v>
      </c>
      <c r="E45" s="312">
        <f>'Tabela II'!D51</f>
        <v>0</v>
      </c>
      <c r="F45" s="312">
        <f>'Tabela II'!E51</f>
        <v>0</v>
      </c>
      <c r="G45" s="312">
        <f>'Tabela II'!F51</f>
        <v>0</v>
      </c>
      <c r="H45" s="312">
        <f>'Tabela II'!H51</f>
        <v>0</v>
      </c>
      <c r="I45" s="312">
        <f>'Tabela II'!I51</f>
        <v>0</v>
      </c>
      <c r="J45" s="312">
        <f>'Tabela II'!J51</f>
        <v>0</v>
      </c>
      <c r="K45" s="312">
        <f>'Tabela II'!K51</f>
        <v>261</v>
      </c>
      <c r="L45" s="312">
        <f>'Tabela II'!L51</f>
        <v>0</v>
      </c>
      <c r="M45" s="312">
        <f>'Tabela II'!M51</f>
        <v>0</v>
      </c>
      <c r="N45" s="312">
        <f>'Tabela II'!N51</f>
        <v>0</v>
      </c>
      <c r="O45" s="312">
        <f>'Tabela II'!O51</f>
        <v>0</v>
      </c>
      <c r="P45" s="312" t="str">
        <f>'Tabela II'!P51</f>
        <v/>
      </c>
      <c r="Q45" s="312" t="str">
        <f>'Tabela II'!Q51</f>
        <v/>
      </c>
      <c r="R45" s="312">
        <f>'Tabela II'!R51</f>
        <v>0</v>
      </c>
      <c r="S45" s="312">
        <f>'Tabela II'!S51</f>
        <v>0</v>
      </c>
      <c r="T45" s="312">
        <f>'Tabela II'!T51</f>
        <v>0</v>
      </c>
      <c r="U45" s="312">
        <f>'Tabela II'!U51</f>
        <v>0</v>
      </c>
      <c r="V45" s="312" t="str">
        <f>'Tabela II'!V51</f>
        <v/>
      </c>
      <c r="W45" s="312" t="str">
        <f>'Tabela II'!W51</f>
        <v/>
      </c>
    </row>
    <row r="46" spans="1:23" s="313" customFormat="1" x14ac:dyDescent="0.2">
      <c r="A46" s="3">
        <f>'Tabela I'!$F$1</f>
        <v>2025</v>
      </c>
      <c r="B46" s="3">
        <f>'Tabela I'!$F$2</f>
        <v>0</v>
      </c>
      <c r="C46" s="312">
        <f>'Tabela II'!B52</f>
        <v>0</v>
      </c>
      <c r="D46" s="312">
        <f>'Tabela II'!C52</f>
        <v>0</v>
      </c>
      <c r="E46" s="312">
        <f>'Tabela II'!D52</f>
        <v>0</v>
      </c>
      <c r="F46" s="312">
        <f>'Tabela II'!E52</f>
        <v>0</v>
      </c>
      <c r="G46" s="312">
        <f>'Tabela II'!F52</f>
        <v>0</v>
      </c>
      <c r="H46" s="312">
        <f>'Tabela II'!H52</f>
        <v>0</v>
      </c>
      <c r="I46" s="312">
        <f>'Tabela II'!I52</f>
        <v>0</v>
      </c>
      <c r="J46" s="312">
        <f>'Tabela II'!J52</f>
        <v>0</v>
      </c>
      <c r="K46" s="312">
        <f>'Tabela II'!K52</f>
        <v>261</v>
      </c>
      <c r="L46" s="312">
        <f>'Tabela II'!L52</f>
        <v>0</v>
      </c>
      <c r="M46" s="312">
        <f>'Tabela II'!M52</f>
        <v>0</v>
      </c>
      <c r="N46" s="312">
        <f>'Tabela II'!N52</f>
        <v>0</v>
      </c>
      <c r="O46" s="312">
        <f>'Tabela II'!O52</f>
        <v>0</v>
      </c>
      <c r="P46" s="312" t="str">
        <f>'Tabela II'!P52</f>
        <v/>
      </c>
      <c r="Q46" s="312" t="str">
        <f>'Tabela II'!Q52</f>
        <v/>
      </c>
      <c r="R46" s="312">
        <f>'Tabela II'!R52</f>
        <v>0</v>
      </c>
      <c r="S46" s="312">
        <f>'Tabela II'!S52</f>
        <v>0</v>
      </c>
      <c r="T46" s="312">
        <f>'Tabela II'!T52</f>
        <v>0</v>
      </c>
      <c r="U46" s="312">
        <f>'Tabela II'!U52</f>
        <v>0</v>
      </c>
      <c r="V46" s="312" t="str">
        <f>'Tabela II'!V52</f>
        <v/>
      </c>
      <c r="W46" s="312" t="str">
        <f>'Tabela II'!W52</f>
        <v/>
      </c>
    </row>
    <row r="47" spans="1:23" s="313" customFormat="1" x14ac:dyDescent="0.2">
      <c r="A47" s="3">
        <f>'Tabela I'!$F$1</f>
        <v>2025</v>
      </c>
      <c r="B47" s="3">
        <f>'Tabela I'!$F$2</f>
        <v>0</v>
      </c>
      <c r="C47" s="312">
        <f>'Tabela II'!B53</f>
        <v>0</v>
      </c>
      <c r="D47" s="312">
        <f>'Tabela II'!C53</f>
        <v>0</v>
      </c>
      <c r="E47" s="312">
        <f>'Tabela II'!D53</f>
        <v>0</v>
      </c>
      <c r="F47" s="312">
        <f>'Tabela II'!E53</f>
        <v>0</v>
      </c>
      <c r="G47" s="312">
        <f>'Tabela II'!F53</f>
        <v>0</v>
      </c>
      <c r="H47" s="312">
        <f>'Tabela II'!H53</f>
        <v>0</v>
      </c>
      <c r="I47" s="312">
        <f>'Tabela II'!I53</f>
        <v>0</v>
      </c>
      <c r="J47" s="312">
        <f>'Tabela II'!J53</f>
        <v>0</v>
      </c>
      <c r="K47" s="312">
        <f>'Tabela II'!K53</f>
        <v>261</v>
      </c>
      <c r="L47" s="312">
        <f>'Tabela II'!L53</f>
        <v>0</v>
      </c>
      <c r="M47" s="312">
        <f>'Tabela II'!M53</f>
        <v>0</v>
      </c>
      <c r="N47" s="312">
        <f>'Tabela II'!N53</f>
        <v>0</v>
      </c>
      <c r="O47" s="312">
        <f>'Tabela II'!O53</f>
        <v>0</v>
      </c>
      <c r="P47" s="312" t="str">
        <f>'Tabela II'!P53</f>
        <v/>
      </c>
      <c r="Q47" s="312" t="str">
        <f>'Tabela II'!Q53</f>
        <v/>
      </c>
      <c r="R47" s="312">
        <f>'Tabela II'!R53</f>
        <v>0</v>
      </c>
      <c r="S47" s="312">
        <f>'Tabela II'!S53</f>
        <v>0</v>
      </c>
      <c r="T47" s="312">
        <f>'Tabela II'!T53</f>
        <v>0</v>
      </c>
      <c r="U47" s="312">
        <f>'Tabela II'!U53</f>
        <v>0</v>
      </c>
      <c r="V47" s="312" t="str">
        <f>'Tabela II'!V53</f>
        <v/>
      </c>
      <c r="W47" s="312" t="str">
        <f>'Tabela II'!W53</f>
        <v/>
      </c>
    </row>
    <row r="48" spans="1:23" s="313" customFormat="1" x14ac:dyDescent="0.2">
      <c r="A48" s="3">
        <f>'Tabela I'!$F$1</f>
        <v>2025</v>
      </c>
      <c r="B48" s="3">
        <f>'Tabela I'!$F$2</f>
        <v>0</v>
      </c>
      <c r="C48" s="312">
        <f>'Tabela II'!B54</f>
        <v>0</v>
      </c>
      <c r="D48" s="312">
        <f>'Tabela II'!C54</f>
        <v>0</v>
      </c>
      <c r="E48" s="312">
        <f>'Tabela II'!D54</f>
        <v>0</v>
      </c>
      <c r="F48" s="312">
        <f>'Tabela II'!E54</f>
        <v>0</v>
      </c>
      <c r="G48" s="312">
        <f>'Tabela II'!F54</f>
        <v>0</v>
      </c>
      <c r="H48" s="312">
        <f>'Tabela II'!H54</f>
        <v>0</v>
      </c>
      <c r="I48" s="312">
        <f>'Tabela II'!I54</f>
        <v>0</v>
      </c>
      <c r="J48" s="312">
        <f>'Tabela II'!J54</f>
        <v>0</v>
      </c>
      <c r="K48" s="312">
        <f>'Tabela II'!K54</f>
        <v>261</v>
      </c>
      <c r="L48" s="312">
        <f>'Tabela II'!L54</f>
        <v>0</v>
      </c>
      <c r="M48" s="312">
        <f>'Tabela II'!M54</f>
        <v>0</v>
      </c>
      <c r="N48" s="312">
        <f>'Tabela II'!N54</f>
        <v>0</v>
      </c>
      <c r="O48" s="312">
        <f>'Tabela II'!O54</f>
        <v>0</v>
      </c>
      <c r="P48" s="312" t="str">
        <f>'Tabela II'!P54</f>
        <v/>
      </c>
      <c r="Q48" s="312" t="str">
        <f>'Tabela II'!Q54</f>
        <v/>
      </c>
      <c r="R48" s="312">
        <f>'Tabela II'!R54</f>
        <v>0</v>
      </c>
      <c r="S48" s="312">
        <f>'Tabela II'!S54</f>
        <v>0</v>
      </c>
      <c r="T48" s="312">
        <f>'Tabela II'!T54</f>
        <v>0</v>
      </c>
      <c r="U48" s="312">
        <f>'Tabela II'!U54</f>
        <v>0</v>
      </c>
      <c r="V48" s="312" t="str">
        <f>'Tabela II'!V54</f>
        <v/>
      </c>
      <c r="W48" s="312" t="str">
        <f>'Tabela II'!W54</f>
        <v/>
      </c>
    </row>
    <row r="49" spans="1:27" s="313" customFormat="1" x14ac:dyDescent="0.2">
      <c r="A49" s="3">
        <f>'Tabela I'!$F$1</f>
        <v>2025</v>
      </c>
      <c r="B49" s="3">
        <f>'Tabela I'!$F$2</f>
        <v>0</v>
      </c>
      <c r="C49" s="312">
        <f>'Tabela II'!B55</f>
        <v>0</v>
      </c>
      <c r="D49" s="312">
        <f>'Tabela II'!C55</f>
        <v>0</v>
      </c>
      <c r="E49" s="312">
        <f>'Tabela II'!D55</f>
        <v>0</v>
      </c>
      <c r="F49" s="312">
        <f>'Tabela II'!E55</f>
        <v>0</v>
      </c>
      <c r="G49" s="312">
        <f>'Tabela II'!F55</f>
        <v>0</v>
      </c>
      <c r="H49" s="312">
        <f>'Tabela II'!H55</f>
        <v>0</v>
      </c>
      <c r="I49" s="312">
        <f>'Tabela II'!I55</f>
        <v>0</v>
      </c>
      <c r="J49" s="312">
        <f>'Tabela II'!J55</f>
        <v>0</v>
      </c>
      <c r="K49" s="312">
        <f>'Tabela II'!K55</f>
        <v>261</v>
      </c>
      <c r="L49" s="312">
        <f>'Tabela II'!L55</f>
        <v>0</v>
      </c>
      <c r="M49" s="312">
        <f>'Tabela II'!M55</f>
        <v>0</v>
      </c>
      <c r="N49" s="312">
        <f>'Tabela II'!N55</f>
        <v>0</v>
      </c>
      <c r="O49" s="312">
        <f>'Tabela II'!O55</f>
        <v>0</v>
      </c>
      <c r="P49" s="312" t="str">
        <f>'Tabela II'!P55</f>
        <v/>
      </c>
      <c r="Q49" s="312" t="str">
        <f>'Tabela II'!Q55</f>
        <v/>
      </c>
      <c r="R49" s="312">
        <f>'Tabela II'!R55</f>
        <v>0</v>
      </c>
      <c r="S49" s="312">
        <f>'Tabela II'!S55</f>
        <v>0</v>
      </c>
      <c r="T49" s="312">
        <f>'Tabela II'!T55</f>
        <v>0</v>
      </c>
      <c r="U49" s="312">
        <f>'Tabela II'!U55</f>
        <v>0</v>
      </c>
      <c r="V49" s="312" t="str">
        <f>'Tabela II'!V55</f>
        <v/>
      </c>
      <c r="W49" s="312" t="str">
        <f>'Tabela II'!W55</f>
        <v/>
      </c>
    </row>
    <row r="50" spans="1:27" s="313" customFormat="1" x14ac:dyDescent="0.2">
      <c r="A50" s="3">
        <f>'Tabela I'!$F$1</f>
        <v>2025</v>
      </c>
      <c r="B50" s="3">
        <f>'Tabela I'!$F$2</f>
        <v>0</v>
      </c>
      <c r="C50" s="312">
        <f>'Tabela II'!B56</f>
        <v>0</v>
      </c>
      <c r="D50" s="312">
        <f>'Tabela II'!C56</f>
        <v>0</v>
      </c>
      <c r="E50" s="312">
        <f>'Tabela II'!D56</f>
        <v>0</v>
      </c>
      <c r="F50" s="312">
        <f>'Tabela II'!E56</f>
        <v>0</v>
      </c>
      <c r="G50" s="312">
        <f>'Tabela II'!F56</f>
        <v>0</v>
      </c>
      <c r="H50" s="312">
        <f>'Tabela II'!H56</f>
        <v>0</v>
      </c>
      <c r="I50" s="312">
        <f>'Tabela II'!I56</f>
        <v>0</v>
      </c>
      <c r="J50" s="312">
        <f>'Tabela II'!J56</f>
        <v>0</v>
      </c>
      <c r="K50" s="312">
        <f>'Tabela II'!K56</f>
        <v>261</v>
      </c>
      <c r="L50" s="312">
        <f>'Tabela II'!L56</f>
        <v>0</v>
      </c>
      <c r="M50" s="312">
        <f>'Tabela II'!M56</f>
        <v>0</v>
      </c>
      <c r="N50" s="312">
        <f>'Tabela II'!N56</f>
        <v>0</v>
      </c>
      <c r="O50" s="312">
        <f>'Tabela II'!O56</f>
        <v>0</v>
      </c>
      <c r="P50" s="312" t="str">
        <f>'Tabela II'!P56</f>
        <v/>
      </c>
      <c r="Q50" s="312" t="str">
        <f>'Tabela II'!Q56</f>
        <v/>
      </c>
      <c r="R50" s="312">
        <f>'Tabela II'!R56</f>
        <v>0</v>
      </c>
      <c r="S50" s="312">
        <f>'Tabela II'!S56</f>
        <v>0</v>
      </c>
      <c r="T50" s="312">
        <f>'Tabela II'!T56</f>
        <v>0</v>
      </c>
      <c r="U50" s="312">
        <f>'Tabela II'!U56</f>
        <v>0</v>
      </c>
      <c r="V50" s="312" t="str">
        <f>'Tabela II'!V56</f>
        <v/>
      </c>
      <c r="W50" s="312" t="str">
        <f>'Tabela II'!W56</f>
        <v/>
      </c>
    </row>
    <row r="51" spans="1:27" s="313" customFormat="1" x14ac:dyDescent="0.2">
      <c r="A51" s="3">
        <f>'Tabela I'!$F$1</f>
        <v>2025</v>
      </c>
      <c r="B51" s="3">
        <f>'Tabela I'!$F$2</f>
        <v>0</v>
      </c>
      <c r="C51" s="312">
        <f>'Tabela II'!B57</f>
        <v>0</v>
      </c>
      <c r="D51" s="312">
        <f>'Tabela II'!C57</f>
        <v>0</v>
      </c>
      <c r="E51" s="312">
        <f>'Tabela II'!D57</f>
        <v>0</v>
      </c>
      <c r="F51" s="312">
        <f>'Tabela II'!E57</f>
        <v>0</v>
      </c>
      <c r="G51" s="312">
        <f>'Tabela II'!F57</f>
        <v>0</v>
      </c>
      <c r="H51" s="312">
        <f>'Tabela II'!H57</f>
        <v>0</v>
      </c>
      <c r="I51" s="312">
        <f>'Tabela II'!I57</f>
        <v>0</v>
      </c>
      <c r="J51" s="312">
        <f>'Tabela II'!J57</f>
        <v>0</v>
      </c>
      <c r="K51" s="312">
        <f>'Tabela II'!K57</f>
        <v>261</v>
      </c>
      <c r="L51" s="312">
        <f>'Tabela II'!L57</f>
        <v>0</v>
      </c>
      <c r="M51" s="312">
        <f>'Tabela II'!M57</f>
        <v>0</v>
      </c>
      <c r="N51" s="312">
        <f>'Tabela II'!N57</f>
        <v>0</v>
      </c>
      <c r="O51" s="312">
        <f>'Tabela II'!O57</f>
        <v>0</v>
      </c>
      <c r="P51" s="312" t="str">
        <f>'Tabela II'!P57</f>
        <v/>
      </c>
      <c r="Q51" s="312" t="str">
        <f>'Tabela II'!Q57</f>
        <v/>
      </c>
      <c r="R51" s="312">
        <f>'Tabela II'!R57</f>
        <v>0</v>
      </c>
      <c r="S51" s="312">
        <f>'Tabela II'!S57</f>
        <v>0</v>
      </c>
      <c r="T51" s="312">
        <f>'Tabela II'!T57</f>
        <v>0</v>
      </c>
      <c r="U51" s="312">
        <f>'Tabela II'!U57</f>
        <v>0</v>
      </c>
      <c r="V51" s="312" t="str">
        <f>'Tabela II'!V57</f>
        <v/>
      </c>
      <c r="W51" s="312" t="str">
        <f>'Tabela II'!W57</f>
        <v/>
      </c>
    </row>
    <row r="52" spans="1:27" s="313" customFormat="1" x14ac:dyDescent="0.2">
      <c r="A52" s="3">
        <f>'Tabela I'!$F$1</f>
        <v>2025</v>
      </c>
      <c r="B52" s="3">
        <f>'Tabela I'!$F$2</f>
        <v>0</v>
      </c>
      <c r="C52" s="312">
        <f>'Tabela II'!B58</f>
        <v>0</v>
      </c>
      <c r="D52" s="312">
        <f>'Tabela II'!C58</f>
        <v>0</v>
      </c>
      <c r="E52" s="312">
        <f>'Tabela II'!D58</f>
        <v>0</v>
      </c>
      <c r="F52" s="312">
        <f>'Tabela II'!E58</f>
        <v>0</v>
      </c>
      <c r="G52" s="312">
        <f>'Tabela II'!F58</f>
        <v>0</v>
      </c>
      <c r="H52" s="312">
        <f>'Tabela II'!H58</f>
        <v>0</v>
      </c>
      <c r="I52" s="312">
        <f>'Tabela II'!I58</f>
        <v>0</v>
      </c>
      <c r="J52" s="312">
        <f>'Tabela II'!J58</f>
        <v>0</v>
      </c>
      <c r="K52" s="312">
        <f>'Tabela II'!K58</f>
        <v>261</v>
      </c>
      <c r="L52" s="312">
        <f>'Tabela II'!L58</f>
        <v>0</v>
      </c>
      <c r="M52" s="312">
        <f>'Tabela II'!M58</f>
        <v>0</v>
      </c>
      <c r="N52" s="312">
        <f>'Tabela II'!N58</f>
        <v>0</v>
      </c>
      <c r="O52" s="312">
        <f>'Tabela II'!O58</f>
        <v>0</v>
      </c>
      <c r="P52" s="312" t="str">
        <f>'Tabela II'!P58</f>
        <v/>
      </c>
      <c r="Q52" s="312" t="str">
        <f>'Tabela II'!Q58</f>
        <v/>
      </c>
      <c r="R52" s="312">
        <f>'Tabela II'!R58</f>
        <v>0</v>
      </c>
      <c r="S52" s="312">
        <f>'Tabela II'!S58</f>
        <v>0</v>
      </c>
      <c r="T52" s="312">
        <f>'Tabela II'!T58</f>
        <v>0</v>
      </c>
      <c r="U52" s="312">
        <f>'Tabela II'!U58</f>
        <v>0</v>
      </c>
      <c r="V52" s="312" t="str">
        <f>'Tabela II'!V58</f>
        <v/>
      </c>
      <c r="W52" s="312" t="str">
        <f>'Tabela II'!W58</f>
        <v/>
      </c>
    </row>
    <row r="53" spans="1:27" s="313" customFormat="1" x14ac:dyDescent="0.2">
      <c r="A53" s="3">
        <f>'Tabela I'!$F$1</f>
        <v>2025</v>
      </c>
      <c r="B53" s="3">
        <f>'Tabela I'!$F$2</f>
        <v>0</v>
      </c>
      <c r="C53" s="312">
        <f>'Tabela II'!B59</f>
        <v>0</v>
      </c>
      <c r="D53" s="312">
        <f>'Tabela II'!C59</f>
        <v>0</v>
      </c>
      <c r="E53" s="312">
        <f>'Tabela II'!D59</f>
        <v>0</v>
      </c>
      <c r="F53" s="312">
        <f>'Tabela II'!E59</f>
        <v>0</v>
      </c>
      <c r="G53" s="312">
        <f>'Tabela II'!F59</f>
        <v>0</v>
      </c>
      <c r="H53" s="312">
        <f>'Tabela II'!H59</f>
        <v>0</v>
      </c>
      <c r="I53" s="312">
        <f>'Tabela II'!I59</f>
        <v>0</v>
      </c>
      <c r="J53" s="312">
        <f>'Tabela II'!J59</f>
        <v>0</v>
      </c>
      <c r="K53" s="312">
        <f>'Tabela II'!K59</f>
        <v>261</v>
      </c>
      <c r="L53" s="312">
        <f>'Tabela II'!L59</f>
        <v>0</v>
      </c>
      <c r="M53" s="312">
        <f>'Tabela II'!M59</f>
        <v>0</v>
      </c>
      <c r="N53" s="312">
        <f>'Tabela II'!N59</f>
        <v>0</v>
      </c>
      <c r="O53" s="312">
        <f>'Tabela II'!O59</f>
        <v>0</v>
      </c>
      <c r="P53" s="312" t="str">
        <f>'Tabela II'!P59</f>
        <v/>
      </c>
      <c r="Q53" s="312" t="str">
        <f>'Tabela II'!Q59</f>
        <v/>
      </c>
      <c r="R53" s="312">
        <f>'Tabela II'!R59</f>
        <v>0</v>
      </c>
      <c r="S53" s="312">
        <f>'Tabela II'!S59</f>
        <v>0</v>
      </c>
      <c r="T53" s="312">
        <f>'Tabela II'!T59</f>
        <v>0</v>
      </c>
      <c r="U53" s="312">
        <f>'Tabela II'!U59</f>
        <v>0</v>
      </c>
      <c r="V53" s="312" t="str">
        <f>'Tabela II'!V59</f>
        <v/>
      </c>
      <c r="W53" s="312" t="str">
        <f>'Tabela II'!W59</f>
        <v/>
      </c>
    </row>
    <row r="54" spans="1:27" s="313" customFormat="1" x14ac:dyDescent="0.2">
      <c r="A54" s="3">
        <f>'Tabela I'!$F$1</f>
        <v>2025</v>
      </c>
      <c r="B54" s="3">
        <f>'Tabela I'!$F$2</f>
        <v>0</v>
      </c>
      <c r="C54" s="312">
        <f>'Tabela II'!B60</f>
        <v>0</v>
      </c>
      <c r="D54" s="312">
        <f>'Tabela II'!C60</f>
        <v>0</v>
      </c>
      <c r="E54" s="312">
        <f>'Tabela II'!D60</f>
        <v>0</v>
      </c>
      <c r="F54" s="312">
        <f>'Tabela II'!E60</f>
        <v>0</v>
      </c>
      <c r="G54" s="312">
        <f>'Tabela II'!F60</f>
        <v>0</v>
      </c>
      <c r="H54" s="312">
        <f>'Tabela II'!H60</f>
        <v>0</v>
      </c>
      <c r="I54" s="312">
        <f>'Tabela II'!I60</f>
        <v>0</v>
      </c>
      <c r="J54" s="312">
        <f>'Tabela II'!J60</f>
        <v>0</v>
      </c>
      <c r="K54" s="312">
        <f>'Tabela II'!K60</f>
        <v>261</v>
      </c>
      <c r="L54" s="312">
        <f>'Tabela II'!L60</f>
        <v>0</v>
      </c>
      <c r="M54" s="312">
        <f>'Tabela II'!M60</f>
        <v>0</v>
      </c>
      <c r="N54" s="312">
        <f>'Tabela II'!N60</f>
        <v>0</v>
      </c>
      <c r="O54" s="312">
        <f>'Tabela II'!O60</f>
        <v>0</v>
      </c>
      <c r="P54" s="312" t="str">
        <f>'Tabela II'!P60</f>
        <v/>
      </c>
      <c r="Q54" s="312" t="str">
        <f>'Tabela II'!Q60</f>
        <v/>
      </c>
      <c r="R54" s="312">
        <f>'Tabela II'!R60</f>
        <v>0</v>
      </c>
      <c r="S54" s="312">
        <f>'Tabela II'!S60</f>
        <v>0</v>
      </c>
      <c r="T54" s="312">
        <f>'Tabela II'!T60</f>
        <v>0</v>
      </c>
      <c r="U54" s="312">
        <f>'Tabela II'!U60</f>
        <v>0</v>
      </c>
      <c r="V54" s="312" t="str">
        <f>'Tabela II'!V60</f>
        <v/>
      </c>
      <c r="W54" s="312" t="str">
        <f>'Tabela II'!W60</f>
        <v/>
      </c>
    </row>
    <row r="55" spans="1:27" s="313" customFormat="1" x14ac:dyDescent="0.2">
      <c r="A55" s="3">
        <f>'Tabela I'!$F$1</f>
        <v>2025</v>
      </c>
      <c r="B55" s="3">
        <f>'Tabela I'!$F$2</f>
        <v>0</v>
      </c>
      <c r="C55" s="312">
        <f>'Tabela II'!B61</f>
        <v>0</v>
      </c>
      <c r="D55" s="312">
        <f>'Tabela II'!C61</f>
        <v>0</v>
      </c>
      <c r="E55" s="312">
        <f>'Tabela II'!D61</f>
        <v>0</v>
      </c>
      <c r="F55" s="312">
        <f>'Tabela II'!E61</f>
        <v>0</v>
      </c>
      <c r="G55" s="312">
        <f>'Tabela II'!F61</f>
        <v>0</v>
      </c>
      <c r="H55" s="312">
        <f>'Tabela II'!H61</f>
        <v>0</v>
      </c>
      <c r="I55" s="312">
        <f>'Tabela II'!I61</f>
        <v>0</v>
      </c>
      <c r="J55" s="312">
        <f>'Tabela II'!J61</f>
        <v>0</v>
      </c>
      <c r="K55" s="312">
        <f>'Tabela II'!K61</f>
        <v>261</v>
      </c>
      <c r="L55" s="312">
        <f>'Tabela II'!L61</f>
        <v>0</v>
      </c>
      <c r="M55" s="312">
        <f>'Tabela II'!M61</f>
        <v>0</v>
      </c>
      <c r="N55" s="312">
        <f>'Tabela II'!N61</f>
        <v>0</v>
      </c>
      <c r="O55" s="312">
        <f>'Tabela II'!O61</f>
        <v>0</v>
      </c>
      <c r="P55" s="312" t="str">
        <f>'Tabela II'!P61</f>
        <v/>
      </c>
      <c r="Q55" s="312" t="str">
        <f>'Tabela II'!Q61</f>
        <v/>
      </c>
      <c r="R55" s="312">
        <f>'Tabela II'!R61</f>
        <v>0</v>
      </c>
      <c r="S55" s="312">
        <f>'Tabela II'!S61</f>
        <v>0</v>
      </c>
      <c r="T55" s="312">
        <f>'Tabela II'!T61</f>
        <v>0</v>
      </c>
      <c r="U55" s="312">
        <f>'Tabela II'!U61</f>
        <v>0</v>
      </c>
      <c r="V55" s="312" t="str">
        <f>'Tabela II'!V61</f>
        <v/>
      </c>
      <c r="W55" s="312" t="str">
        <f>'Tabela II'!W61</f>
        <v/>
      </c>
    </row>
    <row r="56" spans="1:27" s="313" customFormat="1" x14ac:dyDescent="0.2">
      <c r="A56" s="3">
        <f>'Tabela I'!$F$1</f>
        <v>2025</v>
      </c>
      <c r="B56" s="3">
        <f>'Tabela I'!$F$2</f>
        <v>0</v>
      </c>
      <c r="C56" s="312">
        <f>'Tabela II'!B62</f>
        <v>0</v>
      </c>
      <c r="D56" s="312">
        <f>'Tabela II'!C62</f>
        <v>0</v>
      </c>
      <c r="E56" s="312">
        <f>'Tabela II'!D62</f>
        <v>0</v>
      </c>
      <c r="F56" s="312">
        <f>'Tabela II'!E62</f>
        <v>0</v>
      </c>
      <c r="G56" s="312">
        <f>'Tabela II'!F62</f>
        <v>0</v>
      </c>
      <c r="H56" s="312">
        <f>'Tabela II'!H62</f>
        <v>0</v>
      </c>
      <c r="I56" s="312">
        <f>'Tabela II'!I62</f>
        <v>0</v>
      </c>
      <c r="J56" s="312">
        <f>'Tabela II'!J62</f>
        <v>0</v>
      </c>
      <c r="K56" s="312">
        <f>'Tabela II'!K62</f>
        <v>261</v>
      </c>
      <c r="L56" s="312">
        <f>'Tabela II'!L62</f>
        <v>0</v>
      </c>
      <c r="M56" s="312">
        <f>'Tabela II'!M62</f>
        <v>0</v>
      </c>
      <c r="N56" s="312">
        <f>'Tabela II'!N62</f>
        <v>0</v>
      </c>
      <c r="O56" s="312">
        <f>'Tabela II'!O62</f>
        <v>0</v>
      </c>
      <c r="P56" s="312" t="str">
        <f>'Tabela II'!P62</f>
        <v/>
      </c>
      <c r="Q56" s="312" t="str">
        <f>'Tabela II'!Q62</f>
        <v/>
      </c>
      <c r="R56" s="312">
        <f>'Tabela II'!R62</f>
        <v>0</v>
      </c>
      <c r="S56" s="312">
        <f>'Tabela II'!S62</f>
        <v>0</v>
      </c>
      <c r="T56" s="312">
        <f>'Tabela II'!T62</f>
        <v>0</v>
      </c>
      <c r="U56" s="312">
        <f>'Tabela II'!U62</f>
        <v>0</v>
      </c>
      <c r="V56" s="312" t="str">
        <f>'Tabela II'!V62</f>
        <v/>
      </c>
      <c r="W56" s="312" t="str">
        <f>'Tabela II'!W62</f>
        <v/>
      </c>
    </row>
    <row r="57" spans="1:27" s="313" customFormat="1" x14ac:dyDescent="0.2">
      <c r="A57" s="3">
        <f>'Tabela I'!$F$1</f>
        <v>2025</v>
      </c>
      <c r="B57" s="3">
        <f>'Tabela I'!$F$2</f>
        <v>0</v>
      </c>
      <c r="C57" s="312">
        <f>'Tabela II'!B63</f>
        <v>0</v>
      </c>
      <c r="D57" s="312">
        <f>'Tabela II'!C63</f>
        <v>0</v>
      </c>
      <c r="E57" s="312">
        <f>'Tabela II'!D63</f>
        <v>0</v>
      </c>
      <c r="F57" s="312">
        <f>'Tabela II'!E63</f>
        <v>0</v>
      </c>
      <c r="G57" s="312">
        <f>'Tabela II'!F63</f>
        <v>0</v>
      </c>
      <c r="H57" s="312">
        <f>'Tabela II'!H63</f>
        <v>0</v>
      </c>
      <c r="I57" s="312">
        <f>'Tabela II'!I63</f>
        <v>0</v>
      </c>
      <c r="J57" s="312">
        <f>'Tabela II'!J63</f>
        <v>0</v>
      </c>
      <c r="K57" s="312">
        <f>'Tabela II'!K63</f>
        <v>261</v>
      </c>
      <c r="L57" s="312">
        <f>'Tabela II'!L63</f>
        <v>0</v>
      </c>
      <c r="M57" s="312">
        <f>'Tabela II'!M63</f>
        <v>0</v>
      </c>
      <c r="N57" s="312">
        <f>'Tabela II'!N63</f>
        <v>0</v>
      </c>
      <c r="O57" s="312">
        <f>'Tabela II'!O63</f>
        <v>0</v>
      </c>
      <c r="P57" s="312" t="str">
        <f>'Tabela II'!P63</f>
        <v/>
      </c>
      <c r="Q57" s="312" t="str">
        <f>'Tabela II'!Q63</f>
        <v/>
      </c>
      <c r="R57" s="312">
        <f>'Tabela II'!R63</f>
        <v>0</v>
      </c>
      <c r="S57" s="312">
        <f>'Tabela II'!S63</f>
        <v>0</v>
      </c>
      <c r="T57" s="312">
        <f>'Tabela II'!T63</f>
        <v>0</v>
      </c>
      <c r="U57" s="312">
        <f>'Tabela II'!U63</f>
        <v>0</v>
      </c>
      <c r="V57" s="312" t="str">
        <f>'Tabela II'!V63</f>
        <v/>
      </c>
      <c r="W57" s="312" t="str">
        <f>'Tabela II'!W63</f>
        <v/>
      </c>
    </row>
    <row r="58" spans="1:27" s="313" customFormat="1" x14ac:dyDescent="0.2">
      <c r="A58" s="3">
        <f>'Tabela I'!$F$1</f>
        <v>2025</v>
      </c>
      <c r="B58" s="3">
        <f>'Tabela I'!$F$2</f>
        <v>0</v>
      </c>
      <c r="C58" s="312">
        <f>'Tabela II'!B64</f>
        <v>0</v>
      </c>
      <c r="D58" s="312">
        <f>'Tabela II'!C64</f>
        <v>0</v>
      </c>
      <c r="E58" s="312">
        <f>'Tabela II'!D64</f>
        <v>0</v>
      </c>
      <c r="F58" s="312">
        <f>'Tabela II'!E64</f>
        <v>0</v>
      </c>
      <c r="G58" s="312">
        <f>'Tabela II'!F64</f>
        <v>0</v>
      </c>
      <c r="H58" s="312">
        <f>'Tabela II'!H64</f>
        <v>0</v>
      </c>
      <c r="I58" s="312">
        <f>'Tabela II'!I64</f>
        <v>0</v>
      </c>
      <c r="J58" s="312">
        <f>'Tabela II'!J64</f>
        <v>0</v>
      </c>
      <c r="K58" s="312">
        <f>'Tabela II'!K64</f>
        <v>261</v>
      </c>
      <c r="L58" s="312">
        <f>'Tabela II'!L64</f>
        <v>0</v>
      </c>
      <c r="M58" s="312">
        <f>'Tabela II'!M64</f>
        <v>0</v>
      </c>
      <c r="N58" s="312">
        <f>'Tabela II'!N64</f>
        <v>0</v>
      </c>
      <c r="O58" s="312">
        <f>'Tabela II'!O64</f>
        <v>0</v>
      </c>
      <c r="P58" s="312" t="str">
        <f>'Tabela II'!P64</f>
        <v/>
      </c>
      <c r="Q58" s="312" t="str">
        <f>'Tabela II'!Q64</f>
        <v/>
      </c>
      <c r="R58" s="312">
        <f>'Tabela II'!R64</f>
        <v>0</v>
      </c>
      <c r="S58" s="312">
        <f>'Tabela II'!S64</f>
        <v>0</v>
      </c>
      <c r="T58" s="312">
        <f>'Tabela II'!T64</f>
        <v>0</v>
      </c>
      <c r="U58" s="312">
        <f>'Tabela II'!U64</f>
        <v>0</v>
      </c>
      <c r="V58" s="312" t="str">
        <f>'Tabela II'!V64</f>
        <v/>
      </c>
      <c r="W58" s="312" t="str">
        <f>'Tabela II'!W64</f>
        <v/>
      </c>
    </row>
    <row r="59" spans="1:27" s="313" customFormat="1" x14ac:dyDescent="0.2">
      <c r="A59" s="3">
        <f>'Tabela I'!$F$1</f>
        <v>2025</v>
      </c>
      <c r="B59" s="3">
        <f>'Tabela I'!$F$2</f>
        <v>0</v>
      </c>
      <c r="C59" s="312">
        <f>'Tabela II'!B65</f>
        <v>0</v>
      </c>
      <c r="D59" s="312">
        <f>'Tabela II'!C65</f>
        <v>0</v>
      </c>
      <c r="E59" s="312">
        <f>'Tabela II'!D65</f>
        <v>0</v>
      </c>
      <c r="F59" s="312">
        <f>'Tabela II'!E65</f>
        <v>0</v>
      </c>
      <c r="G59" s="312">
        <f>'Tabela II'!F65</f>
        <v>0</v>
      </c>
      <c r="H59" s="312">
        <f>'Tabela II'!H65</f>
        <v>0</v>
      </c>
      <c r="I59" s="312">
        <f>'Tabela II'!I65</f>
        <v>0</v>
      </c>
      <c r="J59" s="312">
        <f>'Tabela II'!J65</f>
        <v>0</v>
      </c>
      <c r="K59" s="312">
        <f>'Tabela II'!K65</f>
        <v>261</v>
      </c>
      <c r="L59" s="312">
        <f>'Tabela II'!L65</f>
        <v>0</v>
      </c>
      <c r="M59" s="312">
        <f>'Tabela II'!M65</f>
        <v>0</v>
      </c>
      <c r="N59" s="312">
        <f>'Tabela II'!N65</f>
        <v>0</v>
      </c>
      <c r="O59" s="312">
        <f>'Tabela II'!O65</f>
        <v>0</v>
      </c>
      <c r="P59" s="312" t="str">
        <f>'Tabela II'!P65</f>
        <v/>
      </c>
      <c r="Q59" s="312" t="str">
        <f>'Tabela II'!Q65</f>
        <v/>
      </c>
      <c r="R59" s="312">
        <f>'Tabela II'!R65</f>
        <v>0</v>
      </c>
      <c r="S59" s="312">
        <f>'Tabela II'!S65</f>
        <v>0</v>
      </c>
      <c r="T59" s="312">
        <f>'Tabela II'!T65</f>
        <v>0</v>
      </c>
      <c r="U59" s="312">
        <f>'Tabela II'!U65</f>
        <v>0</v>
      </c>
      <c r="V59" s="312" t="str">
        <f>'Tabela II'!V65</f>
        <v/>
      </c>
      <c r="W59" s="312" t="str">
        <f>'Tabela II'!W65</f>
        <v/>
      </c>
    </row>
    <row r="60" spans="1:27" s="313" customFormat="1" x14ac:dyDescent="0.2">
      <c r="A60" s="3">
        <f>'Tabela I'!$F$1</f>
        <v>2025</v>
      </c>
      <c r="B60" s="3">
        <f>'Tabela I'!$F$2</f>
        <v>0</v>
      </c>
      <c r="C60" s="312">
        <f>'Tabela II'!B66</f>
        <v>0</v>
      </c>
      <c r="D60" s="312">
        <f>'Tabela II'!C66</f>
        <v>0</v>
      </c>
      <c r="E60" s="312">
        <f>'Tabela II'!D66</f>
        <v>0</v>
      </c>
      <c r="F60" s="312">
        <f>'Tabela II'!E66</f>
        <v>0</v>
      </c>
      <c r="G60" s="312">
        <f>'Tabela II'!F66</f>
        <v>0</v>
      </c>
      <c r="H60" s="312">
        <f>'Tabela II'!H66</f>
        <v>0</v>
      </c>
      <c r="I60" s="312">
        <f>'Tabela II'!I66</f>
        <v>0</v>
      </c>
      <c r="J60" s="312">
        <f>'Tabela II'!J66</f>
        <v>0</v>
      </c>
      <c r="K60" s="312">
        <f>'Tabela II'!K66</f>
        <v>261</v>
      </c>
      <c r="L60" s="312">
        <f>'Tabela II'!L66</f>
        <v>0</v>
      </c>
      <c r="M60" s="312">
        <f>'Tabela II'!M66</f>
        <v>0</v>
      </c>
      <c r="N60" s="312">
        <f>'Tabela II'!N66</f>
        <v>0</v>
      </c>
      <c r="O60" s="312">
        <f>'Tabela II'!O66</f>
        <v>0</v>
      </c>
      <c r="P60" s="312" t="str">
        <f>'Tabela II'!P66</f>
        <v/>
      </c>
      <c r="Q60" s="312" t="str">
        <f>'Tabela II'!Q66</f>
        <v/>
      </c>
      <c r="R60" s="312">
        <f>'Tabela II'!R66</f>
        <v>0</v>
      </c>
      <c r="S60" s="312">
        <f>'Tabela II'!S66</f>
        <v>0</v>
      </c>
      <c r="T60" s="312">
        <f>'Tabela II'!T66</f>
        <v>0</v>
      </c>
      <c r="U60" s="312">
        <f>'Tabela II'!U66</f>
        <v>0</v>
      </c>
      <c r="V60" s="312" t="str">
        <f>'Tabela II'!V66</f>
        <v/>
      </c>
      <c r="W60" s="312" t="str">
        <f>'Tabela II'!W66</f>
        <v/>
      </c>
    </row>
    <row r="61" spans="1:27" s="313" customFormat="1" ht="15" customHeight="1" x14ac:dyDescent="0.2">
      <c r="A61" s="3">
        <f>'Tabela I'!$F$1</f>
        <v>2025</v>
      </c>
      <c r="B61" s="3">
        <f>'Tabela I'!$F$2</f>
        <v>0</v>
      </c>
      <c r="C61" s="312">
        <f>'Tabela II'!B67</f>
        <v>0</v>
      </c>
      <c r="D61" s="312">
        <f>'Tabela II'!C67</f>
        <v>0</v>
      </c>
      <c r="E61" s="312">
        <f>'Tabela II'!D67</f>
        <v>0</v>
      </c>
      <c r="F61" s="312">
        <f>'Tabela II'!E67</f>
        <v>0</v>
      </c>
      <c r="G61" s="312">
        <f>'Tabela II'!F67</f>
        <v>0</v>
      </c>
      <c r="H61" s="312">
        <f>'Tabela II'!H67</f>
        <v>0</v>
      </c>
      <c r="I61" s="312">
        <f>'Tabela II'!I67</f>
        <v>0</v>
      </c>
      <c r="J61" s="312">
        <f>'Tabela II'!J67</f>
        <v>0</v>
      </c>
      <c r="K61" s="312">
        <f>'Tabela II'!K67</f>
        <v>261</v>
      </c>
      <c r="L61" s="312">
        <f>'Tabela II'!L67</f>
        <v>0</v>
      </c>
      <c r="M61" s="312">
        <f>'Tabela II'!M67</f>
        <v>0</v>
      </c>
      <c r="N61" s="312">
        <f>'Tabela II'!N67</f>
        <v>0</v>
      </c>
      <c r="O61" s="312">
        <f>'Tabela II'!O67</f>
        <v>0</v>
      </c>
      <c r="P61" s="312" t="str">
        <f>'Tabela II'!P67</f>
        <v/>
      </c>
      <c r="Q61" s="312" t="str">
        <f>'Tabela II'!Q67</f>
        <v/>
      </c>
      <c r="R61" s="312">
        <f>'Tabela II'!R67</f>
        <v>0</v>
      </c>
      <c r="S61" s="312">
        <f>'Tabela II'!S67</f>
        <v>0</v>
      </c>
      <c r="T61" s="312">
        <f>'Tabela II'!T67</f>
        <v>0</v>
      </c>
      <c r="U61" s="312">
        <f>'Tabela II'!U67</f>
        <v>0</v>
      </c>
      <c r="V61" s="312" t="str">
        <f>'Tabela II'!V67</f>
        <v/>
      </c>
      <c r="W61" s="312" t="str">
        <f>'Tabela II'!W67</f>
        <v/>
      </c>
      <c r="X61" s="396"/>
      <c r="Y61" s="397"/>
      <c r="Z61" s="398"/>
      <c r="AA61" s="398"/>
    </row>
    <row r="62" spans="1:27" s="313" customFormat="1" x14ac:dyDescent="0.2">
      <c r="A62" s="3">
        <f>'Tabela I'!$F$1</f>
        <v>2025</v>
      </c>
      <c r="B62" s="3">
        <f>'Tabela I'!$F$2</f>
        <v>0</v>
      </c>
      <c r="C62" s="312">
        <f>'Tabela II'!B68</f>
        <v>0</v>
      </c>
      <c r="D62" s="312">
        <f>'Tabela II'!C68</f>
        <v>0</v>
      </c>
      <c r="E62" s="312">
        <f>'Tabela II'!D68</f>
        <v>0</v>
      </c>
      <c r="F62" s="312">
        <f>'Tabela II'!E68</f>
        <v>0</v>
      </c>
      <c r="G62" s="312">
        <f>'Tabela II'!F68</f>
        <v>0</v>
      </c>
      <c r="H62" s="312">
        <f>'Tabela II'!H68</f>
        <v>0</v>
      </c>
      <c r="I62" s="312">
        <f>'Tabela II'!I68</f>
        <v>0</v>
      </c>
      <c r="J62" s="312">
        <f>'Tabela II'!J68</f>
        <v>0</v>
      </c>
      <c r="K62" s="312">
        <f>'Tabela II'!K68</f>
        <v>261</v>
      </c>
      <c r="L62" s="312">
        <f>'Tabela II'!L68</f>
        <v>0</v>
      </c>
      <c r="M62" s="312">
        <f>'Tabela II'!M68</f>
        <v>0</v>
      </c>
      <c r="N62" s="312">
        <f>'Tabela II'!N68</f>
        <v>0</v>
      </c>
      <c r="O62" s="312">
        <f>'Tabela II'!O68</f>
        <v>0</v>
      </c>
      <c r="P62" s="312" t="str">
        <f>'Tabela II'!P68</f>
        <v/>
      </c>
      <c r="Q62" s="312" t="str">
        <f>'Tabela II'!Q68</f>
        <v/>
      </c>
      <c r="R62" s="312">
        <f>'Tabela II'!R68</f>
        <v>0</v>
      </c>
      <c r="S62" s="312">
        <f>'Tabela II'!S68</f>
        <v>0</v>
      </c>
      <c r="T62" s="312">
        <f>'Tabela II'!T68</f>
        <v>0</v>
      </c>
      <c r="U62" s="312">
        <f>'Tabela II'!U68</f>
        <v>0</v>
      </c>
      <c r="V62" s="312" t="str">
        <f>'Tabela II'!V68</f>
        <v/>
      </c>
      <c r="W62" s="312" t="str">
        <f>'Tabela II'!W68</f>
        <v/>
      </c>
      <c r="X62" s="399"/>
      <c r="Y62" s="400"/>
      <c r="Z62" s="401"/>
      <c r="AA62" s="398"/>
    </row>
    <row r="63" spans="1:27" s="313" customFormat="1" x14ac:dyDescent="0.2">
      <c r="A63" s="3">
        <f>'Tabela I'!$F$1</f>
        <v>2025</v>
      </c>
      <c r="B63" s="3">
        <f>'Tabela I'!$F$2</f>
        <v>0</v>
      </c>
      <c r="C63" s="312">
        <f>'Tabela II'!B69</f>
        <v>0</v>
      </c>
      <c r="D63" s="312">
        <f>'Tabela II'!C69</f>
        <v>0</v>
      </c>
      <c r="E63" s="312">
        <f>'Tabela II'!D69</f>
        <v>0</v>
      </c>
      <c r="F63" s="312">
        <f>'Tabela II'!E69</f>
        <v>0</v>
      </c>
      <c r="G63" s="312">
        <f>'Tabela II'!F69</f>
        <v>0</v>
      </c>
      <c r="H63" s="312">
        <f>'Tabela II'!H69</f>
        <v>0</v>
      </c>
      <c r="I63" s="312">
        <f>'Tabela II'!I69</f>
        <v>0</v>
      </c>
      <c r="J63" s="312">
        <f>'Tabela II'!J69</f>
        <v>0</v>
      </c>
      <c r="K63" s="312">
        <f>'Tabela II'!K69</f>
        <v>261</v>
      </c>
      <c r="L63" s="312">
        <f>'Tabela II'!L69</f>
        <v>0</v>
      </c>
      <c r="M63" s="312">
        <f>'Tabela II'!M69</f>
        <v>0</v>
      </c>
      <c r="N63" s="312">
        <f>'Tabela II'!N69</f>
        <v>0</v>
      </c>
      <c r="O63" s="312">
        <f>'Tabela II'!O69</f>
        <v>0</v>
      </c>
      <c r="P63" s="312" t="str">
        <f>'Tabela II'!P69</f>
        <v/>
      </c>
      <c r="Q63" s="312" t="str">
        <f>'Tabela II'!Q69</f>
        <v/>
      </c>
      <c r="R63" s="312">
        <f>'Tabela II'!R69</f>
        <v>0</v>
      </c>
      <c r="S63" s="312">
        <f>'Tabela II'!S69</f>
        <v>0</v>
      </c>
      <c r="T63" s="312">
        <f>'Tabela II'!T69</f>
        <v>0</v>
      </c>
      <c r="U63" s="312">
        <f>'Tabela II'!U69</f>
        <v>0</v>
      </c>
      <c r="V63" s="312" t="str">
        <f>'Tabela II'!V69</f>
        <v/>
      </c>
      <c r="W63" s="312" t="str">
        <f>'Tabela II'!W69</f>
        <v/>
      </c>
    </row>
    <row r="64" spans="1:27" s="313" customFormat="1" x14ac:dyDescent="0.2">
      <c r="A64" s="3">
        <f>'Tabela I'!$F$1</f>
        <v>2025</v>
      </c>
      <c r="B64" s="3">
        <f>'Tabela I'!$F$2</f>
        <v>0</v>
      </c>
      <c r="C64" s="312">
        <f>'Tabela II'!B70</f>
        <v>0</v>
      </c>
      <c r="D64" s="312">
        <f>'Tabela II'!C70</f>
        <v>0</v>
      </c>
      <c r="E64" s="312">
        <f>'Tabela II'!D70</f>
        <v>0</v>
      </c>
      <c r="F64" s="312">
        <f>'Tabela II'!E70</f>
        <v>0</v>
      </c>
      <c r="G64" s="312">
        <f>'Tabela II'!F70</f>
        <v>0</v>
      </c>
      <c r="H64" s="312">
        <f>'Tabela II'!H70</f>
        <v>0</v>
      </c>
      <c r="I64" s="312">
        <f>'Tabela II'!I70</f>
        <v>0</v>
      </c>
      <c r="J64" s="312">
        <f>'Tabela II'!J70</f>
        <v>0</v>
      </c>
      <c r="K64" s="312">
        <f>'Tabela II'!K70</f>
        <v>261</v>
      </c>
      <c r="L64" s="312">
        <f>'Tabela II'!L70</f>
        <v>0</v>
      </c>
      <c r="M64" s="312">
        <f>'Tabela II'!M70</f>
        <v>0</v>
      </c>
      <c r="N64" s="312">
        <f>'Tabela II'!N70</f>
        <v>0</v>
      </c>
      <c r="O64" s="312">
        <f>'Tabela II'!O70</f>
        <v>0</v>
      </c>
      <c r="P64" s="312" t="str">
        <f>'Tabela II'!P70</f>
        <v/>
      </c>
      <c r="Q64" s="312" t="str">
        <f>'Tabela II'!Q70</f>
        <v/>
      </c>
      <c r="R64" s="312">
        <f>'Tabela II'!R70</f>
        <v>0</v>
      </c>
      <c r="S64" s="312">
        <f>'Tabela II'!S70</f>
        <v>0</v>
      </c>
      <c r="T64" s="312">
        <f>'Tabela II'!T70</f>
        <v>0</v>
      </c>
      <c r="U64" s="312">
        <f>'Tabela II'!U70</f>
        <v>0</v>
      </c>
      <c r="V64" s="312" t="str">
        <f>'Tabela II'!V70</f>
        <v/>
      </c>
      <c r="W64" s="312" t="str">
        <f>'Tabela II'!W70</f>
        <v/>
      </c>
    </row>
    <row r="65" spans="1:23" s="313" customFormat="1" x14ac:dyDescent="0.2">
      <c r="A65" s="3">
        <f>'Tabela I'!$F$1</f>
        <v>2025</v>
      </c>
      <c r="B65" s="3">
        <f>'Tabela I'!$F$2</f>
        <v>0</v>
      </c>
      <c r="C65" s="312">
        <f>'Tabela II'!B71</f>
        <v>0</v>
      </c>
      <c r="D65" s="312">
        <f>'Tabela II'!C71</f>
        <v>0</v>
      </c>
      <c r="E65" s="312">
        <f>'Tabela II'!D71</f>
        <v>0</v>
      </c>
      <c r="F65" s="312">
        <f>'Tabela II'!E71</f>
        <v>0</v>
      </c>
      <c r="G65" s="312">
        <f>'Tabela II'!F71</f>
        <v>0</v>
      </c>
      <c r="H65" s="312">
        <f>'Tabela II'!H71</f>
        <v>0</v>
      </c>
      <c r="I65" s="312">
        <f>'Tabela II'!I71</f>
        <v>0</v>
      </c>
      <c r="J65" s="312">
        <f>'Tabela II'!J71</f>
        <v>0</v>
      </c>
      <c r="K65" s="312">
        <f>'Tabela II'!K71</f>
        <v>261</v>
      </c>
      <c r="L65" s="312">
        <f>'Tabela II'!L71</f>
        <v>0</v>
      </c>
      <c r="M65" s="312">
        <f>'Tabela II'!M71</f>
        <v>0</v>
      </c>
      <c r="N65" s="312">
        <f>'Tabela II'!N71</f>
        <v>0</v>
      </c>
      <c r="O65" s="312">
        <f>'Tabela II'!O71</f>
        <v>0</v>
      </c>
      <c r="P65" s="312" t="str">
        <f>'Tabela II'!P71</f>
        <v/>
      </c>
      <c r="Q65" s="312" t="str">
        <f>'Tabela II'!Q71</f>
        <v/>
      </c>
      <c r="R65" s="312">
        <f>'Tabela II'!R71</f>
        <v>0</v>
      </c>
      <c r="S65" s="312">
        <f>'Tabela II'!S71</f>
        <v>0</v>
      </c>
      <c r="T65" s="312">
        <f>'Tabela II'!T71</f>
        <v>0</v>
      </c>
      <c r="U65" s="312">
        <f>'Tabela II'!U71</f>
        <v>0</v>
      </c>
      <c r="V65" s="312" t="str">
        <f>'Tabela II'!V71</f>
        <v/>
      </c>
      <c r="W65" s="312" t="str">
        <f>'Tabela II'!W71</f>
        <v/>
      </c>
    </row>
    <row r="66" spans="1:23" s="313" customFormat="1" x14ac:dyDescent="0.2">
      <c r="A66" s="3">
        <f>'Tabela I'!$F$1</f>
        <v>2025</v>
      </c>
      <c r="B66" s="3">
        <f>'Tabela I'!$F$2</f>
        <v>0</v>
      </c>
      <c r="C66" s="312">
        <f>'Tabela II'!B72</f>
        <v>0</v>
      </c>
      <c r="D66" s="312">
        <f>'Tabela II'!C72</f>
        <v>0</v>
      </c>
      <c r="E66" s="312">
        <f>'Tabela II'!D72</f>
        <v>0</v>
      </c>
      <c r="F66" s="312">
        <f>'Tabela II'!E72</f>
        <v>0</v>
      </c>
      <c r="G66" s="312">
        <f>'Tabela II'!F72</f>
        <v>0</v>
      </c>
      <c r="H66" s="312">
        <f>'Tabela II'!H72</f>
        <v>0</v>
      </c>
      <c r="I66" s="312">
        <f>'Tabela II'!I72</f>
        <v>0</v>
      </c>
      <c r="J66" s="312">
        <f>'Tabela II'!J72</f>
        <v>0</v>
      </c>
      <c r="K66" s="312">
        <f>'Tabela II'!K72</f>
        <v>261</v>
      </c>
      <c r="L66" s="312">
        <f>'Tabela II'!L72</f>
        <v>0</v>
      </c>
      <c r="M66" s="312">
        <f>'Tabela II'!M72</f>
        <v>0</v>
      </c>
      <c r="N66" s="312">
        <f>'Tabela II'!N72</f>
        <v>0</v>
      </c>
      <c r="O66" s="312">
        <f>'Tabela II'!O72</f>
        <v>0</v>
      </c>
      <c r="P66" s="312" t="str">
        <f>'Tabela II'!P72</f>
        <v/>
      </c>
      <c r="Q66" s="312" t="str">
        <f>'Tabela II'!Q72</f>
        <v/>
      </c>
      <c r="R66" s="312">
        <f>'Tabela II'!R72</f>
        <v>0</v>
      </c>
      <c r="S66" s="312">
        <f>'Tabela II'!S72</f>
        <v>0</v>
      </c>
      <c r="T66" s="312">
        <f>'Tabela II'!T72</f>
        <v>0</v>
      </c>
      <c r="U66" s="312">
        <f>'Tabela II'!U72</f>
        <v>0</v>
      </c>
      <c r="V66" s="312" t="str">
        <f>'Tabela II'!V72</f>
        <v/>
      </c>
      <c r="W66" s="312" t="str">
        <f>'Tabela II'!W72</f>
        <v/>
      </c>
    </row>
    <row r="67" spans="1:23" s="313" customFormat="1" x14ac:dyDescent="0.2">
      <c r="A67" s="3">
        <f>'Tabela I'!$F$1</f>
        <v>2025</v>
      </c>
      <c r="B67" s="3">
        <f>'Tabela I'!$F$2</f>
        <v>0</v>
      </c>
      <c r="C67" s="312">
        <f>'Tabela II'!B73</f>
        <v>0</v>
      </c>
      <c r="D67" s="312">
        <f>'Tabela II'!C73</f>
        <v>0</v>
      </c>
      <c r="E67" s="312">
        <f>'Tabela II'!D73</f>
        <v>0</v>
      </c>
      <c r="F67" s="312">
        <f>'Tabela II'!E73</f>
        <v>0</v>
      </c>
      <c r="G67" s="312">
        <f>'Tabela II'!F73</f>
        <v>0</v>
      </c>
      <c r="H67" s="312">
        <f>'Tabela II'!H73</f>
        <v>0</v>
      </c>
      <c r="I67" s="312">
        <f>'Tabela II'!I73</f>
        <v>0</v>
      </c>
      <c r="J67" s="312">
        <f>'Tabela II'!J73</f>
        <v>0</v>
      </c>
      <c r="K67" s="312">
        <f>'Tabela II'!K73</f>
        <v>261</v>
      </c>
      <c r="L67" s="312">
        <f>'Tabela II'!L73</f>
        <v>0</v>
      </c>
      <c r="M67" s="312">
        <f>'Tabela II'!M73</f>
        <v>0</v>
      </c>
      <c r="N67" s="312">
        <f>'Tabela II'!N73</f>
        <v>0</v>
      </c>
      <c r="O67" s="312">
        <f>'Tabela II'!O73</f>
        <v>0</v>
      </c>
      <c r="P67" s="312" t="str">
        <f>'Tabela II'!P73</f>
        <v/>
      </c>
      <c r="Q67" s="312" t="str">
        <f>'Tabela II'!Q73</f>
        <v/>
      </c>
      <c r="R67" s="312">
        <f>'Tabela II'!R73</f>
        <v>0</v>
      </c>
      <c r="S67" s="312">
        <f>'Tabela II'!S73</f>
        <v>0</v>
      </c>
      <c r="T67" s="312">
        <f>'Tabela II'!T73</f>
        <v>0</v>
      </c>
      <c r="U67" s="312">
        <f>'Tabela II'!U73</f>
        <v>0</v>
      </c>
      <c r="V67" s="312" t="str">
        <f>'Tabela II'!V73</f>
        <v/>
      </c>
      <c r="W67" s="312" t="str">
        <f>'Tabela II'!W73</f>
        <v/>
      </c>
    </row>
    <row r="68" spans="1:23" s="313" customFormat="1" x14ac:dyDescent="0.2">
      <c r="A68" s="3">
        <f>'Tabela I'!$F$1</f>
        <v>2025</v>
      </c>
      <c r="B68" s="3">
        <f>'Tabela I'!$F$2</f>
        <v>0</v>
      </c>
      <c r="C68" s="312">
        <f>'Tabela II'!B74</f>
        <v>0</v>
      </c>
      <c r="D68" s="312">
        <f>'Tabela II'!C74</f>
        <v>0</v>
      </c>
      <c r="E68" s="312">
        <f>'Tabela II'!D74</f>
        <v>0</v>
      </c>
      <c r="F68" s="312">
        <f>'Tabela II'!E74</f>
        <v>0</v>
      </c>
      <c r="G68" s="312">
        <f>'Tabela II'!F74</f>
        <v>0</v>
      </c>
      <c r="H68" s="312">
        <f>'Tabela II'!H74</f>
        <v>0</v>
      </c>
      <c r="I68" s="312">
        <f>'Tabela II'!I74</f>
        <v>0</v>
      </c>
      <c r="J68" s="312">
        <f>'Tabela II'!J74</f>
        <v>0</v>
      </c>
      <c r="K68" s="312">
        <f>'Tabela II'!K74</f>
        <v>261</v>
      </c>
      <c r="L68" s="312">
        <f>'Tabela II'!L74</f>
        <v>0</v>
      </c>
      <c r="M68" s="312">
        <f>'Tabela II'!M74</f>
        <v>0</v>
      </c>
      <c r="N68" s="312">
        <f>'Tabela II'!N74</f>
        <v>0</v>
      </c>
      <c r="O68" s="312">
        <f>'Tabela II'!O74</f>
        <v>0</v>
      </c>
      <c r="P68" s="312" t="str">
        <f>'Tabela II'!P74</f>
        <v/>
      </c>
      <c r="Q68" s="312" t="str">
        <f>'Tabela II'!Q74</f>
        <v/>
      </c>
      <c r="R68" s="312">
        <f>'Tabela II'!R74</f>
        <v>0</v>
      </c>
      <c r="S68" s="312">
        <f>'Tabela II'!S74</f>
        <v>0</v>
      </c>
      <c r="T68" s="312">
        <f>'Tabela II'!T74</f>
        <v>0</v>
      </c>
      <c r="U68" s="312">
        <f>'Tabela II'!U74</f>
        <v>0</v>
      </c>
      <c r="V68" s="312" t="str">
        <f>'Tabela II'!V74</f>
        <v/>
      </c>
      <c r="W68" s="312" t="str">
        <f>'Tabela II'!W74</f>
        <v/>
      </c>
    </row>
    <row r="69" spans="1:23" s="313" customFormat="1" x14ac:dyDescent="0.2">
      <c r="A69" s="3">
        <f>'Tabela I'!$F$1</f>
        <v>2025</v>
      </c>
      <c r="B69" s="3">
        <f>'Tabela I'!$F$2</f>
        <v>0</v>
      </c>
      <c r="C69" s="312">
        <f>'Tabela II'!B75</f>
        <v>0</v>
      </c>
      <c r="D69" s="312">
        <f>'Tabela II'!C75</f>
        <v>0</v>
      </c>
      <c r="E69" s="312">
        <f>'Tabela II'!D75</f>
        <v>0</v>
      </c>
      <c r="F69" s="312">
        <f>'Tabela II'!E75</f>
        <v>0</v>
      </c>
      <c r="G69" s="312">
        <f>'Tabela II'!F75</f>
        <v>0</v>
      </c>
      <c r="H69" s="312">
        <f>'Tabela II'!H75</f>
        <v>0</v>
      </c>
      <c r="I69" s="312">
        <f>'Tabela II'!I75</f>
        <v>0</v>
      </c>
      <c r="J69" s="312">
        <f>'Tabela II'!J75</f>
        <v>0</v>
      </c>
      <c r="K69" s="312">
        <f>'Tabela II'!K75</f>
        <v>261</v>
      </c>
      <c r="L69" s="312">
        <f>'Tabela II'!L75</f>
        <v>0</v>
      </c>
      <c r="M69" s="312">
        <f>'Tabela II'!M75</f>
        <v>0</v>
      </c>
      <c r="N69" s="312">
        <f>'Tabela II'!N75</f>
        <v>0</v>
      </c>
      <c r="O69" s="312">
        <f>'Tabela II'!O75</f>
        <v>0</v>
      </c>
      <c r="P69" s="312" t="str">
        <f>'Tabela II'!P75</f>
        <v/>
      </c>
      <c r="Q69" s="312" t="str">
        <f>'Tabela II'!Q75</f>
        <v/>
      </c>
      <c r="R69" s="312">
        <f>'Tabela II'!R75</f>
        <v>0</v>
      </c>
      <c r="S69" s="312">
        <f>'Tabela II'!S75</f>
        <v>0</v>
      </c>
      <c r="T69" s="312">
        <f>'Tabela II'!T75</f>
        <v>0</v>
      </c>
      <c r="U69" s="312">
        <f>'Tabela II'!U75</f>
        <v>0</v>
      </c>
      <c r="V69" s="312" t="str">
        <f>'Tabela II'!V75</f>
        <v/>
      </c>
      <c r="W69" s="312" t="str">
        <f>'Tabela II'!W75</f>
        <v/>
      </c>
    </row>
    <row r="70" spans="1:23" s="313" customFormat="1" x14ac:dyDescent="0.2">
      <c r="A70" s="3">
        <f>'Tabela I'!$F$1</f>
        <v>2025</v>
      </c>
      <c r="B70" s="3">
        <f>'Tabela I'!$F$2</f>
        <v>0</v>
      </c>
      <c r="C70" s="312">
        <f>'Tabela II'!B76</f>
        <v>0</v>
      </c>
      <c r="D70" s="312">
        <f>'Tabela II'!C76</f>
        <v>0</v>
      </c>
      <c r="E70" s="312">
        <f>'Tabela II'!D76</f>
        <v>0</v>
      </c>
      <c r="F70" s="312">
        <f>'Tabela II'!E76</f>
        <v>0</v>
      </c>
      <c r="G70" s="312">
        <f>'Tabela II'!F76</f>
        <v>0</v>
      </c>
      <c r="H70" s="312">
        <f>'Tabela II'!H76</f>
        <v>0</v>
      </c>
      <c r="I70" s="312">
        <f>'Tabela II'!I76</f>
        <v>0</v>
      </c>
      <c r="J70" s="312">
        <f>'Tabela II'!J76</f>
        <v>0</v>
      </c>
      <c r="K70" s="312">
        <f>'Tabela II'!K76</f>
        <v>261</v>
      </c>
      <c r="L70" s="312">
        <f>'Tabela II'!L76</f>
        <v>0</v>
      </c>
      <c r="M70" s="312">
        <f>'Tabela II'!M76</f>
        <v>0</v>
      </c>
      <c r="N70" s="312">
        <f>'Tabela II'!N76</f>
        <v>0</v>
      </c>
      <c r="O70" s="312">
        <f>'Tabela II'!O76</f>
        <v>0</v>
      </c>
      <c r="P70" s="312" t="str">
        <f>'Tabela II'!P76</f>
        <v/>
      </c>
      <c r="Q70" s="312" t="str">
        <f>'Tabela II'!Q76</f>
        <v/>
      </c>
      <c r="R70" s="312">
        <f>'Tabela II'!R76</f>
        <v>0</v>
      </c>
      <c r="S70" s="312">
        <f>'Tabela II'!S76</f>
        <v>0</v>
      </c>
      <c r="T70" s="312">
        <f>'Tabela II'!T76</f>
        <v>0</v>
      </c>
      <c r="U70" s="312">
        <f>'Tabela II'!U76</f>
        <v>0</v>
      </c>
      <c r="V70" s="312" t="str">
        <f>'Tabela II'!V76</f>
        <v/>
      </c>
      <c r="W70" s="312" t="str">
        <f>'Tabela II'!W76</f>
        <v/>
      </c>
    </row>
    <row r="71" spans="1:23" s="313" customFormat="1" x14ac:dyDescent="0.2">
      <c r="A71" s="3">
        <f>'Tabela I'!$F$1</f>
        <v>2025</v>
      </c>
      <c r="B71" s="3">
        <f>'Tabela I'!$F$2</f>
        <v>0</v>
      </c>
      <c r="C71" s="312">
        <f>'Tabela II'!B77</f>
        <v>0</v>
      </c>
      <c r="D71" s="312">
        <f>'Tabela II'!C77</f>
        <v>0</v>
      </c>
      <c r="E71" s="312">
        <f>'Tabela II'!D77</f>
        <v>0</v>
      </c>
      <c r="F71" s="312">
        <f>'Tabela II'!E77</f>
        <v>0</v>
      </c>
      <c r="G71" s="312">
        <f>'Tabela II'!F77</f>
        <v>0</v>
      </c>
      <c r="H71" s="312">
        <f>'Tabela II'!H77</f>
        <v>0</v>
      </c>
      <c r="I71" s="312">
        <f>'Tabela II'!I77</f>
        <v>0</v>
      </c>
      <c r="J71" s="312">
        <f>'Tabela II'!J77</f>
        <v>0</v>
      </c>
      <c r="K71" s="312">
        <f>'Tabela II'!K77</f>
        <v>261</v>
      </c>
      <c r="L71" s="312">
        <f>'Tabela II'!L77</f>
        <v>0</v>
      </c>
      <c r="M71" s="312">
        <f>'Tabela II'!M77</f>
        <v>0</v>
      </c>
      <c r="N71" s="312">
        <f>'Tabela II'!N77</f>
        <v>0</v>
      </c>
      <c r="O71" s="312">
        <f>'Tabela II'!O77</f>
        <v>0</v>
      </c>
      <c r="P71" s="312" t="str">
        <f>'Tabela II'!P77</f>
        <v/>
      </c>
      <c r="Q71" s="312" t="str">
        <f>'Tabela II'!Q77</f>
        <v/>
      </c>
      <c r="R71" s="312">
        <f>'Tabela II'!R77</f>
        <v>0</v>
      </c>
      <c r="S71" s="312">
        <f>'Tabela II'!S77</f>
        <v>0</v>
      </c>
      <c r="T71" s="312">
        <f>'Tabela II'!T77</f>
        <v>0</v>
      </c>
      <c r="U71" s="312">
        <f>'Tabela II'!U77</f>
        <v>0</v>
      </c>
      <c r="V71" s="312" t="str">
        <f>'Tabela II'!V77</f>
        <v/>
      </c>
      <c r="W71" s="312" t="str">
        <f>'Tabela II'!W77</f>
        <v/>
      </c>
    </row>
    <row r="72" spans="1:23" s="313" customFormat="1" x14ac:dyDescent="0.2">
      <c r="A72" s="3">
        <f>'Tabela I'!$F$1</f>
        <v>2025</v>
      </c>
      <c r="B72" s="3">
        <f>'Tabela I'!$F$2</f>
        <v>0</v>
      </c>
      <c r="C72" s="312">
        <f>'Tabela II'!B78</f>
        <v>0</v>
      </c>
      <c r="D72" s="312">
        <f>'Tabela II'!C78</f>
        <v>0</v>
      </c>
      <c r="E72" s="312">
        <f>'Tabela II'!D78</f>
        <v>0</v>
      </c>
      <c r="F72" s="312">
        <f>'Tabela II'!E78</f>
        <v>0</v>
      </c>
      <c r="G72" s="312">
        <f>'Tabela II'!F78</f>
        <v>0</v>
      </c>
      <c r="H72" s="312">
        <f>'Tabela II'!H78</f>
        <v>0</v>
      </c>
      <c r="I72" s="312">
        <f>'Tabela II'!I78</f>
        <v>0</v>
      </c>
      <c r="J72" s="312">
        <f>'Tabela II'!J78</f>
        <v>0</v>
      </c>
      <c r="K72" s="312">
        <f>'Tabela II'!K78</f>
        <v>261</v>
      </c>
      <c r="L72" s="312">
        <f>'Tabela II'!L78</f>
        <v>0</v>
      </c>
      <c r="M72" s="312">
        <f>'Tabela II'!M78</f>
        <v>0</v>
      </c>
      <c r="N72" s="312">
        <f>'Tabela II'!N78</f>
        <v>0</v>
      </c>
      <c r="O72" s="312">
        <f>'Tabela II'!O78</f>
        <v>0</v>
      </c>
      <c r="P72" s="312" t="str">
        <f>'Tabela II'!P78</f>
        <v/>
      </c>
      <c r="Q72" s="312" t="str">
        <f>'Tabela II'!Q78</f>
        <v/>
      </c>
      <c r="R72" s="312">
        <f>'Tabela II'!R78</f>
        <v>0</v>
      </c>
      <c r="S72" s="312">
        <f>'Tabela II'!S78</f>
        <v>0</v>
      </c>
      <c r="T72" s="312">
        <f>'Tabela II'!T78</f>
        <v>0</v>
      </c>
      <c r="U72" s="312">
        <f>'Tabela II'!U78</f>
        <v>0</v>
      </c>
      <c r="V72" s="312" t="str">
        <f>'Tabela II'!V78</f>
        <v/>
      </c>
      <c r="W72" s="312" t="str">
        <f>'Tabela II'!W78</f>
        <v/>
      </c>
    </row>
    <row r="73" spans="1:23" s="313" customFormat="1" x14ac:dyDescent="0.2">
      <c r="A73" s="3">
        <f>'Tabela I'!$F$1</f>
        <v>2025</v>
      </c>
      <c r="B73" s="3">
        <f>'Tabela I'!$F$2</f>
        <v>0</v>
      </c>
      <c r="C73" s="312">
        <f>'Tabela II'!B79</f>
        <v>0</v>
      </c>
      <c r="D73" s="312">
        <f>'Tabela II'!C79</f>
        <v>0</v>
      </c>
      <c r="E73" s="312">
        <f>'Tabela II'!D79</f>
        <v>0</v>
      </c>
      <c r="F73" s="312">
        <f>'Tabela II'!E79</f>
        <v>0</v>
      </c>
      <c r="G73" s="312">
        <f>'Tabela II'!F79</f>
        <v>0</v>
      </c>
      <c r="H73" s="312">
        <f>'Tabela II'!H79</f>
        <v>0</v>
      </c>
      <c r="I73" s="312">
        <f>'Tabela II'!I79</f>
        <v>0</v>
      </c>
      <c r="J73" s="312">
        <f>'Tabela II'!J79</f>
        <v>0</v>
      </c>
      <c r="K73" s="312">
        <f>'Tabela II'!K79</f>
        <v>261</v>
      </c>
      <c r="L73" s="312">
        <f>'Tabela II'!L79</f>
        <v>0</v>
      </c>
      <c r="M73" s="312">
        <f>'Tabela II'!M79</f>
        <v>0</v>
      </c>
      <c r="N73" s="312">
        <f>'Tabela II'!N79</f>
        <v>0</v>
      </c>
      <c r="O73" s="312">
        <f>'Tabela II'!O79</f>
        <v>0</v>
      </c>
      <c r="P73" s="312" t="str">
        <f>'Tabela II'!P79</f>
        <v/>
      </c>
      <c r="Q73" s="312" t="str">
        <f>'Tabela II'!Q79</f>
        <v/>
      </c>
      <c r="R73" s="312">
        <f>'Tabela II'!R79</f>
        <v>0</v>
      </c>
      <c r="S73" s="312">
        <f>'Tabela II'!S79</f>
        <v>0</v>
      </c>
      <c r="T73" s="312">
        <f>'Tabela II'!T79</f>
        <v>0</v>
      </c>
      <c r="U73" s="312">
        <f>'Tabela II'!U79</f>
        <v>0</v>
      </c>
      <c r="V73" s="312" t="str">
        <f>'Tabela II'!V79</f>
        <v/>
      </c>
      <c r="W73" s="312" t="str">
        <f>'Tabela II'!W79</f>
        <v/>
      </c>
    </row>
    <row r="74" spans="1:23" s="313" customFormat="1" x14ac:dyDescent="0.2">
      <c r="A74" s="3">
        <f>'Tabela I'!$F$1</f>
        <v>2025</v>
      </c>
      <c r="B74" s="3">
        <f>'Tabela I'!$F$2</f>
        <v>0</v>
      </c>
      <c r="C74" s="312">
        <f>'Tabela II'!B80</f>
        <v>0</v>
      </c>
      <c r="D74" s="312">
        <f>'Tabela II'!C80</f>
        <v>0</v>
      </c>
      <c r="E74" s="312">
        <f>'Tabela II'!D80</f>
        <v>0</v>
      </c>
      <c r="F74" s="312">
        <f>'Tabela II'!E80</f>
        <v>0</v>
      </c>
      <c r="G74" s="312">
        <f>'Tabela II'!F80</f>
        <v>0</v>
      </c>
      <c r="H74" s="312">
        <f>'Tabela II'!H80</f>
        <v>0</v>
      </c>
      <c r="I74" s="312">
        <f>'Tabela II'!I80</f>
        <v>0</v>
      </c>
      <c r="J74" s="312">
        <f>'Tabela II'!J80</f>
        <v>0</v>
      </c>
      <c r="K74" s="312">
        <f>'Tabela II'!K80</f>
        <v>261</v>
      </c>
      <c r="L74" s="312">
        <f>'Tabela II'!L80</f>
        <v>0</v>
      </c>
      <c r="M74" s="312">
        <f>'Tabela II'!M80</f>
        <v>0</v>
      </c>
      <c r="N74" s="312">
        <f>'Tabela II'!N80</f>
        <v>0</v>
      </c>
      <c r="O74" s="312">
        <f>'Tabela II'!O80</f>
        <v>0</v>
      </c>
      <c r="P74" s="312" t="str">
        <f>'Tabela II'!P80</f>
        <v/>
      </c>
      <c r="Q74" s="312" t="str">
        <f>'Tabela II'!Q80</f>
        <v/>
      </c>
      <c r="R74" s="312">
        <f>'Tabela II'!R80</f>
        <v>0</v>
      </c>
      <c r="S74" s="312">
        <f>'Tabela II'!S80</f>
        <v>0</v>
      </c>
      <c r="T74" s="312">
        <f>'Tabela II'!T80</f>
        <v>0</v>
      </c>
      <c r="U74" s="312">
        <f>'Tabela II'!U80</f>
        <v>0</v>
      </c>
      <c r="V74" s="312" t="str">
        <f>'Tabela II'!V80</f>
        <v/>
      </c>
      <c r="W74" s="312" t="str">
        <f>'Tabela II'!W80</f>
        <v/>
      </c>
    </row>
    <row r="75" spans="1:23" s="313" customFormat="1" x14ac:dyDescent="0.2">
      <c r="A75" s="3">
        <f>'Tabela I'!$F$1</f>
        <v>2025</v>
      </c>
      <c r="B75" s="3">
        <f>'Tabela I'!$F$2</f>
        <v>0</v>
      </c>
      <c r="C75" s="312">
        <f>'Tabela II'!B81</f>
        <v>0</v>
      </c>
      <c r="D75" s="312">
        <f>'Tabela II'!C81</f>
        <v>0</v>
      </c>
      <c r="E75" s="312">
        <f>'Tabela II'!D81</f>
        <v>0</v>
      </c>
      <c r="F75" s="312">
        <f>'Tabela II'!E81</f>
        <v>0</v>
      </c>
      <c r="G75" s="312">
        <f>'Tabela II'!F81</f>
        <v>0</v>
      </c>
      <c r="H75" s="312">
        <f>'Tabela II'!H81</f>
        <v>0</v>
      </c>
      <c r="I75" s="312">
        <f>'Tabela II'!I81</f>
        <v>0</v>
      </c>
      <c r="J75" s="312">
        <f>'Tabela II'!J81</f>
        <v>0</v>
      </c>
      <c r="K75" s="312">
        <f>'Tabela II'!K81</f>
        <v>261</v>
      </c>
      <c r="L75" s="312">
        <f>'Tabela II'!L81</f>
        <v>0</v>
      </c>
      <c r="M75" s="312">
        <f>'Tabela II'!M81</f>
        <v>0</v>
      </c>
      <c r="N75" s="312">
        <f>'Tabela II'!N81</f>
        <v>0</v>
      </c>
      <c r="O75" s="312">
        <f>'Tabela II'!O81</f>
        <v>0</v>
      </c>
      <c r="P75" s="312" t="str">
        <f>'Tabela II'!P81</f>
        <v/>
      </c>
      <c r="Q75" s="312" t="str">
        <f>'Tabela II'!Q81</f>
        <v/>
      </c>
      <c r="R75" s="312">
        <f>'Tabela II'!R81</f>
        <v>0</v>
      </c>
      <c r="S75" s="312">
        <f>'Tabela II'!S81</f>
        <v>0</v>
      </c>
      <c r="T75" s="312">
        <f>'Tabela II'!T81</f>
        <v>0</v>
      </c>
      <c r="U75" s="312">
        <f>'Tabela II'!U81</f>
        <v>0</v>
      </c>
      <c r="V75" s="312" t="str">
        <f>'Tabela II'!V81</f>
        <v/>
      </c>
      <c r="W75" s="312" t="str">
        <f>'Tabela II'!W81</f>
        <v/>
      </c>
    </row>
    <row r="76" spans="1:23" s="313" customFormat="1" x14ac:dyDescent="0.2">
      <c r="A76" s="3">
        <f>'Tabela I'!$F$1</f>
        <v>2025</v>
      </c>
      <c r="B76" s="3">
        <f>'Tabela I'!$F$2</f>
        <v>0</v>
      </c>
      <c r="C76" s="312">
        <f>'Tabela II'!B82</f>
        <v>0</v>
      </c>
      <c r="D76" s="312">
        <f>'Tabela II'!C82</f>
        <v>0</v>
      </c>
      <c r="E76" s="312">
        <f>'Tabela II'!D82</f>
        <v>0</v>
      </c>
      <c r="F76" s="312">
        <f>'Tabela II'!E82</f>
        <v>0</v>
      </c>
      <c r="G76" s="312">
        <f>'Tabela II'!F82</f>
        <v>0</v>
      </c>
      <c r="H76" s="312">
        <f>'Tabela II'!H82</f>
        <v>0</v>
      </c>
      <c r="I76" s="312">
        <f>'Tabela II'!I82</f>
        <v>0</v>
      </c>
      <c r="J76" s="312">
        <f>'Tabela II'!J82</f>
        <v>0</v>
      </c>
      <c r="K76" s="312">
        <f>'Tabela II'!K82</f>
        <v>261</v>
      </c>
      <c r="L76" s="312">
        <f>'Tabela II'!L82</f>
        <v>0</v>
      </c>
      <c r="M76" s="312">
        <f>'Tabela II'!M82</f>
        <v>0</v>
      </c>
      <c r="N76" s="312">
        <f>'Tabela II'!N82</f>
        <v>0</v>
      </c>
      <c r="O76" s="312">
        <f>'Tabela II'!O82</f>
        <v>0</v>
      </c>
      <c r="P76" s="312" t="str">
        <f>'Tabela II'!P82</f>
        <v/>
      </c>
      <c r="Q76" s="312" t="str">
        <f>'Tabela II'!Q82</f>
        <v/>
      </c>
      <c r="R76" s="312">
        <f>'Tabela II'!R82</f>
        <v>0</v>
      </c>
      <c r="S76" s="312">
        <f>'Tabela II'!S82</f>
        <v>0</v>
      </c>
      <c r="T76" s="312">
        <f>'Tabela II'!T82</f>
        <v>0</v>
      </c>
      <c r="U76" s="312">
        <f>'Tabela II'!U82</f>
        <v>0</v>
      </c>
      <c r="V76" s="312" t="str">
        <f>'Tabela II'!V82</f>
        <v/>
      </c>
      <c r="W76" s="312" t="str">
        <f>'Tabela II'!W82</f>
        <v/>
      </c>
    </row>
    <row r="77" spans="1:23" s="313" customFormat="1" x14ac:dyDescent="0.2">
      <c r="A77" s="3">
        <f>'Tabela I'!$F$1</f>
        <v>2025</v>
      </c>
      <c r="B77" s="3">
        <f>'Tabela I'!$F$2</f>
        <v>0</v>
      </c>
      <c r="C77" s="312">
        <f>'Tabela II'!B83</f>
        <v>0</v>
      </c>
      <c r="D77" s="312">
        <f>'Tabela II'!C83</f>
        <v>0</v>
      </c>
      <c r="E77" s="312">
        <f>'Tabela II'!D83</f>
        <v>0</v>
      </c>
      <c r="F77" s="312">
        <f>'Tabela II'!E83</f>
        <v>0</v>
      </c>
      <c r="G77" s="312">
        <f>'Tabela II'!F83</f>
        <v>0</v>
      </c>
      <c r="H77" s="312">
        <f>'Tabela II'!H83</f>
        <v>0</v>
      </c>
      <c r="I77" s="312">
        <f>'Tabela II'!I83</f>
        <v>0</v>
      </c>
      <c r="J77" s="312">
        <f>'Tabela II'!J83</f>
        <v>0</v>
      </c>
      <c r="K77" s="312">
        <f>'Tabela II'!K83</f>
        <v>261</v>
      </c>
      <c r="L77" s="312">
        <f>'Tabela II'!L83</f>
        <v>0</v>
      </c>
      <c r="M77" s="312">
        <f>'Tabela II'!M83</f>
        <v>0</v>
      </c>
      <c r="N77" s="312">
        <f>'Tabela II'!N83</f>
        <v>0</v>
      </c>
      <c r="O77" s="312">
        <f>'Tabela II'!O83</f>
        <v>0</v>
      </c>
      <c r="P77" s="312" t="str">
        <f>'Tabela II'!P83</f>
        <v/>
      </c>
      <c r="Q77" s="312" t="str">
        <f>'Tabela II'!Q83</f>
        <v/>
      </c>
      <c r="R77" s="312">
        <f>'Tabela II'!R83</f>
        <v>0</v>
      </c>
      <c r="S77" s="312">
        <f>'Tabela II'!S83</f>
        <v>0</v>
      </c>
      <c r="T77" s="312">
        <f>'Tabela II'!T83</f>
        <v>0</v>
      </c>
      <c r="U77" s="312">
        <f>'Tabela II'!U83</f>
        <v>0</v>
      </c>
      <c r="V77" s="312" t="str">
        <f>'Tabela II'!V83</f>
        <v/>
      </c>
      <c r="W77" s="312" t="str">
        <f>'Tabela II'!W83</f>
        <v/>
      </c>
    </row>
    <row r="78" spans="1:23" s="313" customFormat="1" x14ac:dyDescent="0.2">
      <c r="A78" s="3">
        <f>'Tabela I'!$F$1</f>
        <v>2025</v>
      </c>
      <c r="B78" s="3">
        <f>'Tabela I'!$F$2</f>
        <v>0</v>
      </c>
      <c r="C78" s="312">
        <f>'Tabela II'!B84</f>
        <v>0</v>
      </c>
      <c r="D78" s="312">
        <f>'Tabela II'!C84</f>
        <v>0</v>
      </c>
      <c r="E78" s="312">
        <f>'Tabela II'!D84</f>
        <v>0</v>
      </c>
      <c r="F78" s="312">
        <f>'Tabela II'!E84</f>
        <v>0</v>
      </c>
      <c r="G78" s="312">
        <f>'Tabela II'!F84</f>
        <v>0</v>
      </c>
      <c r="H78" s="312">
        <f>'Tabela II'!H84</f>
        <v>0</v>
      </c>
      <c r="I78" s="312">
        <f>'Tabela II'!I84</f>
        <v>0</v>
      </c>
      <c r="J78" s="312">
        <f>'Tabela II'!J84</f>
        <v>0</v>
      </c>
      <c r="K78" s="312">
        <f>'Tabela II'!K84</f>
        <v>261</v>
      </c>
      <c r="L78" s="312">
        <f>'Tabela II'!L84</f>
        <v>0</v>
      </c>
      <c r="M78" s="312">
        <f>'Tabela II'!M84</f>
        <v>0</v>
      </c>
      <c r="N78" s="312">
        <f>'Tabela II'!N84</f>
        <v>0</v>
      </c>
      <c r="O78" s="312">
        <f>'Tabela II'!O84</f>
        <v>0</v>
      </c>
      <c r="P78" s="312" t="str">
        <f>'Tabela II'!P84</f>
        <v/>
      </c>
      <c r="Q78" s="312" t="str">
        <f>'Tabela II'!Q84</f>
        <v/>
      </c>
      <c r="R78" s="312">
        <f>'Tabela II'!R84</f>
        <v>0</v>
      </c>
      <c r="S78" s="312">
        <f>'Tabela II'!S84</f>
        <v>0</v>
      </c>
      <c r="T78" s="312">
        <f>'Tabela II'!T84</f>
        <v>0</v>
      </c>
      <c r="U78" s="312">
        <f>'Tabela II'!U84</f>
        <v>0</v>
      </c>
      <c r="V78" s="312" t="str">
        <f>'Tabela II'!V84</f>
        <v/>
      </c>
      <c r="W78" s="312" t="str">
        <f>'Tabela II'!W84</f>
        <v/>
      </c>
    </row>
    <row r="79" spans="1:23" s="313" customFormat="1" x14ac:dyDescent="0.2">
      <c r="A79" s="3">
        <f>'Tabela I'!$F$1</f>
        <v>2025</v>
      </c>
      <c r="B79" s="3">
        <f>'Tabela I'!$F$2</f>
        <v>0</v>
      </c>
      <c r="C79" s="312">
        <f>'Tabela II'!B85</f>
        <v>0</v>
      </c>
      <c r="D79" s="312">
        <f>'Tabela II'!C85</f>
        <v>0</v>
      </c>
      <c r="E79" s="312">
        <f>'Tabela II'!D85</f>
        <v>0</v>
      </c>
      <c r="F79" s="312">
        <f>'Tabela II'!E85</f>
        <v>0</v>
      </c>
      <c r="G79" s="312">
        <f>'Tabela II'!F85</f>
        <v>0</v>
      </c>
      <c r="H79" s="312">
        <f>'Tabela II'!H85</f>
        <v>0</v>
      </c>
      <c r="I79" s="312">
        <f>'Tabela II'!I85</f>
        <v>0</v>
      </c>
      <c r="J79" s="312">
        <f>'Tabela II'!J85</f>
        <v>0</v>
      </c>
      <c r="K79" s="312">
        <f>'Tabela II'!K85</f>
        <v>261</v>
      </c>
      <c r="L79" s="312">
        <f>'Tabela II'!L85</f>
        <v>0</v>
      </c>
      <c r="M79" s="312">
        <f>'Tabela II'!M85</f>
        <v>0</v>
      </c>
      <c r="N79" s="312">
        <f>'Tabela II'!N85</f>
        <v>0</v>
      </c>
      <c r="O79" s="312">
        <f>'Tabela II'!O85</f>
        <v>0</v>
      </c>
      <c r="P79" s="312" t="str">
        <f>'Tabela II'!P85</f>
        <v/>
      </c>
      <c r="Q79" s="312" t="str">
        <f>'Tabela II'!Q85</f>
        <v/>
      </c>
      <c r="R79" s="312">
        <f>'Tabela II'!R85</f>
        <v>0</v>
      </c>
      <c r="S79" s="312">
        <f>'Tabela II'!S85</f>
        <v>0</v>
      </c>
      <c r="T79" s="312">
        <f>'Tabela II'!T85</f>
        <v>0</v>
      </c>
      <c r="U79" s="312">
        <f>'Tabela II'!U85</f>
        <v>0</v>
      </c>
      <c r="V79" s="312" t="str">
        <f>'Tabela II'!V85</f>
        <v/>
      </c>
      <c r="W79" s="312" t="str">
        <f>'Tabela II'!W85</f>
        <v/>
      </c>
    </row>
    <row r="80" spans="1:23" s="313" customFormat="1" x14ac:dyDescent="0.2">
      <c r="A80" s="3">
        <f>'Tabela I'!$F$1</f>
        <v>2025</v>
      </c>
      <c r="B80" s="3">
        <f>'Tabela I'!$F$2</f>
        <v>0</v>
      </c>
      <c r="C80" s="312">
        <f>'Tabela II'!B86</f>
        <v>0</v>
      </c>
      <c r="D80" s="312">
        <f>'Tabela II'!C86</f>
        <v>0</v>
      </c>
      <c r="E80" s="312">
        <f>'Tabela II'!D86</f>
        <v>0</v>
      </c>
      <c r="F80" s="312">
        <f>'Tabela II'!E86</f>
        <v>0</v>
      </c>
      <c r="G80" s="312">
        <f>'Tabela II'!F86</f>
        <v>0</v>
      </c>
      <c r="H80" s="312">
        <f>'Tabela II'!H86</f>
        <v>0</v>
      </c>
      <c r="I80" s="312">
        <f>'Tabela II'!I86</f>
        <v>0</v>
      </c>
      <c r="J80" s="312">
        <f>'Tabela II'!J86</f>
        <v>0</v>
      </c>
      <c r="K80" s="312">
        <f>'Tabela II'!K86</f>
        <v>261</v>
      </c>
      <c r="L80" s="312">
        <f>'Tabela II'!L86</f>
        <v>0</v>
      </c>
      <c r="M80" s="312">
        <f>'Tabela II'!M86</f>
        <v>0</v>
      </c>
      <c r="N80" s="312">
        <f>'Tabela II'!N86</f>
        <v>0</v>
      </c>
      <c r="O80" s="312">
        <f>'Tabela II'!O86</f>
        <v>0</v>
      </c>
      <c r="P80" s="312" t="str">
        <f>'Tabela II'!P86</f>
        <v/>
      </c>
      <c r="Q80" s="312" t="str">
        <f>'Tabela II'!Q86</f>
        <v/>
      </c>
      <c r="R80" s="312">
        <f>'Tabela II'!R86</f>
        <v>0</v>
      </c>
      <c r="S80" s="312">
        <f>'Tabela II'!S86</f>
        <v>0</v>
      </c>
      <c r="T80" s="312">
        <f>'Tabela II'!T86</f>
        <v>0</v>
      </c>
      <c r="U80" s="312">
        <f>'Tabela II'!U86</f>
        <v>0</v>
      </c>
      <c r="V80" s="312" t="str">
        <f>'Tabela II'!V86</f>
        <v/>
      </c>
      <c r="W80" s="312" t="str">
        <f>'Tabela II'!W86</f>
        <v/>
      </c>
    </row>
    <row r="81" spans="1:27" s="313" customFormat="1" x14ac:dyDescent="0.2">
      <c r="A81" s="3">
        <f>'Tabela I'!$F$1</f>
        <v>2025</v>
      </c>
      <c r="B81" s="3">
        <f>'Tabela I'!$F$2</f>
        <v>0</v>
      </c>
      <c r="C81" s="312">
        <f>'Tabela II'!B87</f>
        <v>0</v>
      </c>
      <c r="D81" s="312">
        <f>'Tabela II'!C87</f>
        <v>0</v>
      </c>
      <c r="E81" s="312">
        <f>'Tabela II'!D87</f>
        <v>0</v>
      </c>
      <c r="F81" s="312">
        <f>'Tabela II'!E87</f>
        <v>0</v>
      </c>
      <c r="G81" s="312">
        <f>'Tabela II'!F87</f>
        <v>0</v>
      </c>
      <c r="H81" s="312">
        <f>'Tabela II'!H87</f>
        <v>0</v>
      </c>
      <c r="I81" s="312">
        <f>'Tabela II'!I87</f>
        <v>0</v>
      </c>
      <c r="J81" s="312">
        <f>'Tabela II'!J87</f>
        <v>0</v>
      </c>
      <c r="K81" s="312">
        <f>'Tabela II'!K87</f>
        <v>261</v>
      </c>
      <c r="L81" s="312">
        <f>'Tabela II'!L87</f>
        <v>0</v>
      </c>
      <c r="M81" s="312">
        <f>'Tabela II'!M87</f>
        <v>0</v>
      </c>
      <c r="N81" s="312">
        <f>'Tabela II'!N87</f>
        <v>0</v>
      </c>
      <c r="O81" s="312">
        <f>'Tabela II'!O87</f>
        <v>0</v>
      </c>
      <c r="P81" s="312" t="str">
        <f>'Tabela II'!P87</f>
        <v/>
      </c>
      <c r="Q81" s="312" t="str">
        <f>'Tabela II'!Q87</f>
        <v/>
      </c>
      <c r="R81" s="312">
        <f>'Tabela II'!R87</f>
        <v>0</v>
      </c>
      <c r="S81" s="312">
        <f>'Tabela II'!S87</f>
        <v>0</v>
      </c>
      <c r="T81" s="312">
        <f>'Tabela II'!T87</f>
        <v>0</v>
      </c>
      <c r="U81" s="312">
        <f>'Tabela II'!U87</f>
        <v>0</v>
      </c>
      <c r="V81" s="312" t="str">
        <f>'Tabela II'!V87</f>
        <v/>
      </c>
      <c r="W81" s="312" t="str">
        <f>'Tabela II'!W87</f>
        <v/>
      </c>
    </row>
    <row r="82" spans="1:27" s="313" customFormat="1" x14ac:dyDescent="0.2">
      <c r="A82" s="3">
        <f>'Tabela I'!$F$1</f>
        <v>2025</v>
      </c>
      <c r="B82" s="3">
        <f>'Tabela I'!$F$2</f>
        <v>0</v>
      </c>
      <c r="C82" s="312">
        <f>'Tabela II'!B88</f>
        <v>0</v>
      </c>
      <c r="D82" s="312">
        <f>'Tabela II'!C88</f>
        <v>0</v>
      </c>
      <c r="E82" s="312">
        <f>'Tabela II'!D88</f>
        <v>0</v>
      </c>
      <c r="F82" s="312">
        <f>'Tabela II'!E88</f>
        <v>0</v>
      </c>
      <c r="G82" s="312">
        <f>'Tabela II'!F88</f>
        <v>0</v>
      </c>
      <c r="H82" s="312">
        <f>'Tabela II'!H88</f>
        <v>0</v>
      </c>
      <c r="I82" s="312">
        <f>'Tabela II'!I88</f>
        <v>0</v>
      </c>
      <c r="J82" s="312">
        <f>'Tabela II'!J88</f>
        <v>0</v>
      </c>
      <c r="K82" s="312">
        <f>'Tabela II'!K88</f>
        <v>261</v>
      </c>
      <c r="L82" s="312">
        <f>'Tabela II'!L88</f>
        <v>0</v>
      </c>
      <c r="M82" s="312">
        <f>'Tabela II'!M88</f>
        <v>0</v>
      </c>
      <c r="N82" s="312">
        <f>'Tabela II'!N88</f>
        <v>0</v>
      </c>
      <c r="O82" s="312">
        <f>'Tabela II'!O88</f>
        <v>0</v>
      </c>
      <c r="P82" s="312" t="str">
        <f>'Tabela II'!P88</f>
        <v/>
      </c>
      <c r="Q82" s="312" t="str">
        <f>'Tabela II'!Q88</f>
        <v/>
      </c>
      <c r="R82" s="312">
        <f>'Tabela II'!R88</f>
        <v>0</v>
      </c>
      <c r="S82" s="312">
        <f>'Tabela II'!S88</f>
        <v>0</v>
      </c>
      <c r="T82" s="312">
        <f>'Tabela II'!T88</f>
        <v>0</v>
      </c>
      <c r="U82" s="312">
        <f>'Tabela II'!U88</f>
        <v>0</v>
      </c>
      <c r="V82" s="312" t="str">
        <f>'Tabela II'!V88</f>
        <v/>
      </c>
      <c r="W82" s="312" t="str">
        <f>'Tabela II'!W88</f>
        <v/>
      </c>
    </row>
    <row r="83" spans="1:27" s="313" customFormat="1" x14ac:dyDescent="0.2">
      <c r="A83" s="3">
        <f>'Tabela I'!$F$1</f>
        <v>2025</v>
      </c>
      <c r="B83" s="3">
        <f>'Tabela I'!$F$2</f>
        <v>0</v>
      </c>
      <c r="C83" s="312">
        <f>'Tabela II'!B89</f>
        <v>0</v>
      </c>
      <c r="D83" s="312">
        <f>'Tabela II'!C89</f>
        <v>0</v>
      </c>
      <c r="E83" s="312">
        <f>'Tabela II'!D89</f>
        <v>0</v>
      </c>
      <c r="F83" s="312">
        <f>'Tabela II'!E89</f>
        <v>0</v>
      </c>
      <c r="G83" s="312">
        <f>'Tabela II'!F89</f>
        <v>0</v>
      </c>
      <c r="H83" s="312">
        <f>'Tabela II'!H89</f>
        <v>0</v>
      </c>
      <c r="I83" s="312">
        <f>'Tabela II'!I89</f>
        <v>0</v>
      </c>
      <c r="J83" s="312">
        <f>'Tabela II'!J89</f>
        <v>0</v>
      </c>
      <c r="K83" s="312">
        <f>'Tabela II'!K89</f>
        <v>261</v>
      </c>
      <c r="L83" s="312">
        <f>'Tabela II'!L89</f>
        <v>0</v>
      </c>
      <c r="M83" s="312">
        <f>'Tabela II'!M89</f>
        <v>0</v>
      </c>
      <c r="N83" s="312">
        <f>'Tabela II'!N89</f>
        <v>0</v>
      </c>
      <c r="O83" s="312">
        <f>'Tabela II'!O89</f>
        <v>0</v>
      </c>
      <c r="P83" s="312" t="str">
        <f>'Tabela II'!P89</f>
        <v/>
      </c>
      <c r="Q83" s="312" t="str">
        <f>'Tabela II'!Q89</f>
        <v/>
      </c>
      <c r="R83" s="312">
        <f>'Tabela II'!R89</f>
        <v>0</v>
      </c>
      <c r="S83" s="312">
        <f>'Tabela II'!S89</f>
        <v>0</v>
      </c>
      <c r="T83" s="312">
        <f>'Tabela II'!T89</f>
        <v>0</v>
      </c>
      <c r="U83" s="312">
        <f>'Tabela II'!U89</f>
        <v>0</v>
      </c>
      <c r="V83" s="312" t="str">
        <f>'Tabela II'!V89</f>
        <v/>
      </c>
      <c r="W83" s="312" t="str">
        <f>'Tabela II'!W89</f>
        <v/>
      </c>
    </row>
    <row r="84" spans="1:27" s="313" customFormat="1" x14ac:dyDescent="0.2">
      <c r="A84" s="3">
        <f>'Tabela I'!$F$1</f>
        <v>2025</v>
      </c>
      <c r="B84" s="3">
        <f>'Tabela I'!$F$2</f>
        <v>0</v>
      </c>
      <c r="C84" s="312">
        <f>'Tabela II'!B90</f>
        <v>0</v>
      </c>
      <c r="D84" s="312">
        <f>'Tabela II'!C90</f>
        <v>0</v>
      </c>
      <c r="E84" s="312">
        <f>'Tabela II'!D90</f>
        <v>0</v>
      </c>
      <c r="F84" s="312">
        <f>'Tabela II'!E90</f>
        <v>0</v>
      </c>
      <c r="G84" s="312">
        <f>'Tabela II'!F90</f>
        <v>0</v>
      </c>
      <c r="H84" s="312">
        <f>'Tabela II'!H90</f>
        <v>0</v>
      </c>
      <c r="I84" s="312">
        <f>'Tabela II'!I90</f>
        <v>0</v>
      </c>
      <c r="J84" s="312">
        <f>'Tabela II'!J90</f>
        <v>0</v>
      </c>
      <c r="K84" s="312">
        <f>'Tabela II'!K90</f>
        <v>261</v>
      </c>
      <c r="L84" s="312">
        <f>'Tabela II'!L90</f>
        <v>0</v>
      </c>
      <c r="M84" s="312">
        <f>'Tabela II'!M90</f>
        <v>0</v>
      </c>
      <c r="N84" s="312">
        <f>'Tabela II'!N90</f>
        <v>0</v>
      </c>
      <c r="O84" s="312">
        <f>'Tabela II'!O90</f>
        <v>0</v>
      </c>
      <c r="P84" s="312" t="str">
        <f>'Tabela II'!P90</f>
        <v/>
      </c>
      <c r="Q84" s="312" t="str">
        <f>'Tabela II'!Q90</f>
        <v/>
      </c>
      <c r="R84" s="312">
        <f>'Tabela II'!R90</f>
        <v>0</v>
      </c>
      <c r="S84" s="312">
        <f>'Tabela II'!S90</f>
        <v>0</v>
      </c>
      <c r="T84" s="312">
        <f>'Tabela II'!T90</f>
        <v>0</v>
      </c>
      <c r="U84" s="312">
        <f>'Tabela II'!U90</f>
        <v>0</v>
      </c>
      <c r="V84" s="312" t="str">
        <f>'Tabela II'!V90</f>
        <v/>
      </c>
      <c r="W84" s="312" t="str">
        <f>'Tabela II'!W90</f>
        <v/>
      </c>
    </row>
    <row r="85" spans="1:27" s="313" customFormat="1" x14ac:dyDescent="0.2">
      <c r="A85" s="3">
        <f>'Tabela I'!$F$1</f>
        <v>2025</v>
      </c>
      <c r="B85" s="3">
        <f>'Tabela I'!$F$2</f>
        <v>0</v>
      </c>
      <c r="C85" s="312">
        <f>'Tabela II'!B91</f>
        <v>0</v>
      </c>
      <c r="D85" s="312">
        <f>'Tabela II'!C91</f>
        <v>0</v>
      </c>
      <c r="E85" s="312">
        <f>'Tabela II'!D91</f>
        <v>0</v>
      </c>
      <c r="F85" s="312">
        <f>'Tabela II'!E91</f>
        <v>0</v>
      </c>
      <c r="G85" s="312">
        <f>'Tabela II'!F91</f>
        <v>0</v>
      </c>
      <c r="H85" s="312">
        <f>'Tabela II'!H91</f>
        <v>0</v>
      </c>
      <c r="I85" s="312">
        <f>'Tabela II'!I91</f>
        <v>0</v>
      </c>
      <c r="J85" s="312">
        <f>'Tabela II'!J91</f>
        <v>0</v>
      </c>
      <c r="K85" s="312">
        <f>'Tabela II'!K91</f>
        <v>261</v>
      </c>
      <c r="L85" s="312">
        <f>'Tabela II'!L91</f>
        <v>0</v>
      </c>
      <c r="M85" s="312">
        <f>'Tabela II'!M91</f>
        <v>0</v>
      </c>
      <c r="N85" s="312">
        <f>'Tabela II'!N91</f>
        <v>0</v>
      </c>
      <c r="O85" s="312">
        <f>'Tabela II'!O91</f>
        <v>0</v>
      </c>
      <c r="P85" s="312" t="str">
        <f>'Tabela II'!P91</f>
        <v/>
      </c>
      <c r="Q85" s="312" t="str">
        <f>'Tabela II'!Q91</f>
        <v/>
      </c>
      <c r="R85" s="312">
        <f>'Tabela II'!R91</f>
        <v>0</v>
      </c>
      <c r="S85" s="312">
        <f>'Tabela II'!S91</f>
        <v>0</v>
      </c>
      <c r="T85" s="312">
        <f>'Tabela II'!T91</f>
        <v>0</v>
      </c>
      <c r="U85" s="312">
        <f>'Tabela II'!U91</f>
        <v>0</v>
      </c>
      <c r="V85" s="312" t="str">
        <f>'Tabela II'!V91</f>
        <v/>
      </c>
      <c r="W85" s="312" t="str">
        <f>'Tabela II'!W91</f>
        <v/>
      </c>
    </row>
    <row r="86" spans="1:27" s="313" customFormat="1" x14ac:dyDescent="0.2">
      <c r="A86" s="3">
        <f>'Tabela I'!$F$1</f>
        <v>2025</v>
      </c>
      <c r="B86" s="3">
        <f>'Tabela I'!$F$2</f>
        <v>0</v>
      </c>
      <c r="C86" s="312">
        <f>'Tabela II'!B92</f>
        <v>0</v>
      </c>
      <c r="D86" s="312">
        <f>'Tabela II'!C92</f>
        <v>0</v>
      </c>
      <c r="E86" s="312">
        <f>'Tabela II'!D92</f>
        <v>0</v>
      </c>
      <c r="F86" s="312">
        <f>'Tabela II'!E92</f>
        <v>0</v>
      </c>
      <c r="G86" s="312">
        <f>'Tabela II'!F92</f>
        <v>0</v>
      </c>
      <c r="H86" s="312">
        <f>'Tabela II'!H92</f>
        <v>0</v>
      </c>
      <c r="I86" s="312">
        <f>'Tabela II'!I92</f>
        <v>0</v>
      </c>
      <c r="J86" s="312">
        <f>'Tabela II'!J92</f>
        <v>0</v>
      </c>
      <c r="K86" s="312">
        <f>'Tabela II'!K92</f>
        <v>261</v>
      </c>
      <c r="L86" s="312">
        <f>'Tabela II'!L92</f>
        <v>0</v>
      </c>
      <c r="M86" s="312">
        <f>'Tabela II'!M92</f>
        <v>0</v>
      </c>
      <c r="N86" s="312">
        <f>'Tabela II'!N92</f>
        <v>0</v>
      </c>
      <c r="O86" s="312">
        <f>'Tabela II'!O92</f>
        <v>0</v>
      </c>
      <c r="P86" s="312" t="str">
        <f>'Tabela II'!P92</f>
        <v/>
      </c>
      <c r="Q86" s="312" t="str">
        <f>'Tabela II'!Q92</f>
        <v/>
      </c>
      <c r="R86" s="312">
        <f>'Tabela II'!R92</f>
        <v>0</v>
      </c>
      <c r="S86" s="312">
        <f>'Tabela II'!S92</f>
        <v>0</v>
      </c>
      <c r="T86" s="312">
        <f>'Tabela II'!T92</f>
        <v>0</v>
      </c>
      <c r="U86" s="312">
        <f>'Tabela II'!U92</f>
        <v>0</v>
      </c>
      <c r="V86" s="312" t="str">
        <f>'Tabela II'!V92</f>
        <v/>
      </c>
      <c r="W86" s="312" t="str">
        <f>'Tabela II'!W92</f>
        <v/>
      </c>
    </row>
    <row r="87" spans="1:27" s="313" customFormat="1" x14ac:dyDescent="0.2">
      <c r="A87" s="3">
        <f>'Tabela I'!$F$1</f>
        <v>2025</v>
      </c>
      <c r="B87" s="3">
        <f>'Tabela I'!$F$2</f>
        <v>0</v>
      </c>
      <c r="C87" s="312">
        <f>'Tabela II'!B93</f>
        <v>0</v>
      </c>
      <c r="D87" s="312">
        <f>'Tabela II'!C93</f>
        <v>0</v>
      </c>
      <c r="E87" s="312">
        <f>'Tabela II'!D93</f>
        <v>0</v>
      </c>
      <c r="F87" s="312">
        <f>'Tabela II'!E93</f>
        <v>0</v>
      </c>
      <c r="G87" s="312">
        <f>'Tabela II'!F93</f>
        <v>0</v>
      </c>
      <c r="H87" s="312">
        <f>'Tabela II'!H93</f>
        <v>0</v>
      </c>
      <c r="I87" s="312">
        <f>'Tabela II'!I93</f>
        <v>0</v>
      </c>
      <c r="J87" s="312">
        <f>'Tabela II'!J93</f>
        <v>0</v>
      </c>
      <c r="K87" s="312">
        <f>'Tabela II'!K93</f>
        <v>261</v>
      </c>
      <c r="L87" s="312">
        <f>'Tabela II'!L93</f>
        <v>0</v>
      </c>
      <c r="M87" s="312">
        <f>'Tabela II'!M93</f>
        <v>0</v>
      </c>
      <c r="N87" s="312">
        <f>'Tabela II'!N93</f>
        <v>0</v>
      </c>
      <c r="O87" s="312">
        <f>'Tabela II'!O93</f>
        <v>0</v>
      </c>
      <c r="P87" s="312" t="str">
        <f>'Tabela II'!P93</f>
        <v/>
      </c>
      <c r="Q87" s="312" t="str">
        <f>'Tabela II'!Q93</f>
        <v/>
      </c>
      <c r="R87" s="312">
        <f>'Tabela II'!R93</f>
        <v>0</v>
      </c>
      <c r="S87" s="312">
        <f>'Tabela II'!S93</f>
        <v>0</v>
      </c>
      <c r="T87" s="312">
        <f>'Tabela II'!T93</f>
        <v>0</v>
      </c>
      <c r="U87" s="312">
        <f>'Tabela II'!U93</f>
        <v>0</v>
      </c>
      <c r="V87" s="312" t="str">
        <f>'Tabela II'!V93</f>
        <v/>
      </c>
      <c r="W87" s="312" t="str">
        <f>'Tabela II'!W93</f>
        <v/>
      </c>
    </row>
    <row r="88" spans="1:27" s="313" customFormat="1" x14ac:dyDescent="0.2">
      <c r="A88" s="3">
        <f>'Tabela I'!$F$1</f>
        <v>2025</v>
      </c>
      <c r="B88" s="3">
        <f>'Tabela I'!$F$2</f>
        <v>0</v>
      </c>
      <c r="C88" s="312">
        <f>'Tabela II'!B94</f>
        <v>0</v>
      </c>
      <c r="D88" s="312">
        <f>'Tabela II'!C94</f>
        <v>0</v>
      </c>
      <c r="E88" s="312">
        <f>'Tabela II'!D94</f>
        <v>0</v>
      </c>
      <c r="F88" s="312">
        <f>'Tabela II'!E94</f>
        <v>0</v>
      </c>
      <c r="G88" s="312">
        <f>'Tabela II'!F94</f>
        <v>0</v>
      </c>
      <c r="H88" s="312">
        <f>'Tabela II'!H94</f>
        <v>0</v>
      </c>
      <c r="I88" s="312">
        <f>'Tabela II'!I94</f>
        <v>0</v>
      </c>
      <c r="J88" s="312">
        <f>'Tabela II'!J94</f>
        <v>0</v>
      </c>
      <c r="K88" s="312">
        <f>'Tabela II'!K94</f>
        <v>261</v>
      </c>
      <c r="L88" s="312">
        <f>'Tabela II'!L94</f>
        <v>0</v>
      </c>
      <c r="M88" s="312">
        <f>'Tabela II'!M94</f>
        <v>0</v>
      </c>
      <c r="N88" s="312">
        <f>'Tabela II'!N94</f>
        <v>0</v>
      </c>
      <c r="O88" s="312">
        <f>'Tabela II'!O94</f>
        <v>0</v>
      </c>
      <c r="P88" s="312" t="str">
        <f>'Tabela II'!P94</f>
        <v/>
      </c>
      <c r="Q88" s="312" t="str">
        <f>'Tabela II'!Q94</f>
        <v/>
      </c>
      <c r="R88" s="312">
        <f>'Tabela II'!R94</f>
        <v>0</v>
      </c>
      <c r="S88" s="312">
        <f>'Tabela II'!S94</f>
        <v>0</v>
      </c>
      <c r="T88" s="312">
        <f>'Tabela II'!T94</f>
        <v>0</v>
      </c>
      <c r="U88" s="312">
        <f>'Tabela II'!U94</f>
        <v>0</v>
      </c>
      <c r="V88" s="312" t="str">
        <f>'Tabela II'!V94</f>
        <v/>
      </c>
      <c r="W88" s="312" t="str">
        <f>'Tabela II'!W94</f>
        <v/>
      </c>
    </row>
    <row r="89" spans="1:27" s="313" customFormat="1" ht="15" customHeight="1" x14ac:dyDescent="0.2">
      <c r="A89" s="3">
        <f>'Tabela I'!$F$1</f>
        <v>2025</v>
      </c>
      <c r="B89" s="3">
        <f>'Tabela I'!$F$2</f>
        <v>0</v>
      </c>
      <c r="C89" s="312">
        <f>'Tabela II'!B95</f>
        <v>0</v>
      </c>
      <c r="D89" s="312">
        <f>'Tabela II'!C95</f>
        <v>0</v>
      </c>
      <c r="E89" s="312">
        <f>'Tabela II'!D95</f>
        <v>0</v>
      </c>
      <c r="F89" s="312">
        <f>'Tabela II'!E95</f>
        <v>0</v>
      </c>
      <c r="G89" s="312">
        <f>'Tabela II'!F95</f>
        <v>0</v>
      </c>
      <c r="H89" s="312">
        <f>'Tabela II'!H95</f>
        <v>0</v>
      </c>
      <c r="I89" s="312">
        <f>'Tabela II'!I95</f>
        <v>0</v>
      </c>
      <c r="J89" s="312">
        <f>'Tabela II'!J95</f>
        <v>0</v>
      </c>
      <c r="K89" s="312">
        <f>'Tabela II'!K95</f>
        <v>261</v>
      </c>
      <c r="L89" s="312">
        <f>'Tabela II'!L95</f>
        <v>0</v>
      </c>
      <c r="M89" s="312">
        <f>'Tabela II'!M95</f>
        <v>0</v>
      </c>
      <c r="N89" s="312">
        <f>'Tabela II'!N95</f>
        <v>0</v>
      </c>
      <c r="O89" s="312">
        <f>'Tabela II'!O95</f>
        <v>0</v>
      </c>
      <c r="P89" s="312" t="str">
        <f>'Tabela II'!P95</f>
        <v/>
      </c>
      <c r="Q89" s="312" t="str">
        <f>'Tabela II'!Q95</f>
        <v/>
      </c>
      <c r="R89" s="312">
        <f>'Tabela II'!R95</f>
        <v>0</v>
      </c>
      <c r="S89" s="312">
        <f>'Tabela II'!S95</f>
        <v>0</v>
      </c>
      <c r="T89" s="312">
        <f>'Tabela II'!T95</f>
        <v>0</v>
      </c>
      <c r="U89" s="312">
        <f>'Tabela II'!U95</f>
        <v>0</v>
      </c>
      <c r="V89" s="312" t="str">
        <f>'Tabela II'!V95</f>
        <v/>
      </c>
      <c r="W89" s="312" t="str">
        <f>'Tabela II'!W95</f>
        <v/>
      </c>
      <c r="X89" s="396"/>
      <c r="Y89" s="397"/>
      <c r="Z89" s="398"/>
      <c r="AA89" s="398"/>
    </row>
    <row r="90" spans="1:27" s="313" customFormat="1" x14ac:dyDescent="0.2">
      <c r="A90" s="3">
        <f>'Tabela I'!$F$1</f>
        <v>2025</v>
      </c>
      <c r="B90" s="3">
        <f>'Tabela I'!$F$2</f>
        <v>0</v>
      </c>
      <c r="C90" s="312">
        <f>'Tabela II'!B96</f>
        <v>0</v>
      </c>
      <c r="D90" s="312">
        <f>'Tabela II'!C96</f>
        <v>0</v>
      </c>
      <c r="E90" s="312">
        <f>'Tabela II'!D96</f>
        <v>0</v>
      </c>
      <c r="F90" s="312">
        <f>'Tabela II'!E96</f>
        <v>0</v>
      </c>
      <c r="G90" s="312">
        <f>'Tabela II'!F96</f>
        <v>0</v>
      </c>
      <c r="H90" s="312">
        <f>'Tabela II'!H96</f>
        <v>0</v>
      </c>
      <c r="I90" s="312">
        <f>'Tabela II'!I96</f>
        <v>0</v>
      </c>
      <c r="J90" s="312">
        <f>'Tabela II'!J96</f>
        <v>0</v>
      </c>
      <c r="K90" s="312">
        <f>'Tabela II'!K96</f>
        <v>261</v>
      </c>
      <c r="L90" s="312">
        <f>'Tabela II'!L96</f>
        <v>0</v>
      </c>
      <c r="M90" s="312">
        <f>'Tabela II'!M96</f>
        <v>0</v>
      </c>
      <c r="N90" s="312">
        <f>'Tabela II'!N96</f>
        <v>0</v>
      </c>
      <c r="O90" s="312">
        <f>'Tabela II'!O96</f>
        <v>0</v>
      </c>
      <c r="P90" s="312" t="str">
        <f>'Tabela II'!P96</f>
        <v/>
      </c>
      <c r="Q90" s="312" t="str">
        <f>'Tabela II'!Q96</f>
        <v/>
      </c>
      <c r="R90" s="312">
        <f>'Tabela II'!R96</f>
        <v>0</v>
      </c>
      <c r="S90" s="312">
        <f>'Tabela II'!S96</f>
        <v>0</v>
      </c>
      <c r="T90" s="312">
        <f>'Tabela II'!T96</f>
        <v>0</v>
      </c>
      <c r="U90" s="312">
        <f>'Tabela II'!U96</f>
        <v>0</v>
      </c>
      <c r="V90" s="312" t="str">
        <f>'Tabela II'!V96</f>
        <v/>
      </c>
      <c r="W90" s="312" t="str">
        <f>'Tabela II'!W96</f>
        <v/>
      </c>
      <c r="X90" s="399"/>
      <c r="Y90" s="400"/>
      <c r="Z90" s="401"/>
      <c r="AA90" s="398"/>
    </row>
    <row r="91" spans="1:27" s="313" customFormat="1" x14ac:dyDescent="0.2">
      <c r="A91" s="3">
        <f>'Tabela I'!$F$1</f>
        <v>2025</v>
      </c>
      <c r="B91" s="3">
        <f>'Tabela I'!$F$2</f>
        <v>0</v>
      </c>
      <c r="C91" s="312">
        <f>'Tabela II'!B97</f>
        <v>0</v>
      </c>
      <c r="D91" s="312">
        <f>'Tabela II'!C97</f>
        <v>0</v>
      </c>
      <c r="E91" s="312">
        <f>'Tabela II'!D97</f>
        <v>0</v>
      </c>
      <c r="F91" s="312">
        <f>'Tabela II'!E97</f>
        <v>0</v>
      </c>
      <c r="G91" s="312">
        <f>'Tabela II'!F97</f>
        <v>0</v>
      </c>
      <c r="H91" s="312">
        <f>'Tabela II'!H97</f>
        <v>0</v>
      </c>
      <c r="I91" s="312">
        <f>'Tabela II'!I97</f>
        <v>0</v>
      </c>
      <c r="J91" s="312">
        <f>'Tabela II'!J97</f>
        <v>0</v>
      </c>
      <c r="K91" s="312">
        <f>'Tabela II'!K97</f>
        <v>261</v>
      </c>
      <c r="L91" s="312">
        <f>'Tabela II'!L97</f>
        <v>0</v>
      </c>
      <c r="M91" s="312">
        <f>'Tabela II'!M97</f>
        <v>0</v>
      </c>
      <c r="N91" s="312">
        <f>'Tabela II'!N97</f>
        <v>0</v>
      </c>
      <c r="O91" s="312">
        <f>'Tabela II'!O97</f>
        <v>0</v>
      </c>
      <c r="P91" s="312" t="str">
        <f>'Tabela II'!P97</f>
        <v/>
      </c>
      <c r="Q91" s="312" t="str">
        <f>'Tabela II'!Q97</f>
        <v/>
      </c>
      <c r="R91" s="312">
        <f>'Tabela II'!R97</f>
        <v>0</v>
      </c>
      <c r="S91" s="312">
        <f>'Tabela II'!S97</f>
        <v>0</v>
      </c>
      <c r="T91" s="312">
        <f>'Tabela II'!T97</f>
        <v>0</v>
      </c>
      <c r="U91" s="312">
        <f>'Tabela II'!U97</f>
        <v>0</v>
      </c>
      <c r="V91" s="312" t="str">
        <f>'Tabela II'!V97</f>
        <v/>
      </c>
      <c r="W91" s="312" t="str">
        <f>'Tabela II'!W97</f>
        <v/>
      </c>
    </row>
    <row r="92" spans="1:27" s="313" customFormat="1" x14ac:dyDescent="0.2">
      <c r="A92" s="3">
        <f>'Tabela I'!$F$1</f>
        <v>2025</v>
      </c>
      <c r="B92" s="3">
        <f>'Tabela I'!$F$2</f>
        <v>0</v>
      </c>
      <c r="C92" s="312">
        <f>'Tabela II'!B98</f>
        <v>0</v>
      </c>
      <c r="D92" s="312">
        <f>'Tabela II'!C98</f>
        <v>0</v>
      </c>
      <c r="E92" s="312">
        <f>'Tabela II'!D98</f>
        <v>0</v>
      </c>
      <c r="F92" s="312">
        <f>'Tabela II'!E98</f>
        <v>0</v>
      </c>
      <c r="G92" s="312">
        <f>'Tabela II'!F98</f>
        <v>0</v>
      </c>
      <c r="H92" s="312">
        <f>'Tabela II'!H98</f>
        <v>0</v>
      </c>
      <c r="I92" s="312">
        <f>'Tabela II'!I98</f>
        <v>0</v>
      </c>
      <c r="J92" s="312">
        <f>'Tabela II'!J98</f>
        <v>0</v>
      </c>
      <c r="K92" s="312">
        <f>'Tabela II'!K98</f>
        <v>261</v>
      </c>
      <c r="L92" s="312">
        <f>'Tabela II'!L98</f>
        <v>0</v>
      </c>
      <c r="M92" s="312">
        <f>'Tabela II'!M98</f>
        <v>0</v>
      </c>
      <c r="N92" s="312">
        <f>'Tabela II'!N98</f>
        <v>0</v>
      </c>
      <c r="O92" s="312">
        <f>'Tabela II'!O98</f>
        <v>0</v>
      </c>
      <c r="P92" s="312" t="str">
        <f>'Tabela II'!P98</f>
        <v/>
      </c>
      <c r="Q92" s="312" t="str">
        <f>'Tabela II'!Q98</f>
        <v/>
      </c>
      <c r="R92" s="312">
        <f>'Tabela II'!R98</f>
        <v>0</v>
      </c>
      <c r="S92" s="312">
        <f>'Tabela II'!S98</f>
        <v>0</v>
      </c>
      <c r="T92" s="312">
        <f>'Tabela II'!T98</f>
        <v>0</v>
      </c>
      <c r="U92" s="312">
        <f>'Tabela II'!U98</f>
        <v>0</v>
      </c>
      <c r="V92" s="312" t="str">
        <f>'Tabela II'!V98</f>
        <v/>
      </c>
      <c r="W92" s="312" t="str">
        <f>'Tabela II'!W98</f>
        <v/>
      </c>
    </row>
    <row r="93" spans="1:27" s="313" customFormat="1" x14ac:dyDescent="0.2">
      <c r="A93" s="3">
        <f>'Tabela I'!$F$1</f>
        <v>2025</v>
      </c>
      <c r="B93" s="3">
        <f>'Tabela I'!$F$2</f>
        <v>0</v>
      </c>
      <c r="C93" s="312">
        <f>'Tabela II'!B99</f>
        <v>0</v>
      </c>
      <c r="D93" s="312">
        <f>'Tabela II'!C99</f>
        <v>0</v>
      </c>
      <c r="E93" s="312">
        <f>'Tabela II'!D99</f>
        <v>0</v>
      </c>
      <c r="F93" s="312">
        <f>'Tabela II'!E99</f>
        <v>0</v>
      </c>
      <c r="G93" s="312">
        <f>'Tabela II'!F99</f>
        <v>0</v>
      </c>
      <c r="H93" s="312">
        <f>'Tabela II'!H99</f>
        <v>0</v>
      </c>
      <c r="I93" s="312">
        <f>'Tabela II'!I99</f>
        <v>0</v>
      </c>
      <c r="J93" s="312">
        <f>'Tabela II'!J99</f>
        <v>0</v>
      </c>
      <c r="K93" s="312">
        <f>'Tabela II'!K99</f>
        <v>261</v>
      </c>
      <c r="L93" s="312">
        <f>'Tabela II'!L99</f>
        <v>0</v>
      </c>
      <c r="M93" s="312">
        <f>'Tabela II'!M99</f>
        <v>0</v>
      </c>
      <c r="N93" s="312">
        <f>'Tabela II'!N99</f>
        <v>0</v>
      </c>
      <c r="O93" s="312">
        <f>'Tabela II'!O99</f>
        <v>0</v>
      </c>
      <c r="P93" s="312" t="str">
        <f>'Tabela II'!P99</f>
        <v/>
      </c>
      <c r="Q93" s="312" t="str">
        <f>'Tabela II'!Q99</f>
        <v/>
      </c>
      <c r="R93" s="312">
        <f>'Tabela II'!R99</f>
        <v>0</v>
      </c>
      <c r="S93" s="312">
        <f>'Tabela II'!S99</f>
        <v>0</v>
      </c>
      <c r="T93" s="312">
        <f>'Tabela II'!T99</f>
        <v>0</v>
      </c>
      <c r="U93" s="312">
        <f>'Tabela II'!U99</f>
        <v>0</v>
      </c>
      <c r="V93" s="312" t="str">
        <f>'Tabela II'!V99</f>
        <v/>
      </c>
      <c r="W93" s="312" t="str">
        <f>'Tabela II'!W99</f>
        <v/>
      </c>
    </row>
    <row r="94" spans="1:27" s="313" customFormat="1" x14ac:dyDescent="0.2">
      <c r="A94" s="3">
        <f>'Tabela I'!$F$1</f>
        <v>2025</v>
      </c>
      <c r="B94" s="3">
        <f>'Tabela I'!$F$2</f>
        <v>0</v>
      </c>
      <c r="C94" s="312">
        <f>'Tabela II'!B100</f>
        <v>0</v>
      </c>
      <c r="D94" s="312">
        <f>'Tabela II'!C100</f>
        <v>0</v>
      </c>
      <c r="E94" s="312">
        <f>'Tabela II'!D100</f>
        <v>0</v>
      </c>
      <c r="F94" s="312">
        <f>'Tabela II'!E100</f>
        <v>0</v>
      </c>
      <c r="G94" s="312">
        <f>'Tabela II'!F100</f>
        <v>0</v>
      </c>
      <c r="H94" s="312">
        <f>'Tabela II'!H100</f>
        <v>0</v>
      </c>
      <c r="I94" s="312">
        <f>'Tabela II'!I100</f>
        <v>0</v>
      </c>
      <c r="J94" s="312">
        <f>'Tabela II'!J100</f>
        <v>0</v>
      </c>
      <c r="K94" s="312">
        <f>'Tabela II'!K100</f>
        <v>261</v>
      </c>
      <c r="L94" s="312">
        <f>'Tabela II'!L100</f>
        <v>0</v>
      </c>
      <c r="M94" s="312">
        <f>'Tabela II'!M100</f>
        <v>0</v>
      </c>
      <c r="N94" s="312">
        <f>'Tabela II'!N100</f>
        <v>0</v>
      </c>
      <c r="O94" s="312">
        <f>'Tabela II'!O100</f>
        <v>0</v>
      </c>
      <c r="P94" s="312" t="str">
        <f>'Tabela II'!P100</f>
        <v/>
      </c>
      <c r="Q94" s="312" t="str">
        <f>'Tabela II'!Q100</f>
        <v/>
      </c>
      <c r="R94" s="312">
        <f>'Tabela II'!R100</f>
        <v>0</v>
      </c>
      <c r="S94" s="312">
        <f>'Tabela II'!S100</f>
        <v>0</v>
      </c>
      <c r="T94" s="312">
        <f>'Tabela II'!T100</f>
        <v>0</v>
      </c>
      <c r="U94" s="312">
        <f>'Tabela II'!U100</f>
        <v>0</v>
      </c>
      <c r="V94" s="312" t="str">
        <f>'Tabela II'!V100</f>
        <v/>
      </c>
      <c r="W94" s="312" t="str">
        <f>'Tabela II'!W100</f>
        <v/>
      </c>
    </row>
    <row r="95" spans="1:27" s="313" customFormat="1" x14ac:dyDescent="0.2">
      <c r="A95" s="3">
        <f>'Tabela I'!$F$1</f>
        <v>2025</v>
      </c>
      <c r="B95" s="3">
        <f>'Tabela I'!$F$2</f>
        <v>0</v>
      </c>
      <c r="C95" s="312">
        <f>'Tabela II'!B101</f>
        <v>0</v>
      </c>
      <c r="D95" s="312">
        <f>'Tabela II'!C101</f>
        <v>0</v>
      </c>
      <c r="E95" s="312">
        <f>'Tabela II'!D101</f>
        <v>0</v>
      </c>
      <c r="F95" s="312">
        <f>'Tabela II'!E101</f>
        <v>0</v>
      </c>
      <c r="G95" s="312">
        <f>'Tabela II'!F101</f>
        <v>0</v>
      </c>
      <c r="H95" s="312">
        <f>'Tabela II'!H101</f>
        <v>0</v>
      </c>
      <c r="I95" s="312">
        <f>'Tabela II'!I101</f>
        <v>0</v>
      </c>
      <c r="J95" s="312">
        <f>'Tabela II'!J101</f>
        <v>0</v>
      </c>
      <c r="K95" s="312">
        <f>'Tabela II'!K101</f>
        <v>261</v>
      </c>
      <c r="L95" s="312">
        <f>'Tabela II'!L101</f>
        <v>0</v>
      </c>
      <c r="M95" s="312">
        <f>'Tabela II'!M101</f>
        <v>0</v>
      </c>
      <c r="N95" s="312">
        <f>'Tabela II'!N101</f>
        <v>0</v>
      </c>
      <c r="O95" s="312">
        <f>'Tabela II'!O101</f>
        <v>0</v>
      </c>
      <c r="P95" s="312" t="str">
        <f>'Tabela II'!P101</f>
        <v/>
      </c>
      <c r="Q95" s="312" t="str">
        <f>'Tabela II'!Q101</f>
        <v/>
      </c>
      <c r="R95" s="312">
        <f>'Tabela II'!R101</f>
        <v>0</v>
      </c>
      <c r="S95" s="312">
        <f>'Tabela II'!S101</f>
        <v>0</v>
      </c>
      <c r="T95" s="312">
        <f>'Tabela II'!T101</f>
        <v>0</v>
      </c>
      <c r="U95" s="312">
        <f>'Tabela II'!U101</f>
        <v>0</v>
      </c>
      <c r="V95" s="312" t="str">
        <f>'Tabela II'!V101</f>
        <v/>
      </c>
      <c r="W95" s="312" t="str">
        <f>'Tabela II'!W101</f>
        <v/>
      </c>
    </row>
    <row r="96" spans="1:27" s="313" customFormat="1" x14ac:dyDescent="0.2">
      <c r="A96" s="3">
        <f>'Tabela I'!$F$1</f>
        <v>2025</v>
      </c>
      <c r="B96" s="3">
        <f>'Tabela I'!$F$2</f>
        <v>0</v>
      </c>
      <c r="C96" s="312">
        <f>'Tabela II'!B102</f>
        <v>0</v>
      </c>
      <c r="D96" s="312">
        <f>'Tabela II'!C102</f>
        <v>0</v>
      </c>
      <c r="E96" s="312">
        <f>'Tabela II'!D102</f>
        <v>0</v>
      </c>
      <c r="F96" s="312">
        <f>'Tabela II'!E102</f>
        <v>0</v>
      </c>
      <c r="G96" s="312">
        <f>'Tabela II'!F102</f>
        <v>0</v>
      </c>
      <c r="H96" s="312">
        <f>'Tabela II'!H102</f>
        <v>0</v>
      </c>
      <c r="I96" s="312">
        <f>'Tabela II'!I102</f>
        <v>0</v>
      </c>
      <c r="J96" s="312">
        <f>'Tabela II'!J102</f>
        <v>0</v>
      </c>
      <c r="K96" s="312">
        <f>'Tabela II'!K102</f>
        <v>261</v>
      </c>
      <c r="L96" s="312">
        <f>'Tabela II'!L102</f>
        <v>0</v>
      </c>
      <c r="M96" s="312">
        <f>'Tabela II'!M102</f>
        <v>0</v>
      </c>
      <c r="N96" s="312">
        <f>'Tabela II'!N102</f>
        <v>0</v>
      </c>
      <c r="O96" s="312">
        <f>'Tabela II'!O102</f>
        <v>0</v>
      </c>
      <c r="P96" s="312" t="str">
        <f>'Tabela II'!P102</f>
        <v/>
      </c>
      <c r="Q96" s="312" t="str">
        <f>'Tabela II'!Q102</f>
        <v/>
      </c>
      <c r="R96" s="312">
        <f>'Tabela II'!R102</f>
        <v>0</v>
      </c>
      <c r="S96" s="312">
        <f>'Tabela II'!S102</f>
        <v>0</v>
      </c>
      <c r="T96" s="312">
        <f>'Tabela II'!T102</f>
        <v>0</v>
      </c>
      <c r="U96" s="312">
        <f>'Tabela II'!U102</f>
        <v>0</v>
      </c>
      <c r="V96" s="312" t="str">
        <f>'Tabela II'!V102</f>
        <v/>
      </c>
      <c r="W96" s="312" t="str">
        <f>'Tabela II'!W102</f>
        <v/>
      </c>
    </row>
    <row r="97" spans="1:23" s="313" customFormat="1" x14ac:dyDescent="0.2">
      <c r="A97" s="3">
        <f>'Tabela I'!$F$1</f>
        <v>2025</v>
      </c>
      <c r="B97" s="3">
        <f>'Tabela I'!$F$2</f>
        <v>0</v>
      </c>
      <c r="C97" s="312">
        <f>'Tabela II'!B103</f>
        <v>0</v>
      </c>
      <c r="D97" s="312">
        <f>'Tabela II'!C103</f>
        <v>0</v>
      </c>
      <c r="E97" s="312">
        <f>'Tabela II'!D103</f>
        <v>0</v>
      </c>
      <c r="F97" s="312">
        <f>'Tabela II'!E103</f>
        <v>0</v>
      </c>
      <c r="G97" s="312">
        <f>'Tabela II'!F103</f>
        <v>0</v>
      </c>
      <c r="H97" s="312">
        <f>'Tabela II'!H103</f>
        <v>0</v>
      </c>
      <c r="I97" s="312">
        <f>'Tabela II'!I103</f>
        <v>0</v>
      </c>
      <c r="J97" s="312">
        <f>'Tabela II'!J103</f>
        <v>0</v>
      </c>
      <c r="K97" s="312">
        <f>'Tabela II'!K103</f>
        <v>261</v>
      </c>
      <c r="L97" s="312">
        <f>'Tabela II'!L103</f>
        <v>0</v>
      </c>
      <c r="M97" s="312">
        <f>'Tabela II'!M103</f>
        <v>0</v>
      </c>
      <c r="N97" s="312">
        <f>'Tabela II'!N103</f>
        <v>0</v>
      </c>
      <c r="O97" s="312">
        <f>'Tabela II'!O103</f>
        <v>0</v>
      </c>
      <c r="P97" s="312" t="str">
        <f>'Tabela II'!P103</f>
        <v/>
      </c>
      <c r="Q97" s="312" t="str">
        <f>'Tabela II'!Q103</f>
        <v/>
      </c>
      <c r="R97" s="312">
        <f>'Tabela II'!R103</f>
        <v>0</v>
      </c>
      <c r="S97" s="312">
        <f>'Tabela II'!S103</f>
        <v>0</v>
      </c>
      <c r="T97" s="312">
        <f>'Tabela II'!T103</f>
        <v>0</v>
      </c>
      <c r="U97" s="312">
        <f>'Tabela II'!U103</f>
        <v>0</v>
      </c>
      <c r="V97" s="312" t="str">
        <f>'Tabela II'!V103</f>
        <v/>
      </c>
      <c r="W97" s="312" t="str">
        <f>'Tabela II'!W103</f>
        <v/>
      </c>
    </row>
    <row r="98" spans="1:23" s="313" customFormat="1" x14ac:dyDescent="0.2">
      <c r="A98" s="3">
        <f>'Tabela I'!$F$1</f>
        <v>2025</v>
      </c>
      <c r="B98" s="3">
        <f>'Tabela I'!$F$2</f>
        <v>0</v>
      </c>
      <c r="C98" s="312">
        <f>'Tabela II'!B104</f>
        <v>0</v>
      </c>
      <c r="D98" s="312">
        <f>'Tabela II'!C104</f>
        <v>0</v>
      </c>
      <c r="E98" s="312">
        <f>'Tabela II'!D104</f>
        <v>0</v>
      </c>
      <c r="F98" s="312">
        <f>'Tabela II'!E104</f>
        <v>0</v>
      </c>
      <c r="G98" s="312">
        <f>'Tabela II'!F104</f>
        <v>0</v>
      </c>
      <c r="H98" s="312">
        <f>'Tabela II'!H104</f>
        <v>0</v>
      </c>
      <c r="I98" s="312">
        <f>'Tabela II'!I104</f>
        <v>0</v>
      </c>
      <c r="J98" s="312">
        <f>'Tabela II'!J104</f>
        <v>0</v>
      </c>
      <c r="K98" s="312">
        <f>'Tabela II'!K104</f>
        <v>261</v>
      </c>
      <c r="L98" s="312">
        <f>'Tabela II'!L104</f>
        <v>0</v>
      </c>
      <c r="M98" s="312">
        <f>'Tabela II'!M104</f>
        <v>0</v>
      </c>
      <c r="N98" s="312">
        <f>'Tabela II'!N104</f>
        <v>0</v>
      </c>
      <c r="O98" s="312">
        <f>'Tabela II'!O104</f>
        <v>0</v>
      </c>
      <c r="P98" s="312" t="str">
        <f>'Tabela II'!P104</f>
        <v/>
      </c>
      <c r="Q98" s="312" t="str">
        <f>'Tabela II'!Q104</f>
        <v/>
      </c>
      <c r="R98" s="312">
        <f>'Tabela II'!R104</f>
        <v>0</v>
      </c>
      <c r="S98" s="312">
        <f>'Tabela II'!S104</f>
        <v>0</v>
      </c>
      <c r="T98" s="312">
        <f>'Tabela II'!T104</f>
        <v>0</v>
      </c>
      <c r="U98" s="312">
        <f>'Tabela II'!U104</f>
        <v>0</v>
      </c>
      <c r="V98" s="312" t="str">
        <f>'Tabela II'!V104</f>
        <v/>
      </c>
      <c r="W98" s="312" t="str">
        <f>'Tabela II'!W104</f>
        <v/>
      </c>
    </row>
    <row r="99" spans="1:23" s="313" customFormat="1" x14ac:dyDescent="0.2">
      <c r="A99" s="3">
        <f>'Tabela I'!$F$1</f>
        <v>2025</v>
      </c>
      <c r="B99" s="3">
        <f>'Tabela I'!$F$2</f>
        <v>0</v>
      </c>
      <c r="C99" s="312">
        <f>'Tabela II'!B105</f>
        <v>0</v>
      </c>
      <c r="D99" s="312">
        <f>'Tabela II'!C105</f>
        <v>0</v>
      </c>
      <c r="E99" s="312">
        <f>'Tabela II'!D105</f>
        <v>0</v>
      </c>
      <c r="F99" s="312">
        <f>'Tabela II'!E105</f>
        <v>0</v>
      </c>
      <c r="G99" s="312">
        <f>'Tabela II'!F105</f>
        <v>0</v>
      </c>
      <c r="H99" s="312">
        <f>'Tabela II'!H105</f>
        <v>0</v>
      </c>
      <c r="I99" s="312">
        <f>'Tabela II'!I105</f>
        <v>0</v>
      </c>
      <c r="J99" s="312">
        <f>'Tabela II'!J105</f>
        <v>0</v>
      </c>
      <c r="K99" s="312">
        <f>'Tabela II'!K105</f>
        <v>261</v>
      </c>
      <c r="L99" s="312">
        <f>'Tabela II'!L105</f>
        <v>0</v>
      </c>
      <c r="M99" s="312">
        <f>'Tabela II'!M105</f>
        <v>0</v>
      </c>
      <c r="N99" s="312">
        <f>'Tabela II'!N105</f>
        <v>0</v>
      </c>
      <c r="O99" s="312">
        <f>'Tabela II'!O105</f>
        <v>0</v>
      </c>
      <c r="P99" s="312" t="str">
        <f>'Tabela II'!P105</f>
        <v/>
      </c>
      <c r="Q99" s="312" t="str">
        <f>'Tabela II'!Q105</f>
        <v/>
      </c>
      <c r="R99" s="312">
        <f>'Tabela II'!R105</f>
        <v>0</v>
      </c>
      <c r="S99" s="312">
        <f>'Tabela II'!S105</f>
        <v>0</v>
      </c>
      <c r="T99" s="312">
        <f>'Tabela II'!T105</f>
        <v>0</v>
      </c>
      <c r="U99" s="312">
        <f>'Tabela II'!U105</f>
        <v>0</v>
      </c>
      <c r="V99" s="312" t="str">
        <f>'Tabela II'!V105</f>
        <v/>
      </c>
      <c r="W99" s="312" t="str">
        <f>'Tabela II'!W105</f>
        <v/>
      </c>
    </row>
    <row r="100" spans="1:23" s="313" customFormat="1" x14ac:dyDescent="0.2">
      <c r="A100" s="3">
        <f>'Tabela I'!$F$1</f>
        <v>2025</v>
      </c>
      <c r="B100" s="3">
        <f>'Tabela I'!$F$2</f>
        <v>0</v>
      </c>
      <c r="C100" s="312">
        <f>'Tabela II'!B106</f>
        <v>0</v>
      </c>
      <c r="D100" s="312">
        <f>'Tabela II'!C106</f>
        <v>0</v>
      </c>
      <c r="E100" s="312">
        <f>'Tabela II'!D106</f>
        <v>0</v>
      </c>
      <c r="F100" s="312">
        <f>'Tabela II'!E106</f>
        <v>0</v>
      </c>
      <c r="G100" s="312">
        <f>'Tabela II'!F106</f>
        <v>0</v>
      </c>
      <c r="H100" s="312">
        <f>'Tabela II'!H106</f>
        <v>0</v>
      </c>
      <c r="I100" s="312">
        <f>'Tabela II'!I106</f>
        <v>0</v>
      </c>
      <c r="J100" s="312">
        <f>'Tabela II'!J106</f>
        <v>0</v>
      </c>
      <c r="K100" s="312">
        <f>'Tabela II'!K106</f>
        <v>261</v>
      </c>
      <c r="L100" s="312">
        <f>'Tabela II'!L106</f>
        <v>0</v>
      </c>
      <c r="M100" s="312">
        <f>'Tabela II'!M106</f>
        <v>0</v>
      </c>
      <c r="N100" s="312">
        <f>'Tabela II'!N106</f>
        <v>0</v>
      </c>
      <c r="O100" s="312">
        <f>'Tabela II'!O106</f>
        <v>0</v>
      </c>
      <c r="P100" s="312" t="str">
        <f>'Tabela II'!P106</f>
        <v/>
      </c>
      <c r="Q100" s="312" t="str">
        <f>'Tabela II'!Q106</f>
        <v/>
      </c>
      <c r="R100" s="312">
        <f>'Tabela II'!R106</f>
        <v>0</v>
      </c>
      <c r="S100" s="312">
        <f>'Tabela II'!S106</f>
        <v>0</v>
      </c>
      <c r="T100" s="312">
        <f>'Tabela II'!T106</f>
        <v>0</v>
      </c>
      <c r="U100" s="312">
        <f>'Tabela II'!U106</f>
        <v>0</v>
      </c>
      <c r="V100" s="312" t="str">
        <f>'Tabela II'!V106</f>
        <v/>
      </c>
      <c r="W100" s="312" t="str">
        <f>'Tabela II'!W106</f>
        <v/>
      </c>
    </row>
    <row r="101" spans="1:23" s="313" customFormat="1" x14ac:dyDescent="0.2">
      <c r="A101" s="3">
        <f>'Tabela I'!$F$1</f>
        <v>2025</v>
      </c>
      <c r="B101" s="3">
        <f>'Tabela I'!$F$2</f>
        <v>0</v>
      </c>
      <c r="C101" s="312">
        <f>'Tabela II'!B107</f>
        <v>0</v>
      </c>
      <c r="D101" s="312">
        <f>'Tabela II'!C107</f>
        <v>0</v>
      </c>
      <c r="E101" s="312">
        <f>'Tabela II'!D107</f>
        <v>0</v>
      </c>
      <c r="F101" s="312">
        <f>'Tabela II'!E107</f>
        <v>0</v>
      </c>
      <c r="G101" s="312">
        <f>'Tabela II'!F107</f>
        <v>0</v>
      </c>
      <c r="H101" s="312">
        <f>'Tabela II'!H107</f>
        <v>0</v>
      </c>
      <c r="I101" s="312">
        <f>'Tabela II'!I107</f>
        <v>0</v>
      </c>
      <c r="J101" s="312">
        <f>'Tabela II'!J107</f>
        <v>0</v>
      </c>
      <c r="K101" s="312">
        <f>'Tabela II'!K107</f>
        <v>261</v>
      </c>
      <c r="L101" s="312">
        <f>'Tabela II'!L107</f>
        <v>0</v>
      </c>
      <c r="M101" s="312">
        <f>'Tabela II'!M107</f>
        <v>0</v>
      </c>
      <c r="N101" s="312">
        <f>'Tabela II'!N107</f>
        <v>0</v>
      </c>
      <c r="O101" s="312">
        <f>'Tabela II'!O107</f>
        <v>0</v>
      </c>
      <c r="P101" s="312" t="str">
        <f>'Tabela II'!P107</f>
        <v/>
      </c>
      <c r="Q101" s="312" t="str">
        <f>'Tabela II'!Q107</f>
        <v/>
      </c>
      <c r="R101" s="312">
        <f>'Tabela II'!R107</f>
        <v>0</v>
      </c>
      <c r="S101" s="312">
        <f>'Tabela II'!S107</f>
        <v>0</v>
      </c>
      <c r="T101" s="312">
        <f>'Tabela II'!T107</f>
        <v>0</v>
      </c>
      <c r="U101" s="312">
        <f>'Tabela II'!U107</f>
        <v>0</v>
      </c>
      <c r="V101" s="312" t="str">
        <f>'Tabela II'!V107</f>
        <v/>
      </c>
      <c r="W101" s="312" t="str">
        <f>'Tabela II'!W107</f>
        <v/>
      </c>
    </row>
    <row r="102" spans="1:23" s="313" customFormat="1" x14ac:dyDescent="0.2">
      <c r="A102" s="3">
        <f>'Tabela I'!$F$1</f>
        <v>2025</v>
      </c>
      <c r="B102" s="3">
        <f>'Tabela I'!$F$2</f>
        <v>0</v>
      </c>
      <c r="C102" s="312">
        <f>'Tabela II'!B108</f>
        <v>0</v>
      </c>
      <c r="D102" s="312">
        <f>'Tabela II'!C108</f>
        <v>0</v>
      </c>
      <c r="E102" s="312">
        <f>'Tabela II'!D108</f>
        <v>0</v>
      </c>
      <c r="F102" s="312">
        <f>'Tabela II'!E108</f>
        <v>0</v>
      </c>
      <c r="G102" s="312">
        <f>'Tabela II'!F108</f>
        <v>0</v>
      </c>
      <c r="H102" s="312">
        <f>'Tabela II'!H108</f>
        <v>0</v>
      </c>
      <c r="I102" s="312">
        <f>'Tabela II'!I108</f>
        <v>0</v>
      </c>
      <c r="J102" s="312">
        <f>'Tabela II'!J108</f>
        <v>0</v>
      </c>
      <c r="K102" s="312">
        <f>'Tabela II'!K108</f>
        <v>261</v>
      </c>
      <c r="L102" s="312">
        <f>'Tabela II'!L108</f>
        <v>0</v>
      </c>
      <c r="M102" s="312">
        <f>'Tabela II'!M108</f>
        <v>0</v>
      </c>
      <c r="N102" s="312">
        <f>'Tabela II'!N108</f>
        <v>0</v>
      </c>
      <c r="O102" s="312">
        <f>'Tabela II'!O108</f>
        <v>0</v>
      </c>
      <c r="P102" s="312" t="str">
        <f>'Tabela II'!P108</f>
        <v/>
      </c>
      <c r="Q102" s="312" t="str">
        <f>'Tabela II'!Q108</f>
        <v/>
      </c>
      <c r="R102" s="312">
        <f>'Tabela II'!R108</f>
        <v>0</v>
      </c>
      <c r="S102" s="312">
        <f>'Tabela II'!S108</f>
        <v>0</v>
      </c>
      <c r="T102" s="312">
        <f>'Tabela II'!T108</f>
        <v>0</v>
      </c>
      <c r="U102" s="312">
        <f>'Tabela II'!U108</f>
        <v>0</v>
      </c>
      <c r="V102" s="312" t="str">
        <f>'Tabela II'!V108</f>
        <v/>
      </c>
      <c r="W102" s="312" t="str">
        <f>'Tabela II'!W108</f>
        <v/>
      </c>
    </row>
    <row r="103" spans="1:23" s="313" customFormat="1" x14ac:dyDescent="0.2">
      <c r="A103" s="3">
        <f>'Tabela I'!$F$1</f>
        <v>2025</v>
      </c>
      <c r="B103" s="3">
        <f>'Tabela I'!$F$2</f>
        <v>0</v>
      </c>
      <c r="C103" s="312">
        <f>'Tabela II'!B109</f>
        <v>0</v>
      </c>
      <c r="D103" s="312">
        <f>'Tabela II'!C109</f>
        <v>0</v>
      </c>
      <c r="E103" s="312">
        <f>'Tabela II'!D109</f>
        <v>0</v>
      </c>
      <c r="F103" s="312">
        <f>'Tabela II'!E109</f>
        <v>0</v>
      </c>
      <c r="G103" s="312">
        <f>'Tabela II'!F109</f>
        <v>0</v>
      </c>
      <c r="H103" s="312">
        <f>'Tabela II'!H109</f>
        <v>0</v>
      </c>
      <c r="I103" s="312">
        <f>'Tabela II'!I109</f>
        <v>0</v>
      </c>
      <c r="J103" s="312">
        <f>'Tabela II'!J109</f>
        <v>0</v>
      </c>
      <c r="K103" s="312">
        <f>'Tabela II'!K109</f>
        <v>261</v>
      </c>
      <c r="L103" s="312">
        <f>'Tabela II'!L109</f>
        <v>0</v>
      </c>
      <c r="M103" s="312">
        <f>'Tabela II'!M109</f>
        <v>0</v>
      </c>
      <c r="N103" s="312">
        <f>'Tabela II'!N109</f>
        <v>0</v>
      </c>
      <c r="O103" s="312">
        <f>'Tabela II'!O109</f>
        <v>0</v>
      </c>
      <c r="P103" s="312" t="str">
        <f>'Tabela II'!P109</f>
        <v/>
      </c>
      <c r="Q103" s="312" t="str">
        <f>'Tabela II'!Q109</f>
        <v/>
      </c>
      <c r="R103" s="312">
        <f>'Tabela II'!R109</f>
        <v>0</v>
      </c>
      <c r="S103" s="312">
        <f>'Tabela II'!S109</f>
        <v>0</v>
      </c>
      <c r="T103" s="312">
        <f>'Tabela II'!T109</f>
        <v>0</v>
      </c>
      <c r="U103" s="312">
        <f>'Tabela II'!U109</f>
        <v>0</v>
      </c>
      <c r="V103" s="312" t="str">
        <f>'Tabela II'!V109</f>
        <v/>
      </c>
      <c r="W103" s="312" t="str">
        <f>'Tabela II'!W109</f>
        <v/>
      </c>
    </row>
    <row r="104" spans="1:23" s="313" customFormat="1" x14ac:dyDescent="0.2">
      <c r="A104" s="3">
        <f>'Tabela I'!$F$1</f>
        <v>2025</v>
      </c>
      <c r="B104" s="3">
        <f>'Tabela I'!$F$2</f>
        <v>0</v>
      </c>
      <c r="C104" s="312">
        <f>'Tabela II'!B110</f>
        <v>0</v>
      </c>
      <c r="D104" s="312">
        <f>'Tabela II'!C110</f>
        <v>0</v>
      </c>
      <c r="E104" s="312">
        <f>'Tabela II'!D110</f>
        <v>0</v>
      </c>
      <c r="F104" s="312">
        <f>'Tabela II'!E110</f>
        <v>0</v>
      </c>
      <c r="G104" s="312">
        <f>'Tabela II'!F110</f>
        <v>0</v>
      </c>
      <c r="H104" s="312">
        <f>'Tabela II'!H110</f>
        <v>0</v>
      </c>
      <c r="I104" s="312">
        <f>'Tabela II'!I110</f>
        <v>0</v>
      </c>
      <c r="J104" s="312">
        <f>'Tabela II'!J110</f>
        <v>0</v>
      </c>
      <c r="K104" s="312">
        <f>'Tabela II'!K110</f>
        <v>261</v>
      </c>
      <c r="L104" s="312">
        <f>'Tabela II'!L110</f>
        <v>0</v>
      </c>
      <c r="M104" s="312">
        <f>'Tabela II'!M110</f>
        <v>0</v>
      </c>
      <c r="N104" s="312">
        <f>'Tabela II'!N110</f>
        <v>0</v>
      </c>
      <c r="O104" s="312">
        <f>'Tabela II'!O110</f>
        <v>0</v>
      </c>
      <c r="P104" s="312" t="str">
        <f>'Tabela II'!P110</f>
        <v/>
      </c>
      <c r="Q104" s="312" t="str">
        <f>'Tabela II'!Q110</f>
        <v/>
      </c>
      <c r="R104" s="312">
        <f>'Tabela II'!R110</f>
        <v>0</v>
      </c>
      <c r="S104" s="312">
        <f>'Tabela II'!S110</f>
        <v>0</v>
      </c>
      <c r="T104" s="312">
        <f>'Tabela II'!T110</f>
        <v>0</v>
      </c>
      <c r="U104" s="312">
        <f>'Tabela II'!U110</f>
        <v>0</v>
      </c>
      <c r="V104" s="312" t="str">
        <f>'Tabela II'!V110</f>
        <v/>
      </c>
      <c r="W104" s="312" t="str">
        <f>'Tabela II'!W110</f>
        <v/>
      </c>
    </row>
    <row r="105" spans="1:23" s="313" customFormat="1" x14ac:dyDescent="0.2">
      <c r="A105" s="3">
        <f>'Tabela I'!$F$1</f>
        <v>2025</v>
      </c>
      <c r="B105" s="3">
        <f>'Tabela I'!$F$2</f>
        <v>0</v>
      </c>
      <c r="C105" s="312">
        <f>'Tabela II'!B111</f>
        <v>0</v>
      </c>
      <c r="D105" s="312">
        <f>'Tabela II'!C111</f>
        <v>0</v>
      </c>
      <c r="E105" s="312">
        <f>'Tabela II'!D111</f>
        <v>0</v>
      </c>
      <c r="F105" s="312">
        <f>'Tabela II'!E111</f>
        <v>0</v>
      </c>
      <c r="G105" s="312">
        <f>'Tabela II'!F111</f>
        <v>0</v>
      </c>
      <c r="H105" s="312">
        <f>'Tabela II'!H111</f>
        <v>0</v>
      </c>
      <c r="I105" s="312">
        <f>'Tabela II'!I111</f>
        <v>0</v>
      </c>
      <c r="J105" s="312">
        <f>'Tabela II'!J111</f>
        <v>0</v>
      </c>
      <c r="K105" s="312">
        <f>'Tabela II'!K111</f>
        <v>261</v>
      </c>
      <c r="L105" s="312">
        <f>'Tabela II'!L111</f>
        <v>0</v>
      </c>
      <c r="M105" s="312">
        <f>'Tabela II'!M111</f>
        <v>0</v>
      </c>
      <c r="N105" s="312">
        <f>'Tabela II'!N111</f>
        <v>0</v>
      </c>
      <c r="O105" s="312">
        <f>'Tabela II'!O111</f>
        <v>0</v>
      </c>
      <c r="P105" s="312" t="str">
        <f>'Tabela II'!P111</f>
        <v/>
      </c>
      <c r="Q105" s="312" t="str">
        <f>'Tabela II'!Q111</f>
        <v/>
      </c>
      <c r="R105" s="312">
        <f>'Tabela II'!R111</f>
        <v>0</v>
      </c>
      <c r="S105" s="312">
        <f>'Tabela II'!S111</f>
        <v>0</v>
      </c>
      <c r="T105" s="312">
        <f>'Tabela II'!T111</f>
        <v>0</v>
      </c>
      <c r="U105" s="312">
        <f>'Tabela II'!U111</f>
        <v>0</v>
      </c>
      <c r="V105" s="312" t="str">
        <f>'Tabela II'!V111</f>
        <v/>
      </c>
      <c r="W105" s="312" t="str">
        <f>'Tabela II'!W111</f>
        <v/>
      </c>
    </row>
    <row r="106" spans="1:23" s="313" customFormat="1" x14ac:dyDescent="0.2">
      <c r="A106" s="3">
        <f>'Tabela I'!$F$1</f>
        <v>2025</v>
      </c>
      <c r="B106" s="3">
        <f>'Tabela I'!$F$2</f>
        <v>0</v>
      </c>
      <c r="C106" s="312">
        <f>'Tabela II'!B112</f>
        <v>0</v>
      </c>
      <c r="D106" s="312">
        <f>'Tabela II'!C112</f>
        <v>0</v>
      </c>
      <c r="E106" s="312">
        <f>'Tabela II'!D112</f>
        <v>0</v>
      </c>
      <c r="F106" s="312">
        <f>'Tabela II'!E112</f>
        <v>0</v>
      </c>
      <c r="G106" s="312">
        <f>'Tabela II'!F112</f>
        <v>0</v>
      </c>
      <c r="H106" s="312">
        <f>'Tabela II'!H112</f>
        <v>0</v>
      </c>
      <c r="I106" s="312">
        <f>'Tabela II'!I112</f>
        <v>0</v>
      </c>
      <c r="J106" s="312">
        <f>'Tabela II'!J112</f>
        <v>0</v>
      </c>
      <c r="K106" s="312">
        <f>'Tabela II'!K112</f>
        <v>261</v>
      </c>
      <c r="L106" s="312">
        <f>'Tabela II'!L112</f>
        <v>0</v>
      </c>
      <c r="M106" s="312">
        <f>'Tabela II'!M112</f>
        <v>0</v>
      </c>
      <c r="N106" s="312">
        <f>'Tabela II'!N112</f>
        <v>0</v>
      </c>
      <c r="O106" s="312">
        <f>'Tabela II'!O112</f>
        <v>0</v>
      </c>
      <c r="P106" s="312" t="str">
        <f>'Tabela II'!P112</f>
        <v/>
      </c>
      <c r="Q106" s="312" t="str">
        <f>'Tabela II'!Q112</f>
        <v/>
      </c>
      <c r="R106" s="312">
        <f>'Tabela II'!R112</f>
        <v>0</v>
      </c>
      <c r="S106" s="312">
        <f>'Tabela II'!S112</f>
        <v>0</v>
      </c>
      <c r="T106" s="312">
        <f>'Tabela II'!T112</f>
        <v>0</v>
      </c>
      <c r="U106" s="312">
        <f>'Tabela II'!U112</f>
        <v>0</v>
      </c>
      <c r="V106" s="312" t="str">
        <f>'Tabela II'!V112</f>
        <v/>
      </c>
      <c r="W106" s="312" t="str">
        <f>'Tabela II'!W112</f>
        <v/>
      </c>
    </row>
    <row r="107" spans="1:23" s="313" customFormat="1" x14ac:dyDescent="0.2">
      <c r="A107" s="3">
        <f>'Tabela I'!$F$1</f>
        <v>2025</v>
      </c>
      <c r="B107" s="3">
        <f>'Tabela I'!$F$2</f>
        <v>0</v>
      </c>
      <c r="C107" s="312">
        <f>'Tabela II'!B113</f>
        <v>0</v>
      </c>
      <c r="D107" s="312">
        <f>'Tabela II'!C113</f>
        <v>0</v>
      </c>
      <c r="E107" s="312">
        <f>'Tabela II'!D113</f>
        <v>0</v>
      </c>
      <c r="F107" s="312">
        <f>'Tabela II'!E113</f>
        <v>0</v>
      </c>
      <c r="G107" s="312">
        <f>'Tabela II'!F113</f>
        <v>0</v>
      </c>
      <c r="H107" s="312">
        <f>'Tabela II'!H113</f>
        <v>0</v>
      </c>
      <c r="I107" s="312">
        <f>'Tabela II'!I113</f>
        <v>0</v>
      </c>
      <c r="J107" s="312">
        <f>'Tabela II'!J113</f>
        <v>0</v>
      </c>
      <c r="K107" s="312">
        <f>'Tabela II'!K113</f>
        <v>261</v>
      </c>
      <c r="L107" s="312">
        <f>'Tabela II'!L113</f>
        <v>0</v>
      </c>
      <c r="M107" s="312">
        <f>'Tabela II'!M113</f>
        <v>0</v>
      </c>
      <c r="N107" s="312">
        <f>'Tabela II'!N113</f>
        <v>0</v>
      </c>
      <c r="O107" s="312">
        <f>'Tabela II'!O113</f>
        <v>0</v>
      </c>
      <c r="P107" s="312" t="str">
        <f>'Tabela II'!P113</f>
        <v/>
      </c>
      <c r="Q107" s="312" t="str">
        <f>'Tabela II'!Q113</f>
        <v/>
      </c>
      <c r="R107" s="312">
        <f>'Tabela II'!R113</f>
        <v>0</v>
      </c>
      <c r="S107" s="312">
        <f>'Tabela II'!S113</f>
        <v>0</v>
      </c>
      <c r="T107" s="312">
        <f>'Tabela II'!T113</f>
        <v>0</v>
      </c>
      <c r="U107" s="312">
        <f>'Tabela II'!U113</f>
        <v>0</v>
      </c>
      <c r="V107" s="312" t="str">
        <f>'Tabela II'!V113</f>
        <v/>
      </c>
      <c r="W107" s="312" t="str">
        <f>'Tabela II'!W113</f>
        <v/>
      </c>
    </row>
    <row r="108" spans="1:23" s="313" customFormat="1" x14ac:dyDescent="0.2">
      <c r="A108" s="3">
        <f>'Tabela I'!$F$1</f>
        <v>2025</v>
      </c>
      <c r="B108" s="3">
        <f>'Tabela I'!$F$2</f>
        <v>0</v>
      </c>
      <c r="C108" s="312">
        <f>'Tabela II'!B114</f>
        <v>0</v>
      </c>
      <c r="D108" s="312">
        <f>'Tabela II'!C114</f>
        <v>0</v>
      </c>
      <c r="E108" s="312">
        <f>'Tabela II'!D114</f>
        <v>0</v>
      </c>
      <c r="F108" s="312">
        <f>'Tabela II'!E114</f>
        <v>0</v>
      </c>
      <c r="G108" s="312">
        <f>'Tabela II'!F114</f>
        <v>0</v>
      </c>
      <c r="H108" s="312">
        <f>'Tabela II'!H114</f>
        <v>0</v>
      </c>
      <c r="I108" s="312">
        <f>'Tabela II'!I114</f>
        <v>0</v>
      </c>
      <c r="J108" s="312">
        <f>'Tabela II'!J114</f>
        <v>0</v>
      </c>
      <c r="K108" s="312">
        <f>'Tabela II'!K114</f>
        <v>261</v>
      </c>
      <c r="L108" s="312">
        <f>'Tabela II'!L114</f>
        <v>0</v>
      </c>
      <c r="M108" s="312">
        <f>'Tabela II'!M114</f>
        <v>0</v>
      </c>
      <c r="N108" s="312">
        <f>'Tabela II'!N114</f>
        <v>0</v>
      </c>
      <c r="O108" s="312">
        <f>'Tabela II'!O114</f>
        <v>0</v>
      </c>
      <c r="P108" s="312" t="str">
        <f>'Tabela II'!P114</f>
        <v/>
      </c>
      <c r="Q108" s="312" t="str">
        <f>'Tabela II'!Q114</f>
        <v/>
      </c>
      <c r="R108" s="312">
        <f>'Tabela II'!R114</f>
        <v>0</v>
      </c>
      <c r="S108" s="312">
        <f>'Tabela II'!S114</f>
        <v>0</v>
      </c>
      <c r="T108" s="312">
        <f>'Tabela II'!T114</f>
        <v>0</v>
      </c>
      <c r="U108" s="312">
        <f>'Tabela II'!U114</f>
        <v>0</v>
      </c>
      <c r="V108" s="312" t="str">
        <f>'Tabela II'!V114</f>
        <v/>
      </c>
      <c r="W108" s="312" t="str">
        <f>'Tabela II'!W114</f>
        <v/>
      </c>
    </row>
    <row r="109" spans="1:23" s="313" customFormat="1" x14ac:dyDescent="0.2">
      <c r="A109" s="3">
        <f>'Tabela I'!$F$1</f>
        <v>2025</v>
      </c>
      <c r="B109" s="3">
        <f>'Tabela I'!$F$2</f>
        <v>0</v>
      </c>
      <c r="C109" s="312">
        <f>'Tabela II'!B115</f>
        <v>0</v>
      </c>
      <c r="D109" s="312">
        <f>'Tabela II'!C115</f>
        <v>0</v>
      </c>
      <c r="E109" s="312">
        <f>'Tabela II'!D115</f>
        <v>0</v>
      </c>
      <c r="F109" s="312">
        <f>'Tabela II'!E115</f>
        <v>0</v>
      </c>
      <c r="G109" s="312">
        <f>'Tabela II'!F115</f>
        <v>0</v>
      </c>
      <c r="H109" s="312">
        <f>'Tabela II'!H115</f>
        <v>0</v>
      </c>
      <c r="I109" s="312">
        <f>'Tabela II'!I115</f>
        <v>0</v>
      </c>
      <c r="J109" s="312">
        <f>'Tabela II'!J115</f>
        <v>0</v>
      </c>
      <c r="K109" s="312">
        <f>'Tabela II'!K115</f>
        <v>261</v>
      </c>
      <c r="L109" s="312">
        <f>'Tabela II'!L115</f>
        <v>0</v>
      </c>
      <c r="M109" s="312">
        <f>'Tabela II'!M115</f>
        <v>0</v>
      </c>
      <c r="N109" s="312">
        <f>'Tabela II'!N115</f>
        <v>0</v>
      </c>
      <c r="O109" s="312">
        <f>'Tabela II'!O115</f>
        <v>0</v>
      </c>
      <c r="P109" s="312" t="str">
        <f>'Tabela II'!P115</f>
        <v/>
      </c>
      <c r="Q109" s="312" t="str">
        <f>'Tabela II'!Q115</f>
        <v/>
      </c>
      <c r="R109" s="312">
        <f>'Tabela II'!R115</f>
        <v>0</v>
      </c>
      <c r="S109" s="312">
        <f>'Tabela II'!S115</f>
        <v>0</v>
      </c>
      <c r="T109" s="312">
        <f>'Tabela II'!T115</f>
        <v>0</v>
      </c>
      <c r="U109" s="312">
        <f>'Tabela II'!U115</f>
        <v>0</v>
      </c>
      <c r="V109" s="312" t="str">
        <f>'Tabela II'!V115</f>
        <v/>
      </c>
      <c r="W109" s="312" t="str">
        <f>'Tabela II'!W115</f>
        <v/>
      </c>
    </row>
    <row r="110" spans="1:23" s="313" customFormat="1" x14ac:dyDescent="0.2">
      <c r="A110" s="3">
        <f>'Tabela I'!$F$1</f>
        <v>2025</v>
      </c>
      <c r="B110" s="3">
        <f>'Tabela I'!$F$2</f>
        <v>0</v>
      </c>
      <c r="C110" s="312">
        <f>'Tabela II'!B116</f>
        <v>0</v>
      </c>
      <c r="D110" s="312">
        <f>'Tabela II'!C116</f>
        <v>0</v>
      </c>
      <c r="E110" s="312">
        <f>'Tabela II'!D116</f>
        <v>0</v>
      </c>
      <c r="F110" s="312">
        <f>'Tabela II'!E116</f>
        <v>0</v>
      </c>
      <c r="G110" s="312">
        <f>'Tabela II'!F116</f>
        <v>0</v>
      </c>
      <c r="H110" s="312">
        <f>'Tabela II'!H116</f>
        <v>0</v>
      </c>
      <c r="I110" s="312">
        <f>'Tabela II'!I116</f>
        <v>0</v>
      </c>
      <c r="J110" s="312">
        <f>'Tabela II'!J116</f>
        <v>0</v>
      </c>
      <c r="K110" s="312">
        <f>'Tabela II'!K116</f>
        <v>261</v>
      </c>
      <c r="L110" s="312">
        <f>'Tabela II'!L116</f>
        <v>0</v>
      </c>
      <c r="M110" s="312">
        <f>'Tabela II'!M116</f>
        <v>0</v>
      </c>
      <c r="N110" s="312">
        <f>'Tabela II'!N116</f>
        <v>0</v>
      </c>
      <c r="O110" s="312">
        <f>'Tabela II'!O116</f>
        <v>0</v>
      </c>
      <c r="P110" s="312" t="str">
        <f>'Tabela II'!P116</f>
        <v/>
      </c>
      <c r="Q110" s="312" t="str">
        <f>'Tabela II'!Q116</f>
        <v/>
      </c>
      <c r="R110" s="312">
        <f>'Tabela II'!R116</f>
        <v>0</v>
      </c>
      <c r="S110" s="312">
        <f>'Tabela II'!S116</f>
        <v>0</v>
      </c>
      <c r="T110" s="312">
        <f>'Tabela II'!T116</f>
        <v>0</v>
      </c>
      <c r="U110" s="312">
        <f>'Tabela II'!U116</f>
        <v>0</v>
      </c>
      <c r="V110" s="312" t="str">
        <f>'Tabela II'!V116</f>
        <v/>
      </c>
      <c r="W110" s="312" t="str">
        <f>'Tabela II'!W116</f>
        <v/>
      </c>
    </row>
    <row r="111" spans="1:23" s="313" customFormat="1" x14ac:dyDescent="0.2">
      <c r="A111" s="3">
        <f>'Tabela I'!$F$1</f>
        <v>2025</v>
      </c>
      <c r="B111" s="3">
        <f>'Tabela I'!$F$2</f>
        <v>0</v>
      </c>
      <c r="C111" s="312">
        <f>'Tabela II'!B117</f>
        <v>0</v>
      </c>
      <c r="D111" s="312">
        <f>'Tabela II'!C117</f>
        <v>0</v>
      </c>
      <c r="E111" s="312">
        <f>'Tabela II'!D117</f>
        <v>0</v>
      </c>
      <c r="F111" s="312">
        <f>'Tabela II'!E117</f>
        <v>0</v>
      </c>
      <c r="G111" s="312">
        <f>'Tabela II'!F117</f>
        <v>0</v>
      </c>
      <c r="H111" s="312">
        <f>'Tabela II'!H117</f>
        <v>0</v>
      </c>
      <c r="I111" s="312">
        <f>'Tabela II'!I117</f>
        <v>0</v>
      </c>
      <c r="J111" s="312">
        <f>'Tabela II'!J117</f>
        <v>0</v>
      </c>
      <c r="K111" s="312">
        <f>'Tabela II'!K117</f>
        <v>261</v>
      </c>
      <c r="L111" s="312">
        <f>'Tabela II'!L117</f>
        <v>0</v>
      </c>
      <c r="M111" s="312">
        <f>'Tabela II'!M117</f>
        <v>0</v>
      </c>
      <c r="N111" s="312">
        <f>'Tabela II'!N117</f>
        <v>0</v>
      </c>
      <c r="O111" s="312">
        <f>'Tabela II'!O117</f>
        <v>0</v>
      </c>
      <c r="P111" s="312" t="str">
        <f>'Tabela II'!P117</f>
        <v/>
      </c>
      <c r="Q111" s="312" t="str">
        <f>'Tabela II'!Q117</f>
        <v/>
      </c>
      <c r="R111" s="312">
        <f>'Tabela II'!R117</f>
        <v>0</v>
      </c>
      <c r="S111" s="312">
        <f>'Tabela II'!S117</f>
        <v>0</v>
      </c>
      <c r="T111" s="312">
        <f>'Tabela II'!T117</f>
        <v>0</v>
      </c>
      <c r="U111" s="312">
        <f>'Tabela II'!U117</f>
        <v>0</v>
      </c>
      <c r="V111" s="312" t="str">
        <f>'Tabela II'!V117</f>
        <v/>
      </c>
      <c r="W111" s="312" t="str">
        <f>'Tabela II'!W117</f>
        <v/>
      </c>
    </row>
    <row r="112" spans="1:23" s="313" customFormat="1" x14ac:dyDescent="0.2">
      <c r="A112" s="3">
        <f>'Tabela I'!$F$1</f>
        <v>2025</v>
      </c>
      <c r="B112" s="3">
        <f>'Tabela I'!$F$2</f>
        <v>0</v>
      </c>
      <c r="C112" s="312">
        <f>'Tabela II'!B118</f>
        <v>0</v>
      </c>
      <c r="D112" s="312">
        <f>'Tabela II'!C118</f>
        <v>0</v>
      </c>
      <c r="E112" s="312">
        <f>'Tabela II'!D118</f>
        <v>0</v>
      </c>
      <c r="F112" s="312">
        <f>'Tabela II'!E118</f>
        <v>0</v>
      </c>
      <c r="G112" s="312">
        <f>'Tabela II'!F118</f>
        <v>0</v>
      </c>
      <c r="H112" s="312">
        <f>'Tabela II'!H118</f>
        <v>0</v>
      </c>
      <c r="I112" s="312">
        <f>'Tabela II'!I118</f>
        <v>0</v>
      </c>
      <c r="J112" s="312">
        <f>'Tabela II'!J118</f>
        <v>0</v>
      </c>
      <c r="K112" s="312">
        <f>'Tabela II'!K118</f>
        <v>261</v>
      </c>
      <c r="L112" s="312">
        <f>'Tabela II'!L118</f>
        <v>0</v>
      </c>
      <c r="M112" s="312">
        <f>'Tabela II'!M118</f>
        <v>0</v>
      </c>
      <c r="N112" s="312">
        <f>'Tabela II'!N118</f>
        <v>0</v>
      </c>
      <c r="O112" s="312">
        <f>'Tabela II'!O118</f>
        <v>0</v>
      </c>
      <c r="P112" s="312" t="str">
        <f>'Tabela II'!P118</f>
        <v/>
      </c>
      <c r="Q112" s="312" t="str">
        <f>'Tabela II'!Q118</f>
        <v/>
      </c>
      <c r="R112" s="312">
        <f>'Tabela II'!R118</f>
        <v>0</v>
      </c>
      <c r="S112" s="312">
        <f>'Tabela II'!S118</f>
        <v>0</v>
      </c>
      <c r="T112" s="312">
        <f>'Tabela II'!T118</f>
        <v>0</v>
      </c>
      <c r="U112" s="312">
        <f>'Tabela II'!U118</f>
        <v>0</v>
      </c>
      <c r="V112" s="312" t="str">
        <f>'Tabela II'!V118</f>
        <v/>
      </c>
      <c r="W112" s="312" t="str">
        <f>'Tabela II'!W118</f>
        <v/>
      </c>
    </row>
    <row r="113" spans="1:27" s="313" customFormat="1" x14ac:dyDescent="0.2">
      <c r="A113" s="3">
        <f>'Tabela I'!$F$1</f>
        <v>2025</v>
      </c>
      <c r="B113" s="3">
        <f>'Tabela I'!$F$2</f>
        <v>0</v>
      </c>
      <c r="C113" s="312">
        <f>'Tabela II'!B119</f>
        <v>0</v>
      </c>
      <c r="D113" s="312">
        <f>'Tabela II'!C119</f>
        <v>0</v>
      </c>
      <c r="E113" s="312">
        <f>'Tabela II'!D119</f>
        <v>0</v>
      </c>
      <c r="F113" s="312">
        <f>'Tabela II'!E119</f>
        <v>0</v>
      </c>
      <c r="G113" s="312">
        <f>'Tabela II'!F119</f>
        <v>0</v>
      </c>
      <c r="H113" s="312">
        <f>'Tabela II'!H119</f>
        <v>0</v>
      </c>
      <c r="I113" s="312">
        <f>'Tabela II'!I119</f>
        <v>0</v>
      </c>
      <c r="J113" s="312">
        <f>'Tabela II'!J119</f>
        <v>0</v>
      </c>
      <c r="K113" s="312">
        <f>'Tabela II'!K119</f>
        <v>261</v>
      </c>
      <c r="L113" s="312">
        <f>'Tabela II'!L119</f>
        <v>0</v>
      </c>
      <c r="M113" s="312">
        <f>'Tabela II'!M119</f>
        <v>0</v>
      </c>
      <c r="N113" s="312">
        <f>'Tabela II'!N119</f>
        <v>0</v>
      </c>
      <c r="O113" s="312">
        <f>'Tabela II'!O119</f>
        <v>0</v>
      </c>
      <c r="P113" s="312" t="str">
        <f>'Tabela II'!P119</f>
        <v/>
      </c>
      <c r="Q113" s="312" t="str">
        <f>'Tabela II'!Q119</f>
        <v/>
      </c>
      <c r="R113" s="312">
        <f>'Tabela II'!R119</f>
        <v>0</v>
      </c>
      <c r="S113" s="312">
        <f>'Tabela II'!S119</f>
        <v>0</v>
      </c>
      <c r="T113" s="312">
        <f>'Tabela II'!T119</f>
        <v>0</v>
      </c>
      <c r="U113" s="312">
        <f>'Tabela II'!U119</f>
        <v>0</v>
      </c>
      <c r="V113" s="312" t="str">
        <f>'Tabela II'!V119</f>
        <v/>
      </c>
      <c r="W113" s="312" t="str">
        <f>'Tabela II'!W119</f>
        <v/>
      </c>
    </row>
    <row r="114" spans="1:27" s="313" customFormat="1" x14ac:dyDescent="0.2">
      <c r="A114" s="3">
        <f>'Tabela I'!$F$1</f>
        <v>2025</v>
      </c>
      <c r="B114" s="3">
        <f>'Tabela I'!$F$2</f>
        <v>0</v>
      </c>
      <c r="C114" s="312">
        <f>'Tabela II'!B120</f>
        <v>0</v>
      </c>
      <c r="D114" s="312">
        <f>'Tabela II'!C120</f>
        <v>0</v>
      </c>
      <c r="E114" s="312">
        <f>'Tabela II'!D120</f>
        <v>0</v>
      </c>
      <c r="F114" s="312">
        <f>'Tabela II'!E120</f>
        <v>0</v>
      </c>
      <c r="G114" s="312">
        <f>'Tabela II'!F120</f>
        <v>0</v>
      </c>
      <c r="H114" s="312">
        <f>'Tabela II'!H120</f>
        <v>0</v>
      </c>
      <c r="I114" s="312">
        <f>'Tabela II'!I120</f>
        <v>0</v>
      </c>
      <c r="J114" s="312">
        <f>'Tabela II'!J120</f>
        <v>0</v>
      </c>
      <c r="K114" s="312">
        <f>'Tabela II'!K120</f>
        <v>261</v>
      </c>
      <c r="L114" s="312">
        <f>'Tabela II'!L120</f>
        <v>0</v>
      </c>
      <c r="M114" s="312">
        <f>'Tabela II'!M120</f>
        <v>0</v>
      </c>
      <c r="N114" s="312">
        <f>'Tabela II'!N120</f>
        <v>0</v>
      </c>
      <c r="O114" s="312">
        <f>'Tabela II'!O120</f>
        <v>0</v>
      </c>
      <c r="P114" s="312" t="str">
        <f>'Tabela II'!P120</f>
        <v/>
      </c>
      <c r="Q114" s="312" t="str">
        <f>'Tabela II'!Q120</f>
        <v/>
      </c>
      <c r="R114" s="312">
        <f>'Tabela II'!R120</f>
        <v>0</v>
      </c>
      <c r="S114" s="312">
        <f>'Tabela II'!S120</f>
        <v>0</v>
      </c>
      <c r="T114" s="312">
        <f>'Tabela II'!T120</f>
        <v>0</v>
      </c>
      <c r="U114" s="312">
        <f>'Tabela II'!U120</f>
        <v>0</v>
      </c>
      <c r="V114" s="312" t="str">
        <f>'Tabela II'!V120</f>
        <v/>
      </c>
      <c r="W114" s="312" t="str">
        <f>'Tabela II'!W120</f>
        <v/>
      </c>
    </row>
    <row r="115" spans="1:27" s="313" customFormat="1" x14ac:dyDescent="0.2">
      <c r="A115" s="3">
        <f>'Tabela I'!$F$1</f>
        <v>2025</v>
      </c>
      <c r="B115" s="3">
        <f>'Tabela I'!$F$2</f>
        <v>0</v>
      </c>
      <c r="C115" s="312">
        <f>'Tabela II'!B121</f>
        <v>0</v>
      </c>
      <c r="D115" s="312">
        <f>'Tabela II'!C121</f>
        <v>0</v>
      </c>
      <c r="E115" s="312">
        <f>'Tabela II'!D121</f>
        <v>0</v>
      </c>
      <c r="F115" s="312">
        <f>'Tabela II'!E121</f>
        <v>0</v>
      </c>
      <c r="G115" s="312">
        <f>'Tabela II'!F121</f>
        <v>0</v>
      </c>
      <c r="H115" s="312">
        <f>'Tabela II'!H121</f>
        <v>0</v>
      </c>
      <c r="I115" s="312">
        <f>'Tabela II'!I121</f>
        <v>0</v>
      </c>
      <c r="J115" s="312">
        <f>'Tabela II'!J121</f>
        <v>0</v>
      </c>
      <c r="K115" s="312">
        <f>'Tabela II'!K121</f>
        <v>261</v>
      </c>
      <c r="L115" s="312">
        <f>'Tabela II'!L121</f>
        <v>0</v>
      </c>
      <c r="M115" s="312">
        <f>'Tabela II'!M121</f>
        <v>0</v>
      </c>
      <c r="N115" s="312">
        <f>'Tabela II'!N121</f>
        <v>0</v>
      </c>
      <c r="O115" s="312">
        <f>'Tabela II'!O121</f>
        <v>0</v>
      </c>
      <c r="P115" s="312" t="str">
        <f>'Tabela II'!P121</f>
        <v/>
      </c>
      <c r="Q115" s="312" t="str">
        <f>'Tabela II'!Q121</f>
        <v/>
      </c>
      <c r="R115" s="312">
        <f>'Tabela II'!R121</f>
        <v>0</v>
      </c>
      <c r="S115" s="312">
        <f>'Tabela II'!S121</f>
        <v>0</v>
      </c>
      <c r="T115" s="312">
        <f>'Tabela II'!T121</f>
        <v>0</v>
      </c>
      <c r="U115" s="312">
        <f>'Tabela II'!U121</f>
        <v>0</v>
      </c>
      <c r="V115" s="312" t="str">
        <f>'Tabela II'!V121</f>
        <v/>
      </c>
      <c r="W115" s="312" t="str">
        <f>'Tabela II'!W121</f>
        <v/>
      </c>
    </row>
    <row r="116" spans="1:27" s="313" customFormat="1" x14ac:dyDescent="0.2">
      <c r="A116" s="3">
        <f>'Tabela I'!$F$1</f>
        <v>2025</v>
      </c>
      <c r="B116" s="3">
        <f>'Tabela I'!$F$2</f>
        <v>0</v>
      </c>
      <c r="C116" s="312">
        <f>'Tabela II'!B122</f>
        <v>0</v>
      </c>
      <c r="D116" s="312">
        <f>'Tabela II'!C122</f>
        <v>0</v>
      </c>
      <c r="E116" s="312">
        <f>'Tabela II'!D122</f>
        <v>0</v>
      </c>
      <c r="F116" s="312">
        <f>'Tabela II'!E122</f>
        <v>0</v>
      </c>
      <c r="G116" s="312">
        <f>'Tabela II'!F122</f>
        <v>0</v>
      </c>
      <c r="H116" s="312">
        <f>'Tabela II'!H122</f>
        <v>0</v>
      </c>
      <c r="I116" s="312">
        <f>'Tabela II'!I122</f>
        <v>0</v>
      </c>
      <c r="J116" s="312">
        <f>'Tabela II'!J122</f>
        <v>0</v>
      </c>
      <c r="K116" s="312">
        <f>'Tabela II'!K122</f>
        <v>261</v>
      </c>
      <c r="L116" s="312">
        <f>'Tabela II'!L122</f>
        <v>0</v>
      </c>
      <c r="M116" s="312">
        <f>'Tabela II'!M122</f>
        <v>0</v>
      </c>
      <c r="N116" s="312">
        <f>'Tabela II'!N122</f>
        <v>0</v>
      </c>
      <c r="O116" s="312">
        <f>'Tabela II'!O122</f>
        <v>0</v>
      </c>
      <c r="P116" s="312" t="str">
        <f>'Tabela II'!P122</f>
        <v/>
      </c>
      <c r="Q116" s="312" t="str">
        <f>'Tabela II'!Q122</f>
        <v/>
      </c>
      <c r="R116" s="312">
        <f>'Tabela II'!R122</f>
        <v>0</v>
      </c>
      <c r="S116" s="312">
        <f>'Tabela II'!S122</f>
        <v>0</v>
      </c>
      <c r="T116" s="312">
        <f>'Tabela II'!T122</f>
        <v>0</v>
      </c>
      <c r="U116" s="312">
        <f>'Tabela II'!U122</f>
        <v>0</v>
      </c>
      <c r="V116" s="312" t="str">
        <f>'Tabela II'!V122</f>
        <v/>
      </c>
      <c r="W116" s="312" t="str">
        <f>'Tabela II'!W122</f>
        <v/>
      </c>
    </row>
    <row r="117" spans="1:27" s="313" customFormat="1" ht="15" customHeight="1" x14ac:dyDescent="0.2">
      <c r="A117" s="3">
        <f>'Tabela I'!$F$1</f>
        <v>2025</v>
      </c>
      <c r="B117" s="3">
        <f>'Tabela I'!$F$2</f>
        <v>0</v>
      </c>
      <c r="C117" s="312">
        <f>'Tabela II'!B123</f>
        <v>0</v>
      </c>
      <c r="D117" s="312">
        <f>'Tabela II'!C123</f>
        <v>0</v>
      </c>
      <c r="E117" s="312">
        <f>'Tabela II'!D123</f>
        <v>0</v>
      </c>
      <c r="F117" s="312">
        <f>'Tabela II'!E123</f>
        <v>0</v>
      </c>
      <c r="G117" s="312">
        <f>'Tabela II'!F123</f>
        <v>0</v>
      </c>
      <c r="H117" s="312">
        <f>'Tabela II'!H123</f>
        <v>0</v>
      </c>
      <c r="I117" s="312">
        <f>'Tabela II'!I123</f>
        <v>0</v>
      </c>
      <c r="J117" s="312">
        <f>'Tabela II'!J123</f>
        <v>0</v>
      </c>
      <c r="K117" s="312">
        <f>'Tabela II'!K123</f>
        <v>261</v>
      </c>
      <c r="L117" s="312">
        <f>'Tabela II'!L123</f>
        <v>0</v>
      </c>
      <c r="M117" s="312">
        <f>'Tabela II'!M123</f>
        <v>0</v>
      </c>
      <c r="N117" s="312">
        <f>'Tabela II'!N123</f>
        <v>0</v>
      </c>
      <c r="O117" s="312">
        <f>'Tabela II'!O123</f>
        <v>0</v>
      </c>
      <c r="P117" s="312" t="str">
        <f>'Tabela II'!P123</f>
        <v/>
      </c>
      <c r="Q117" s="312" t="str">
        <f>'Tabela II'!Q123</f>
        <v/>
      </c>
      <c r="R117" s="312">
        <f>'Tabela II'!R123</f>
        <v>0</v>
      </c>
      <c r="S117" s="312">
        <f>'Tabela II'!S123</f>
        <v>0</v>
      </c>
      <c r="T117" s="312">
        <f>'Tabela II'!T123</f>
        <v>0</v>
      </c>
      <c r="U117" s="312">
        <f>'Tabela II'!U123</f>
        <v>0</v>
      </c>
      <c r="V117" s="312" t="str">
        <f>'Tabela II'!V123</f>
        <v/>
      </c>
      <c r="W117" s="312" t="str">
        <f>'Tabela II'!W123</f>
        <v/>
      </c>
      <c r="X117" s="396"/>
      <c r="Y117" s="397"/>
      <c r="Z117" s="398"/>
      <c r="AA117" s="398"/>
    </row>
    <row r="118" spans="1:27" s="313" customFormat="1" x14ac:dyDescent="0.2">
      <c r="A118" s="3">
        <f>'Tabela I'!$F$1</f>
        <v>2025</v>
      </c>
      <c r="B118" s="3">
        <f>'Tabela I'!$F$2</f>
        <v>0</v>
      </c>
      <c r="C118" s="312">
        <f>'Tabela II'!B124</f>
        <v>0</v>
      </c>
      <c r="D118" s="312">
        <f>'Tabela II'!C124</f>
        <v>0</v>
      </c>
      <c r="E118" s="312">
        <f>'Tabela II'!D124</f>
        <v>0</v>
      </c>
      <c r="F118" s="312">
        <f>'Tabela II'!E124</f>
        <v>0</v>
      </c>
      <c r="G118" s="312">
        <f>'Tabela II'!F124</f>
        <v>0</v>
      </c>
      <c r="H118" s="312">
        <f>'Tabela II'!H124</f>
        <v>0</v>
      </c>
      <c r="I118" s="312">
        <f>'Tabela II'!I124</f>
        <v>0</v>
      </c>
      <c r="J118" s="312">
        <f>'Tabela II'!J124</f>
        <v>0</v>
      </c>
      <c r="K118" s="312">
        <f>'Tabela II'!K124</f>
        <v>261</v>
      </c>
      <c r="L118" s="312">
        <f>'Tabela II'!L124</f>
        <v>0</v>
      </c>
      <c r="M118" s="312">
        <f>'Tabela II'!M124</f>
        <v>0</v>
      </c>
      <c r="N118" s="312">
        <f>'Tabela II'!N124</f>
        <v>0</v>
      </c>
      <c r="O118" s="312">
        <f>'Tabela II'!O124</f>
        <v>0</v>
      </c>
      <c r="P118" s="312" t="str">
        <f>'Tabela II'!P124</f>
        <v/>
      </c>
      <c r="Q118" s="312" t="str">
        <f>'Tabela II'!Q124</f>
        <v/>
      </c>
      <c r="R118" s="312">
        <f>'Tabela II'!R124</f>
        <v>0</v>
      </c>
      <c r="S118" s="312">
        <f>'Tabela II'!S124</f>
        <v>0</v>
      </c>
      <c r="T118" s="312">
        <f>'Tabela II'!T124</f>
        <v>0</v>
      </c>
      <c r="U118" s="312">
        <f>'Tabela II'!U124</f>
        <v>0</v>
      </c>
      <c r="V118" s="312" t="str">
        <f>'Tabela II'!V124</f>
        <v/>
      </c>
      <c r="W118" s="312" t="str">
        <f>'Tabela II'!W124</f>
        <v/>
      </c>
      <c r="X118" s="399"/>
      <c r="Y118" s="400"/>
      <c r="Z118" s="401"/>
      <c r="AA118" s="398"/>
    </row>
    <row r="119" spans="1:27" s="313" customFormat="1" x14ac:dyDescent="0.2">
      <c r="A119" s="3">
        <f>'Tabela I'!$F$1</f>
        <v>2025</v>
      </c>
      <c r="B119" s="3">
        <f>'Tabela I'!$F$2</f>
        <v>0</v>
      </c>
      <c r="C119" s="312">
        <f>'Tabela II'!B125</f>
        <v>0</v>
      </c>
      <c r="D119" s="312">
        <f>'Tabela II'!C125</f>
        <v>0</v>
      </c>
      <c r="E119" s="312">
        <f>'Tabela II'!D125</f>
        <v>0</v>
      </c>
      <c r="F119" s="312">
        <f>'Tabela II'!E125</f>
        <v>0</v>
      </c>
      <c r="G119" s="312">
        <f>'Tabela II'!F125</f>
        <v>0</v>
      </c>
      <c r="H119" s="312">
        <f>'Tabela II'!H125</f>
        <v>0</v>
      </c>
      <c r="I119" s="312">
        <f>'Tabela II'!I125</f>
        <v>0</v>
      </c>
      <c r="J119" s="312">
        <f>'Tabela II'!J125</f>
        <v>0</v>
      </c>
      <c r="K119" s="312">
        <f>'Tabela II'!K125</f>
        <v>261</v>
      </c>
      <c r="L119" s="312">
        <f>'Tabela II'!L125</f>
        <v>0</v>
      </c>
      <c r="M119" s="312">
        <f>'Tabela II'!M125</f>
        <v>0</v>
      </c>
      <c r="N119" s="312">
        <f>'Tabela II'!N125</f>
        <v>0</v>
      </c>
      <c r="O119" s="312">
        <f>'Tabela II'!O125</f>
        <v>0</v>
      </c>
      <c r="P119" s="312" t="str">
        <f>'Tabela II'!P125</f>
        <v/>
      </c>
      <c r="Q119" s="312" t="str">
        <f>'Tabela II'!Q125</f>
        <v/>
      </c>
      <c r="R119" s="312">
        <f>'Tabela II'!R125</f>
        <v>0</v>
      </c>
      <c r="S119" s="312">
        <f>'Tabela II'!S125</f>
        <v>0</v>
      </c>
      <c r="T119" s="312">
        <f>'Tabela II'!T125</f>
        <v>0</v>
      </c>
      <c r="U119" s="312">
        <f>'Tabela II'!U125</f>
        <v>0</v>
      </c>
      <c r="V119" s="312" t="str">
        <f>'Tabela II'!V125</f>
        <v/>
      </c>
      <c r="W119" s="312" t="str">
        <f>'Tabela II'!W125</f>
        <v/>
      </c>
    </row>
    <row r="120" spans="1:27" s="313" customFormat="1" x14ac:dyDescent="0.2">
      <c r="A120" s="3">
        <f>'Tabela I'!$F$1</f>
        <v>2025</v>
      </c>
      <c r="B120" s="3">
        <f>'Tabela I'!$F$2</f>
        <v>0</v>
      </c>
      <c r="C120" s="312">
        <f>'Tabela II'!B126</f>
        <v>0</v>
      </c>
      <c r="D120" s="312">
        <f>'Tabela II'!C126</f>
        <v>0</v>
      </c>
      <c r="E120" s="312">
        <f>'Tabela II'!D126</f>
        <v>0</v>
      </c>
      <c r="F120" s="312">
        <f>'Tabela II'!E126</f>
        <v>0</v>
      </c>
      <c r="G120" s="312">
        <f>'Tabela II'!F126</f>
        <v>0</v>
      </c>
      <c r="H120" s="312">
        <f>'Tabela II'!H126</f>
        <v>0</v>
      </c>
      <c r="I120" s="312">
        <f>'Tabela II'!I126</f>
        <v>0</v>
      </c>
      <c r="J120" s="312">
        <f>'Tabela II'!J126</f>
        <v>0</v>
      </c>
      <c r="K120" s="312">
        <f>'Tabela II'!K126</f>
        <v>261</v>
      </c>
      <c r="L120" s="312">
        <f>'Tabela II'!L126</f>
        <v>0</v>
      </c>
      <c r="M120" s="312">
        <f>'Tabela II'!M126</f>
        <v>0</v>
      </c>
      <c r="N120" s="312">
        <f>'Tabela II'!N126</f>
        <v>0</v>
      </c>
      <c r="O120" s="312">
        <f>'Tabela II'!O126</f>
        <v>0</v>
      </c>
      <c r="P120" s="312" t="str">
        <f>'Tabela II'!P126</f>
        <v/>
      </c>
      <c r="Q120" s="312" t="str">
        <f>'Tabela II'!Q126</f>
        <v/>
      </c>
      <c r="R120" s="312">
        <f>'Tabela II'!R126</f>
        <v>0</v>
      </c>
      <c r="S120" s="312">
        <f>'Tabela II'!S126</f>
        <v>0</v>
      </c>
      <c r="T120" s="312">
        <f>'Tabela II'!T126</f>
        <v>0</v>
      </c>
      <c r="U120" s="312">
        <f>'Tabela II'!U126</f>
        <v>0</v>
      </c>
      <c r="V120" s="312" t="str">
        <f>'Tabela II'!V126</f>
        <v/>
      </c>
      <c r="W120" s="312" t="str">
        <f>'Tabela II'!W126</f>
        <v/>
      </c>
    </row>
    <row r="121" spans="1:27" s="313" customFormat="1" x14ac:dyDescent="0.2">
      <c r="A121" s="3">
        <f>'Tabela I'!$F$1</f>
        <v>2025</v>
      </c>
      <c r="B121" s="3">
        <f>'Tabela I'!$F$2</f>
        <v>0</v>
      </c>
      <c r="C121" s="312">
        <f>'Tabela II'!B127</f>
        <v>0</v>
      </c>
      <c r="D121" s="312">
        <f>'Tabela II'!C127</f>
        <v>0</v>
      </c>
      <c r="E121" s="312">
        <f>'Tabela II'!D127</f>
        <v>0</v>
      </c>
      <c r="F121" s="312">
        <f>'Tabela II'!E127</f>
        <v>0</v>
      </c>
      <c r="G121" s="312">
        <f>'Tabela II'!F127</f>
        <v>0</v>
      </c>
      <c r="H121" s="312">
        <f>'Tabela II'!H127</f>
        <v>0</v>
      </c>
      <c r="I121" s="312">
        <f>'Tabela II'!I127</f>
        <v>0</v>
      </c>
      <c r="J121" s="312">
        <f>'Tabela II'!J127</f>
        <v>0</v>
      </c>
      <c r="K121" s="312">
        <f>'Tabela II'!K127</f>
        <v>261</v>
      </c>
      <c r="L121" s="312">
        <f>'Tabela II'!L127</f>
        <v>0</v>
      </c>
      <c r="M121" s="312">
        <f>'Tabela II'!M127</f>
        <v>0</v>
      </c>
      <c r="N121" s="312">
        <f>'Tabela II'!N127</f>
        <v>0</v>
      </c>
      <c r="O121" s="312">
        <f>'Tabela II'!O127</f>
        <v>0</v>
      </c>
      <c r="P121" s="312" t="str">
        <f>'Tabela II'!P127</f>
        <v/>
      </c>
      <c r="Q121" s="312" t="str">
        <f>'Tabela II'!Q127</f>
        <v/>
      </c>
      <c r="R121" s="312">
        <f>'Tabela II'!R127</f>
        <v>0</v>
      </c>
      <c r="S121" s="312">
        <f>'Tabela II'!S127</f>
        <v>0</v>
      </c>
      <c r="T121" s="312">
        <f>'Tabela II'!T127</f>
        <v>0</v>
      </c>
      <c r="U121" s="312">
        <f>'Tabela II'!U127</f>
        <v>0</v>
      </c>
      <c r="V121" s="312" t="str">
        <f>'Tabela II'!V127</f>
        <v/>
      </c>
      <c r="W121" s="312" t="str">
        <f>'Tabela II'!W127</f>
        <v/>
      </c>
    </row>
    <row r="122" spans="1:27" s="313" customFormat="1" x14ac:dyDescent="0.2">
      <c r="A122" s="3">
        <f>'Tabela I'!$F$1</f>
        <v>2025</v>
      </c>
      <c r="B122" s="3">
        <f>'Tabela I'!$F$2</f>
        <v>0</v>
      </c>
      <c r="C122" s="312">
        <f>'Tabela II'!B128</f>
        <v>0</v>
      </c>
      <c r="D122" s="312">
        <f>'Tabela II'!C128</f>
        <v>0</v>
      </c>
      <c r="E122" s="312">
        <f>'Tabela II'!D128</f>
        <v>0</v>
      </c>
      <c r="F122" s="312">
        <f>'Tabela II'!E128</f>
        <v>0</v>
      </c>
      <c r="G122" s="312">
        <f>'Tabela II'!F128</f>
        <v>0</v>
      </c>
      <c r="H122" s="312">
        <f>'Tabela II'!H128</f>
        <v>0</v>
      </c>
      <c r="I122" s="312">
        <f>'Tabela II'!I128</f>
        <v>0</v>
      </c>
      <c r="J122" s="312">
        <f>'Tabela II'!J128</f>
        <v>0</v>
      </c>
      <c r="K122" s="312">
        <f>'Tabela II'!K128</f>
        <v>261</v>
      </c>
      <c r="L122" s="312">
        <f>'Tabela II'!L128</f>
        <v>0</v>
      </c>
      <c r="M122" s="312">
        <f>'Tabela II'!M128</f>
        <v>0</v>
      </c>
      <c r="N122" s="312">
        <f>'Tabela II'!N128</f>
        <v>0</v>
      </c>
      <c r="O122" s="312">
        <f>'Tabela II'!O128</f>
        <v>0</v>
      </c>
      <c r="P122" s="312" t="str">
        <f>'Tabela II'!P128</f>
        <v/>
      </c>
      <c r="Q122" s="312" t="str">
        <f>'Tabela II'!Q128</f>
        <v/>
      </c>
      <c r="R122" s="312">
        <f>'Tabela II'!R128</f>
        <v>0</v>
      </c>
      <c r="S122" s="312">
        <f>'Tabela II'!S128</f>
        <v>0</v>
      </c>
      <c r="T122" s="312">
        <f>'Tabela II'!T128</f>
        <v>0</v>
      </c>
      <c r="U122" s="312">
        <f>'Tabela II'!U128</f>
        <v>0</v>
      </c>
      <c r="V122" s="312" t="str">
        <f>'Tabela II'!V128</f>
        <v/>
      </c>
      <c r="W122" s="312" t="str">
        <f>'Tabela II'!W128</f>
        <v/>
      </c>
    </row>
    <row r="123" spans="1:27" s="313" customFormat="1" x14ac:dyDescent="0.2">
      <c r="A123" s="3">
        <f>'Tabela I'!$F$1</f>
        <v>2025</v>
      </c>
      <c r="B123" s="3">
        <f>'Tabela I'!$F$2</f>
        <v>0</v>
      </c>
      <c r="C123" s="312">
        <f>'Tabela II'!B129</f>
        <v>0</v>
      </c>
      <c r="D123" s="312">
        <f>'Tabela II'!C129</f>
        <v>0</v>
      </c>
      <c r="E123" s="312">
        <f>'Tabela II'!D129</f>
        <v>0</v>
      </c>
      <c r="F123" s="312">
        <f>'Tabela II'!E129</f>
        <v>0</v>
      </c>
      <c r="G123" s="312">
        <f>'Tabela II'!F129</f>
        <v>0</v>
      </c>
      <c r="H123" s="312">
        <f>'Tabela II'!H129</f>
        <v>0</v>
      </c>
      <c r="I123" s="312">
        <f>'Tabela II'!I129</f>
        <v>0</v>
      </c>
      <c r="J123" s="312">
        <f>'Tabela II'!J129</f>
        <v>0</v>
      </c>
      <c r="K123" s="312">
        <f>'Tabela II'!K129</f>
        <v>261</v>
      </c>
      <c r="L123" s="312">
        <f>'Tabela II'!L129</f>
        <v>0</v>
      </c>
      <c r="M123" s="312">
        <f>'Tabela II'!M129</f>
        <v>0</v>
      </c>
      <c r="N123" s="312">
        <f>'Tabela II'!N129</f>
        <v>0</v>
      </c>
      <c r="O123" s="312">
        <f>'Tabela II'!O129</f>
        <v>0</v>
      </c>
      <c r="P123" s="312" t="str">
        <f>'Tabela II'!P129</f>
        <v/>
      </c>
      <c r="Q123" s="312" t="str">
        <f>'Tabela II'!Q129</f>
        <v/>
      </c>
      <c r="R123" s="312">
        <f>'Tabela II'!R129</f>
        <v>0</v>
      </c>
      <c r="S123" s="312">
        <f>'Tabela II'!S129</f>
        <v>0</v>
      </c>
      <c r="T123" s="312">
        <f>'Tabela II'!T129</f>
        <v>0</v>
      </c>
      <c r="U123" s="312">
        <f>'Tabela II'!U129</f>
        <v>0</v>
      </c>
      <c r="V123" s="312" t="str">
        <f>'Tabela II'!V129</f>
        <v/>
      </c>
      <c r="W123" s="312" t="str">
        <f>'Tabela II'!W129</f>
        <v/>
      </c>
    </row>
    <row r="124" spans="1:27" s="313" customFormat="1" x14ac:dyDescent="0.2">
      <c r="A124" s="3">
        <f>'Tabela I'!$F$1</f>
        <v>2025</v>
      </c>
      <c r="B124" s="3">
        <f>'Tabela I'!$F$2</f>
        <v>0</v>
      </c>
      <c r="C124" s="312">
        <f>'Tabela II'!B130</f>
        <v>0</v>
      </c>
      <c r="D124" s="312">
        <f>'Tabela II'!C130</f>
        <v>0</v>
      </c>
      <c r="E124" s="312">
        <f>'Tabela II'!D130</f>
        <v>0</v>
      </c>
      <c r="F124" s="312">
        <f>'Tabela II'!E130</f>
        <v>0</v>
      </c>
      <c r="G124" s="312">
        <f>'Tabela II'!F130</f>
        <v>0</v>
      </c>
      <c r="H124" s="312">
        <f>'Tabela II'!H130</f>
        <v>0</v>
      </c>
      <c r="I124" s="312">
        <f>'Tabela II'!I130</f>
        <v>0</v>
      </c>
      <c r="J124" s="312">
        <f>'Tabela II'!J130</f>
        <v>0</v>
      </c>
      <c r="K124" s="312">
        <f>'Tabela II'!K130</f>
        <v>261</v>
      </c>
      <c r="L124" s="312">
        <f>'Tabela II'!L130</f>
        <v>0</v>
      </c>
      <c r="M124" s="312">
        <f>'Tabela II'!M130</f>
        <v>0</v>
      </c>
      <c r="N124" s="312">
        <f>'Tabela II'!N130</f>
        <v>0</v>
      </c>
      <c r="O124" s="312">
        <f>'Tabela II'!O130</f>
        <v>0</v>
      </c>
      <c r="P124" s="312" t="str">
        <f>'Tabela II'!P130</f>
        <v/>
      </c>
      <c r="Q124" s="312" t="str">
        <f>'Tabela II'!Q130</f>
        <v/>
      </c>
      <c r="R124" s="312">
        <f>'Tabela II'!R130</f>
        <v>0</v>
      </c>
      <c r="S124" s="312">
        <f>'Tabela II'!S130</f>
        <v>0</v>
      </c>
      <c r="T124" s="312">
        <f>'Tabela II'!T130</f>
        <v>0</v>
      </c>
      <c r="U124" s="312">
        <f>'Tabela II'!U130</f>
        <v>0</v>
      </c>
      <c r="V124" s="312" t="str">
        <f>'Tabela II'!V130</f>
        <v/>
      </c>
      <c r="W124" s="312" t="str">
        <f>'Tabela II'!W130</f>
        <v/>
      </c>
    </row>
    <row r="125" spans="1:27" s="313" customFormat="1" x14ac:dyDescent="0.2">
      <c r="A125" s="3">
        <f>'Tabela I'!$F$1</f>
        <v>2025</v>
      </c>
      <c r="B125" s="3">
        <f>'Tabela I'!$F$2</f>
        <v>0</v>
      </c>
      <c r="C125" s="312">
        <f>'Tabela II'!B131</f>
        <v>0</v>
      </c>
      <c r="D125" s="312">
        <f>'Tabela II'!C131</f>
        <v>0</v>
      </c>
      <c r="E125" s="312">
        <f>'Tabela II'!D131</f>
        <v>0</v>
      </c>
      <c r="F125" s="312">
        <f>'Tabela II'!E131</f>
        <v>0</v>
      </c>
      <c r="G125" s="312">
        <f>'Tabela II'!F131</f>
        <v>0</v>
      </c>
      <c r="H125" s="312">
        <f>'Tabela II'!H131</f>
        <v>0</v>
      </c>
      <c r="I125" s="312">
        <f>'Tabela II'!I131</f>
        <v>0</v>
      </c>
      <c r="J125" s="312">
        <f>'Tabela II'!J131</f>
        <v>0</v>
      </c>
      <c r="K125" s="312">
        <f>'Tabela II'!K131</f>
        <v>261</v>
      </c>
      <c r="L125" s="312">
        <f>'Tabela II'!L131</f>
        <v>0</v>
      </c>
      <c r="M125" s="312">
        <f>'Tabela II'!M131</f>
        <v>0</v>
      </c>
      <c r="N125" s="312">
        <f>'Tabela II'!N131</f>
        <v>0</v>
      </c>
      <c r="O125" s="312">
        <f>'Tabela II'!O131</f>
        <v>0</v>
      </c>
      <c r="P125" s="312" t="str">
        <f>'Tabela II'!P131</f>
        <v/>
      </c>
      <c r="Q125" s="312" t="str">
        <f>'Tabela II'!Q131</f>
        <v/>
      </c>
      <c r="R125" s="312">
        <f>'Tabela II'!R131</f>
        <v>0</v>
      </c>
      <c r="S125" s="312">
        <f>'Tabela II'!S131</f>
        <v>0</v>
      </c>
      <c r="T125" s="312">
        <f>'Tabela II'!T131</f>
        <v>0</v>
      </c>
      <c r="U125" s="312">
        <f>'Tabela II'!U131</f>
        <v>0</v>
      </c>
      <c r="V125" s="312" t="str">
        <f>'Tabela II'!V131</f>
        <v/>
      </c>
      <c r="W125" s="312" t="str">
        <f>'Tabela II'!W131</f>
        <v/>
      </c>
    </row>
    <row r="126" spans="1:27" s="313" customFormat="1" x14ac:dyDescent="0.2">
      <c r="A126" s="3">
        <f>'Tabela I'!$F$1</f>
        <v>2025</v>
      </c>
      <c r="B126" s="3">
        <f>'Tabela I'!$F$2</f>
        <v>0</v>
      </c>
      <c r="C126" s="312">
        <f>'Tabela II'!B132</f>
        <v>0</v>
      </c>
      <c r="D126" s="312">
        <f>'Tabela II'!C132</f>
        <v>0</v>
      </c>
      <c r="E126" s="312">
        <f>'Tabela II'!D132</f>
        <v>0</v>
      </c>
      <c r="F126" s="312">
        <f>'Tabela II'!E132</f>
        <v>0</v>
      </c>
      <c r="G126" s="312">
        <f>'Tabela II'!F132</f>
        <v>0</v>
      </c>
      <c r="H126" s="312">
        <f>'Tabela II'!H132</f>
        <v>0</v>
      </c>
      <c r="I126" s="312">
        <f>'Tabela II'!I132</f>
        <v>0</v>
      </c>
      <c r="J126" s="312">
        <f>'Tabela II'!J132</f>
        <v>0</v>
      </c>
      <c r="K126" s="312">
        <f>'Tabela II'!K132</f>
        <v>261</v>
      </c>
      <c r="L126" s="312">
        <f>'Tabela II'!L132</f>
        <v>0</v>
      </c>
      <c r="M126" s="312">
        <f>'Tabela II'!M132</f>
        <v>0</v>
      </c>
      <c r="N126" s="312">
        <f>'Tabela II'!N132</f>
        <v>0</v>
      </c>
      <c r="O126" s="312">
        <f>'Tabela II'!O132</f>
        <v>0</v>
      </c>
      <c r="P126" s="312" t="str">
        <f>'Tabela II'!P132</f>
        <v/>
      </c>
      <c r="Q126" s="312" t="str">
        <f>'Tabela II'!Q132</f>
        <v/>
      </c>
      <c r="R126" s="312">
        <f>'Tabela II'!R132</f>
        <v>0</v>
      </c>
      <c r="S126" s="312">
        <f>'Tabela II'!S132</f>
        <v>0</v>
      </c>
      <c r="T126" s="312">
        <f>'Tabela II'!T132</f>
        <v>0</v>
      </c>
      <c r="U126" s="312">
        <f>'Tabela II'!U132</f>
        <v>0</v>
      </c>
      <c r="V126" s="312" t="str">
        <f>'Tabela II'!V132</f>
        <v/>
      </c>
      <c r="W126" s="312" t="str">
        <f>'Tabela II'!W132</f>
        <v/>
      </c>
    </row>
    <row r="127" spans="1:27" s="313" customFormat="1" x14ac:dyDescent="0.2">
      <c r="A127" s="3">
        <f>'Tabela I'!$F$1</f>
        <v>2025</v>
      </c>
      <c r="B127" s="3">
        <f>'Tabela I'!$F$2</f>
        <v>0</v>
      </c>
      <c r="C127" s="312">
        <f>'Tabela II'!B133</f>
        <v>0</v>
      </c>
      <c r="D127" s="312">
        <f>'Tabela II'!C133</f>
        <v>0</v>
      </c>
      <c r="E127" s="312">
        <f>'Tabela II'!D133</f>
        <v>0</v>
      </c>
      <c r="F127" s="312">
        <f>'Tabela II'!E133</f>
        <v>0</v>
      </c>
      <c r="G127" s="312">
        <f>'Tabela II'!F133</f>
        <v>0</v>
      </c>
      <c r="H127" s="312">
        <f>'Tabela II'!H133</f>
        <v>0</v>
      </c>
      <c r="I127" s="312">
        <f>'Tabela II'!I133</f>
        <v>0</v>
      </c>
      <c r="J127" s="312">
        <f>'Tabela II'!J133</f>
        <v>0</v>
      </c>
      <c r="K127" s="312">
        <f>'Tabela II'!K133</f>
        <v>261</v>
      </c>
      <c r="L127" s="312">
        <f>'Tabela II'!L133</f>
        <v>0</v>
      </c>
      <c r="M127" s="312">
        <f>'Tabela II'!M133</f>
        <v>0</v>
      </c>
      <c r="N127" s="312">
        <f>'Tabela II'!N133</f>
        <v>0</v>
      </c>
      <c r="O127" s="312">
        <f>'Tabela II'!O133</f>
        <v>0</v>
      </c>
      <c r="P127" s="312" t="str">
        <f>'Tabela II'!P133</f>
        <v/>
      </c>
      <c r="Q127" s="312" t="str">
        <f>'Tabela II'!Q133</f>
        <v/>
      </c>
      <c r="R127" s="312">
        <f>'Tabela II'!R133</f>
        <v>0</v>
      </c>
      <c r="S127" s="312">
        <f>'Tabela II'!S133</f>
        <v>0</v>
      </c>
      <c r="T127" s="312">
        <f>'Tabela II'!T133</f>
        <v>0</v>
      </c>
      <c r="U127" s="312">
        <f>'Tabela II'!U133</f>
        <v>0</v>
      </c>
      <c r="V127" s="312" t="str">
        <f>'Tabela II'!V133</f>
        <v/>
      </c>
      <c r="W127" s="312" t="str">
        <f>'Tabela II'!W133</f>
        <v/>
      </c>
    </row>
    <row r="128" spans="1:27" s="313" customFormat="1" x14ac:dyDescent="0.2">
      <c r="A128" s="3">
        <f>'Tabela I'!$F$1</f>
        <v>2025</v>
      </c>
      <c r="B128" s="3">
        <f>'Tabela I'!$F$2</f>
        <v>0</v>
      </c>
      <c r="C128" s="312">
        <f>'Tabela II'!B134</f>
        <v>0</v>
      </c>
      <c r="D128" s="312">
        <f>'Tabela II'!C134</f>
        <v>0</v>
      </c>
      <c r="E128" s="312">
        <f>'Tabela II'!D134</f>
        <v>0</v>
      </c>
      <c r="F128" s="312">
        <f>'Tabela II'!E134</f>
        <v>0</v>
      </c>
      <c r="G128" s="312">
        <f>'Tabela II'!F134</f>
        <v>0</v>
      </c>
      <c r="H128" s="312">
        <f>'Tabela II'!H134</f>
        <v>0</v>
      </c>
      <c r="I128" s="312">
        <f>'Tabela II'!I134</f>
        <v>0</v>
      </c>
      <c r="J128" s="312">
        <f>'Tabela II'!J134</f>
        <v>0</v>
      </c>
      <c r="K128" s="312">
        <f>'Tabela II'!K134</f>
        <v>261</v>
      </c>
      <c r="L128" s="312">
        <f>'Tabela II'!L134</f>
        <v>0</v>
      </c>
      <c r="M128" s="312">
        <f>'Tabela II'!M134</f>
        <v>0</v>
      </c>
      <c r="N128" s="312">
        <f>'Tabela II'!N134</f>
        <v>0</v>
      </c>
      <c r="O128" s="312">
        <f>'Tabela II'!O134</f>
        <v>0</v>
      </c>
      <c r="P128" s="312" t="str">
        <f>'Tabela II'!P134</f>
        <v/>
      </c>
      <c r="Q128" s="312" t="str">
        <f>'Tabela II'!Q134</f>
        <v/>
      </c>
      <c r="R128" s="312">
        <f>'Tabela II'!R134</f>
        <v>0</v>
      </c>
      <c r="S128" s="312">
        <f>'Tabela II'!S134</f>
        <v>0</v>
      </c>
      <c r="T128" s="312">
        <f>'Tabela II'!T134</f>
        <v>0</v>
      </c>
      <c r="U128" s="312">
        <f>'Tabela II'!U134</f>
        <v>0</v>
      </c>
      <c r="V128" s="312" t="str">
        <f>'Tabela II'!V134</f>
        <v/>
      </c>
      <c r="W128" s="312" t="str">
        <f>'Tabela II'!W134</f>
        <v/>
      </c>
    </row>
    <row r="129" spans="1:27" s="313" customFormat="1" x14ac:dyDescent="0.2">
      <c r="A129" s="3">
        <f>'Tabela I'!$F$1</f>
        <v>2025</v>
      </c>
      <c r="B129" s="3">
        <f>'Tabela I'!$F$2</f>
        <v>0</v>
      </c>
      <c r="C129" s="312">
        <f>'Tabela II'!B135</f>
        <v>0</v>
      </c>
      <c r="D129" s="312">
        <f>'Tabela II'!C135</f>
        <v>0</v>
      </c>
      <c r="E129" s="312">
        <f>'Tabela II'!D135</f>
        <v>0</v>
      </c>
      <c r="F129" s="312">
        <f>'Tabela II'!E135</f>
        <v>0</v>
      </c>
      <c r="G129" s="312">
        <f>'Tabela II'!F135</f>
        <v>0</v>
      </c>
      <c r="H129" s="312">
        <f>'Tabela II'!H135</f>
        <v>0</v>
      </c>
      <c r="I129" s="312">
        <f>'Tabela II'!I135</f>
        <v>0</v>
      </c>
      <c r="J129" s="312">
        <f>'Tabela II'!J135</f>
        <v>0</v>
      </c>
      <c r="K129" s="312">
        <f>'Tabela II'!K135</f>
        <v>261</v>
      </c>
      <c r="L129" s="312">
        <f>'Tabela II'!L135</f>
        <v>0</v>
      </c>
      <c r="M129" s="312">
        <f>'Tabela II'!M135</f>
        <v>0</v>
      </c>
      <c r="N129" s="312">
        <f>'Tabela II'!N135</f>
        <v>0</v>
      </c>
      <c r="O129" s="312">
        <f>'Tabela II'!O135</f>
        <v>0</v>
      </c>
      <c r="P129" s="312" t="str">
        <f>'Tabela II'!P135</f>
        <v/>
      </c>
      <c r="Q129" s="312" t="str">
        <f>'Tabela II'!Q135</f>
        <v/>
      </c>
      <c r="R129" s="312">
        <f>'Tabela II'!R135</f>
        <v>0</v>
      </c>
      <c r="S129" s="312">
        <f>'Tabela II'!S135</f>
        <v>0</v>
      </c>
      <c r="T129" s="312">
        <f>'Tabela II'!T135</f>
        <v>0</v>
      </c>
      <c r="U129" s="312">
        <f>'Tabela II'!U135</f>
        <v>0</v>
      </c>
      <c r="V129" s="312" t="str">
        <f>'Tabela II'!V135</f>
        <v/>
      </c>
      <c r="W129" s="312" t="str">
        <f>'Tabela II'!W135</f>
        <v/>
      </c>
    </row>
    <row r="130" spans="1:27" s="313" customFormat="1" x14ac:dyDescent="0.2">
      <c r="A130" s="3">
        <f>'Tabela I'!$F$1</f>
        <v>2025</v>
      </c>
      <c r="B130" s="3">
        <f>'Tabela I'!$F$2</f>
        <v>0</v>
      </c>
      <c r="C130" s="312">
        <f>'Tabela II'!B136</f>
        <v>0</v>
      </c>
      <c r="D130" s="312">
        <f>'Tabela II'!C136</f>
        <v>0</v>
      </c>
      <c r="E130" s="312">
        <f>'Tabela II'!D136</f>
        <v>0</v>
      </c>
      <c r="F130" s="312">
        <f>'Tabela II'!E136</f>
        <v>0</v>
      </c>
      <c r="G130" s="312">
        <f>'Tabela II'!F136</f>
        <v>0</v>
      </c>
      <c r="H130" s="312">
        <f>'Tabela II'!H136</f>
        <v>0</v>
      </c>
      <c r="I130" s="312">
        <f>'Tabela II'!I136</f>
        <v>0</v>
      </c>
      <c r="J130" s="312">
        <f>'Tabela II'!J136</f>
        <v>0</v>
      </c>
      <c r="K130" s="312">
        <f>'Tabela II'!K136</f>
        <v>261</v>
      </c>
      <c r="L130" s="312">
        <f>'Tabela II'!L136</f>
        <v>0</v>
      </c>
      <c r="M130" s="312">
        <f>'Tabela II'!M136</f>
        <v>0</v>
      </c>
      <c r="N130" s="312">
        <f>'Tabela II'!N136</f>
        <v>0</v>
      </c>
      <c r="O130" s="312">
        <f>'Tabela II'!O136</f>
        <v>0</v>
      </c>
      <c r="P130" s="312" t="str">
        <f>'Tabela II'!P136</f>
        <v/>
      </c>
      <c r="Q130" s="312" t="str">
        <f>'Tabela II'!Q136</f>
        <v/>
      </c>
      <c r="R130" s="312">
        <f>'Tabela II'!R136</f>
        <v>0</v>
      </c>
      <c r="S130" s="312">
        <f>'Tabela II'!S136</f>
        <v>0</v>
      </c>
      <c r="T130" s="312">
        <f>'Tabela II'!T136</f>
        <v>0</v>
      </c>
      <c r="U130" s="312">
        <f>'Tabela II'!U136</f>
        <v>0</v>
      </c>
      <c r="V130" s="312" t="str">
        <f>'Tabela II'!V136</f>
        <v/>
      </c>
      <c r="W130" s="312" t="str">
        <f>'Tabela II'!W136</f>
        <v/>
      </c>
    </row>
    <row r="131" spans="1:27" s="313" customFormat="1" x14ac:dyDescent="0.2">
      <c r="A131" s="3">
        <f>'Tabela I'!$F$1</f>
        <v>2025</v>
      </c>
      <c r="B131" s="3">
        <f>'Tabela I'!$F$2</f>
        <v>0</v>
      </c>
      <c r="C131" s="312">
        <f>'Tabela II'!B137</f>
        <v>0</v>
      </c>
      <c r="D131" s="312">
        <f>'Tabela II'!C137</f>
        <v>0</v>
      </c>
      <c r="E131" s="312">
        <f>'Tabela II'!D137</f>
        <v>0</v>
      </c>
      <c r="F131" s="312">
        <f>'Tabela II'!E137</f>
        <v>0</v>
      </c>
      <c r="G131" s="312">
        <f>'Tabela II'!F137</f>
        <v>0</v>
      </c>
      <c r="H131" s="312">
        <f>'Tabela II'!H137</f>
        <v>0</v>
      </c>
      <c r="I131" s="312">
        <f>'Tabela II'!I137</f>
        <v>0</v>
      </c>
      <c r="J131" s="312">
        <f>'Tabela II'!J137</f>
        <v>0</v>
      </c>
      <c r="K131" s="312">
        <f>'Tabela II'!K137</f>
        <v>261</v>
      </c>
      <c r="L131" s="312">
        <f>'Tabela II'!L137</f>
        <v>0</v>
      </c>
      <c r="M131" s="312">
        <f>'Tabela II'!M137</f>
        <v>0</v>
      </c>
      <c r="N131" s="312">
        <f>'Tabela II'!N137</f>
        <v>0</v>
      </c>
      <c r="O131" s="312">
        <f>'Tabela II'!O137</f>
        <v>0</v>
      </c>
      <c r="P131" s="312" t="str">
        <f>'Tabela II'!P137</f>
        <v/>
      </c>
      <c r="Q131" s="312" t="str">
        <f>'Tabela II'!Q137</f>
        <v/>
      </c>
      <c r="R131" s="312">
        <f>'Tabela II'!R137</f>
        <v>0</v>
      </c>
      <c r="S131" s="312">
        <f>'Tabela II'!S137</f>
        <v>0</v>
      </c>
      <c r="T131" s="312">
        <f>'Tabela II'!T137</f>
        <v>0</v>
      </c>
      <c r="U131" s="312">
        <f>'Tabela II'!U137</f>
        <v>0</v>
      </c>
      <c r="V131" s="312" t="str">
        <f>'Tabela II'!V137</f>
        <v/>
      </c>
      <c r="W131" s="312" t="str">
        <f>'Tabela II'!W137</f>
        <v/>
      </c>
    </row>
    <row r="132" spans="1:27" s="313" customFormat="1" x14ac:dyDescent="0.2">
      <c r="A132" s="3">
        <f>'Tabela I'!$F$1</f>
        <v>2025</v>
      </c>
      <c r="B132" s="3">
        <f>'Tabela I'!$F$2</f>
        <v>0</v>
      </c>
      <c r="C132" s="312">
        <f>'Tabela II'!B138</f>
        <v>0</v>
      </c>
      <c r="D132" s="312">
        <f>'Tabela II'!C138</f>
        <v>0</v>
      </c>
      <c r="E132" s="312">
        <f>'Tabela II'!D138</f>
        <v>0</v>
      </c>
      <c r="F132" s="312">
        <f>'Tabela II'!E138</f>
        <v>0</v>
      </c>
      <c r="G132" s="312">
        <f>'Tabela II'!F138</f>
        <v>0</v>
      </c>
      <c r="H132" s="312">
        <f>'Tabela II'!H138</f>
        <v>0</v>
      </c>
      <c r="I132" s="312">
        <f>'Tabela II'!I138</f>
        <v>0</v>
      </c>
      <c r="J132" s="312">
        <f>'Tabela II'!J138</f>
        <v>0</v>
      </c>
      <c r="K132" s="312">
        <f>'Tabela II'!K138</f>
        <v>261</v>
      </c>
      <c r="L132" s="312">
        <f>'Tabela II'!L138</f>
        <v>0</v>
      </c>
      <c r="M132" s="312">
        <f>'Tabela II'!M138</f>
        <v>0</v>
      </c>
      <c r="N132" s="312">
        <f>'Tabela II'!N138</f>
        <v>0</v>
      </c>
      <c r="O132" s="312">
        <f>'Tabela II'!O138</f>
        <v>0</v>
      </c>
      <c r="P132" s="312" t="str">
        <f>'Tabela II'!P138</f>
        <v/>
      </c>
      <c r="Q132" s="312" t="str">
        <f>'Tabela II'!Q138</f>
        <v/>
      </c>
      <c r="R132" s="312">
        <f>'Tabela II'!R138</f>
        <v>0</v>
      </c>
      <c r="S132" s="312">
        <f>'Tabela II'!S138</f>
        <v>0</v>
      </c>
      <c r="T132" s="312">
        <f>'Tabela II'!T138</f>
        <v>0</v>
      </c>
      <c r="U132" s="312">
        <f>'Tabela II'!U138</f>
        <v>0</v>
      </c>
      <c r="V132" s="312" t="str">
        <f>'Tabela II'!V138</f>
        <v/>
      </c>
      <c r="W132" s="312" t="str">
        <f>'Tabela II'!W138</f>
        <v/>
      </c>
    </row>
    <row r="133" spans="1:27" s="313" customFormat="1" x14ac:dyDescent="0.2">
      <c r="A133" s="3">
        <f>'Tabela I'!$F$1</f>
        <v>2025</v>
      </c>
      <c r="B133" s="3">
        <f>'Tabela I'!$F$2</f>
        <v>0</v>
      </c>
      <c r="C133" s="312">
        <f>'Tabela II'!B139</f>
        <v>0</v>
      </c>
      <c r="D133" s="312">
        <f>'Tabela II'!C139</f>
        <v>0</v>
      </c>
      <c r="E133" s="312">
        <f>'Tabela II'!D139</f>
        <v>0</v>
      </c>
      <c r="F133" s="312">
        <f>'Tabela II'!E139</f>
        <v>0</v>
      </c>
      <c r="G133" s="312">
        <f>'Tabela II'!F139</f>
        <v>0</v>
      </c>
      <c r="H133" s="312">
        <f>'Tabela II'!H139</f>
        <v>0</v>
      </c>
      <c r="I133" s="312">
        <f>'Tabela II'!I139</f>
        <v>0</v>
      </c>
      <c r="J133" s="312">
        <f>'Tabela II'!J139</f>
        <v>0</v>
      </c>
      <c r="K133" s="312">
        <f>'Tabela II'!K139</f>
        <v>261</v>
      </c>
      <c r="L133" s="312">
        <f>'Tabela II'!L139</f>
        <v>0</v>
      </c>
      <c r="M133" s="312">
        <f>'Tabela II'!M139</f>
        <v>0</v>
      </c>
      <c r="N133" s="312">
        <f>'Tabela II'!N139</f>
        <v>0</v>
      </c>
      <c r="O133" s="312">
        <f>'Tabela II'!O139</f>
        <v>0</v>
      </c>
      <c r="P133" s="312" t="str">
        <f>'Tabela II'!P139</f>
        <v/>
      </c>
      <c r="Q133" s="312" t="str">
        <f>'Tabela II'!Q139</f>
        <v/>
      </c>
      <c r="R133" s="312">
        <f>'Tabela II'!R139</f>
        <v>0</v>
      </c>
      <c r="S133" s="312">
        <f>'Tabela II'!S139</f>
        <v>0</v>
      </c>
      <c r="T133" s="312">
        <f>'Tabela II'!T139</f>
        <v>0</v>
      </c>
      <c r="U133" s="312">
        <f>'Tabela II'!U139</f>
        <v>0</v>
      </c>
      <c r="V133" s="312" t="str">
        <f>'Tabela II'!V139</f>
        <v/>
      </c>
      <c r="W133" s="312" t="str">
        <f>'Tabela II'!W139</f>
        <v/>
      </c>
    </row>
    <row r="134" spans="1:27" s="313" customFormat="1" x14ac:dyDescent="0.2">
      <c r="A134" s="3">
        <f>'Tabela I'!$F$1</f>
        <v>2025</v>
      </c>
      <c r="B134" s="3">
        <f>'Tabela I'!$F$2</f>
        <v>0</v>
      </c>
      <c r="C134" s="312">
        <f>'Tabela II'!B140</f>
        <v>0</v>
      </c>
      <c r="D134" s="312">
        <f>'Tabela II'!C140</f>
        <v>0</v>
      </c>
      <c r="E134" s="312">
        <f>'Tabela II'!D140</f>
        <v>0</v>
      </c>
      <c r="F134" s="312">
        <f>'Tabela II'!E140</f>
        <v>0</v>
      </c>
      <c r="G134" s="312">
        <f>'Tabela II'!F140</f>
        <v>0</v>
      </c>
      <c r="H134" s="312">
        <f>'Tabela II'!H140</f>
        <v>0</v>
      </c>
      <c r="I134" s="312">
        <f>'Tabela II'!I140</f>
        <v>0</v>
      </c>
      <c r="J134" s="312">
        <f>'Tabela II'!J140</f>
        <v>0</v>
      </c>
      <c r="K134" s="312">
        <f>'Tabela II'!K140</f>
        <v>261</v>
      </c>
      <c r="L134" s="312">
        <f>'Tabela II'!L140</f>
        <v>0</v>
      </c>
      <c r="M134" s="312">
        <f>'Tabela II'!M140</f>
        <v>0</v>
      </c>
      <c r="N134" s="312">
        <f>'Tabela II'!N140</f>
        <v>0</v>
      </c>
      <c r="O134" s="312">
        <f>'Tabela II'!O140</f>
        <v>0</v>
      </c>
      <c r="P134" s="312" t="str">
        <f>'Tabela II'!P140</f>
        <v/>
      </c>
      <c r="Q134" s="312" t="str">
        <f>'Tabela II'!Q140</f>
        <v/>
      </c>
      <c r="R134" s="312">
        <f>'Tabela II'!R140</f>
        <v>0</v>
      </c>
      <c r="S134" s="312">
        <f>'Tabela II'!S140</f>
        <v>0</v>
      </c>
      <c r="T134" s="312">
        <f>'Tabela II'!T140</f>
        <v>0</v>
      </c>
      <c r="U134" s="312">
        <f>'Tabela II'!U140</f>
        <v>0</v>
      </c>
      <c r="V134" s="312" t="str">
        <f>'Tabela II'!V140</f>
        <v/>
      </c>
      <c r="W134" s="312" t="str">
        <f>'Tabela II'!W140</f>
        <v/>
      </c>
    </row>
    <row r="135" spans="1:27" s="313" customFormat="1" x14ac:dyDescent="0.2">
      <c r="A135" s="3">
        <f>'Tabela I'!$F$1</f>
        <v>2025</v>
      </c>
      <c r="B135" s="3">
        <f>'Tabela I'!$F$2</f>
        <v>0</v>
      </c>
      <c r="C135" s="312">
        <f>'Tabela II'!B141</f>
        <v>0</v>
      </c>
      <c r="D135" s="312">
        <f>'Tabela II'!C141</f>
        <v>0</v>
      </c>
      <c r="E135" s="312">
        <f>'Tabela II'!D141</f>
        <v>0</v>
      </c>
      <c r="F135" s="312">
        <f>'Tabela II'!E141</f>
        <v>0</v>
      </c>
      <c r="G135" s="312">
        <f>'Tabela II'!F141</f>
        <v>0</v>
      </c>
      <c r="H135" s="312">
        <f>'Tabela II'!H141</f>
        <v>0</v>
      </c>
      <c r="I135" s="312">
        <f>'Tabela II'!I141</f>
        <v>0</v>
      </c>
      <c r="J135" s="312">
        <f>'Tabela II'!J141</f>
        <v>0</v>
      </c>
      <c r="K135" s="312">
        <f>'Tabela II'!K141</f>
        <v>261</v>
      </c>
      <c r="L135" s="312">
        <f>'Tabela II'!L141</f>
        <v>0</v>
      </c>
      <c r="M135" s="312">
        <f>'Tabela II'!M141</f>
        <v>0</v>
      </c>
      <c r="N135" s="312">
        <f>'Tabela II'!N141</f>
        <v>0</v>
      </c>
      <c r="O135" s="312">
        <f>'Tabela II'!O141</f>
        <v>0</v>
      </c>
      <c r="P135" s="312" t="str">
        <f>'Tabela II'!P141</f>
        <v/>
      </c>
      <c r="Q135" s="312" t="str">
        <f>'Tabela II'!Q141</f>
        <v/>
      </c>
      <c r="R135" s="312">
        <f>'Tabela II'!R141</f>
        <v>0</v>
      </c>
      <c r="S135" s="312">
        <f>'Tabela II'!S141</f>
        <v>0</v>
      </c>
      <c r="T135" s="312">
        <f>'Tabela II'!T141</f>
        <v>0</v>
      </c>
      <c r="U135" s="312">
        <f>'Tabela II'!U141</f>
        <v>0</v>
      </c>
      <c r="V135" s="312" t="str">
        <f>'Tabela II'!V141</f>
        <v/>
      </c>
      <c r="W135" s="312" t="str">
        <f>'Tabela II'!W141</f>
        <v/>
      </c>
    </row>
    <row r="136" spans="1:27" s="313" customFormat="1" x14ac:dyDescent="0.2">
      <c r="A136" s="3">
        <f>'Tabela I'!$F$1</f>
        <v>2025</v>
      </c>
      <c r="B136" s="3">
        <f>'Tabela I'!$F$2</f>
        <v>0</v>
      </c>
      <c r="C136" s="312">
        <f>'Tabela II'!B142</f>
        <v>0</v>
      </c>
      <c r="D136" s="312">
        <f>'Tabela II'!C142</f>
        <v>0</v>
      </c>
      <c r="E136" s="312">
        <f>'Tabela II'!D142</f>
        <v>0</v>
      </c>
      <c r="F136" s="312">
        <f>'Tabela II'!E142</f>
        <v>0</v>
      </c>
      <c r="G136" s="312">
        <f>'Tabela II'!F142</f>
        <v>0</v>
      </c>
      <c r="H136" s="312">
        <f>'Tabela II'!H142</f>
        <v>0</v>
      </c>
      <c r="I136" s="312">
        <f>'Tabela II'!I142</f>
        <v>0</v>
      </c>
      <c r="J136" s="312">
        <f>'Tabela II'!J142</f>
        <v>0</v>
      </c>
      <c r="K136" s="312">
        <f>'Tabela II'!K142</f>
        <v>261</v>
      </c>
      <c r="L136" s="312">
        <f>'Tabela II'!L142</f>
        <v>0</v>
      </c>
      <c r="M136" s="312">
        <f>'Tabela II'!M142</f>
        <v>0</v>
      </c>
      <c r="N136" s="312">
        <f>'Tabela II'!N142</f>
        <v>0</v>
      </c>
      <c r="O136" s="312">
        <f>'Tabela II'!O142</f>
        <v>0</v>
      </c>
      <c r="P136" s="312" t="str">
        <f>'Tabela II'!P142</f>
        <v/>
      </c>
      <c r="Q136" s="312" t="str">
        <f>'Tabela II'!Q142</f>
        <v/>
      </c>
      <c r="R136" s="312">
        <f>'Tabela II'!R142</f>
        <v>0</v>
      </c>
      <c r="S136" s="312">
        <f>'Tabela II'!S142</f>
        <v>0</v>
      </c>
      <c r="T136" s="312">
        <f>'Tabela II'!T142</f>
        <v>0</v>
      </c>
      <c r="U136" s="312">
        <f>'Tabela II'!U142</f>
        <v>0</v>
      </c>
      <c r="V136" s="312" t="str">
        <f>'Tabela II'!V142</f>
        <v/>
      </c>
      <c r="W136" s="312" t="str">
        <f>'Tabela II'!W142</f>
        <v/>
      </c>
    </row>
    <row r="137" spans="1:27" s="313" customFormat="1" x14ac:dyDescent="0.2">
      <c r="A137" s="3">
        <f>'Tabela I'!$F$1</f>
        <v>2025</v>
      </c>
      <c r="B137" s="3">
        <f>'Tabela I'!$F$2</f>
        <v>0</v>
      </c>
      <c r="C137" s="312">
        <f>'Tabela II'!B143</f>
        <v>0</v>
      </c>
      <c r="D137" s="312">
        <f>'Tabela II'!C143</f>
        <v>0</v>
      </c>
      <c r="E137" s="312">
        <f>'Tabela II'!D143</f>
        <v>0</v>
      </c>
      <c r="F137" s="312">
        <f>'Tabela II'!E143</f>
        <v>0</v>
      </c>
      <c r="G137" s="312">
        <f>'Tabela II'!F143</f>
        <v>0</v>
      </c>
      <c r="H137" s="312">
        <f>'Tabela II'!H143</f>
        <v>0</v>
      </c>
      <c r="I137" s="312">
        <f>'Tabela II'!I143</f>
        <v>0</v>
      </c>
      <c r="J137" s="312">
        <f>'Tabela II'!J143</f>
        <v>0</v>
      </c>
      <c r="K137" s="312">
        <f>'Tabela II'!K143</f>
        <v>261</v>
      </c>
      <c r="L137" s="312">
        <f>'Tabela II'!L143</f>
        <v>0</v>
      </c>
      <c r="M137" s="312">
        <f>'Tabela II'!M143</f>
        <v>0</v>
      </c>
      <c r="N137" s="312">
        <f>'Tabela II'!N143</f>
        <v>0</v>
      </c>
      <c r="O137" s="312">
        <f>'Tabela II'!O143</f>
        <v>0</v>
      </c>
      <c r="P137" s="312" t="str">
        <f>'Tabela II'!P143</f>
        <v/>
      </c>
      <c r="Q137" s="312" t="str">
        <f>'Tabela II'!Q143</f>
        <v/>
      </c>
      <c r="R137" s="312">
        <f>'Tabela II'!R143</f>
        <v>0</v>
      </c>
      <c r="S137" s="312">
        <f>'Tabela II'!S143</f>
        <v>0</v>
      </c>
      <c r="T137" s="312">
        <f>'Tabela II'!T143</f>
        <v>0</v>
      </c>
      <c r="U137" s="312">
        <f>'Tabela II'!U143</f>
        <v>0</v>
      </c>
      <c r="V137" s="312" t="str">
        <f>'Tabela II'!V143</f>
        <v/>
      </c>
      <c r="W137" s="312" t="str">
        <f>'Tabela II'!W143</f>
        <v/>
      </c>
    </row>
    <row r="138" spans="1:27" s="313" customFormat="1" ht="15" customHeight="1" x14ac:dyDescent="0.2">
      <c r="A138" s="3">
        <f>'Tabela I'!$F$1</f>
        <v>2025</v>
      </c>
      <c r="B138" s="3">
        <f>'Tabela I'!$F$2</f>
        <v>0</v>
      </c>
      <c r="C138" s="312">
        <f>'Tabela II'!B144</f>
        <v>0</v>
      </c>
      <c r="D138" s="312">
        <f>'Tabela II'!C144</f>
        <v>0</v>
      </c>
      <c r="E138" s="312">
        <f>'Tabela II'!D144</f>
        <v>0</v>
      </c>
      <c r="F138" s="312">
        <f>'Tabela II'!E144</f>
        <v>0</v>
      </c>
      <c r="G138" s="312">
        <f>'Tabela II'!F144</f>
        <v>0</v>
      </c>
      <c r="H138" s="312">
        <f>'Tabela II'!H144</f>
        <v>0</v>
      </c>
      <c r="I138" s="312">
        <f>'Tabela II'!I144</f>
        <v>0</v>
      </c>
      <c r="J138" s="312">
        <f>'Tabela II'!J144</f>
        <v>0</v>
      </c>
      <c r="K138" s="312">
        <f>'Tabela II'!K144</f>
        <v>261</v>
      </c>
      <c r="L138" s="312">
        <f>'Tabela II'!L144</f>
        <v>0</v>
      </c>
      <c r="M138" s="312">
        <f>'Tabela II'!M144</f>
        <v>0</v>
      </c>
      <c r="N138" s="312">
        <f>'Tabela II'!N144</f>
        <v>0</v>
      </c>
      <c r="O138" s="312">
        <f>'Tabela II'!O144</f>
        <v>0</v>
      </c>
      <c r="P138" s="312" t="str">
        <f>'Tabela II'!P144</f>
        <v/>
      </c>
      <c r="Q138" s="312" t="str">
        <f>'Tabela II'!Q144</f>
        <v/>
      </c>
      <c r="R138" s="312">
        <f>'Tabela II'!R144</f>
        <v>0</v>
      </c>
      <c r="S138" s="312">
        <f>'Tabela II'!S144</f>
        <v>0</v>
      </c>
      <c r="T138" s="312">
        <f>'Tabela II'!T144</f>
        <v>0</v>
      </c>
      <c r="U138" s="312">
        <f>'Tabela II'!U144</f>
        <v>0</v>
      </c>
      <c r="V138" s="312" t="str">
        <f>'Tabela II'!V144</f>
        <v/>
      </c>
      <c r="W138" s="312" t="str">
        <f>'Tabela II'!W144</f>
        <v/>
      </c>
      <c r="X138" s="396"/>
      <c r="Y138" s="397"/>
      <c r="Z138" s="398"/>
      <c r="AA138" s="398"/>
    </row>
    <row r="139" spans="1:27" s="313" customFormat="1" x14ac:dyDescent="0.2">
      <c r="A139" s="3">
        <f>'Tabela I'!$F$1</f>
        <v>2025</v>
      </c>
      <c r="B139" s="3">
        <f>'Tabela I'!$F$2</f>
        <v>0</v>
      </c>
      <c r="C139" s="312">
        <f>'Tabela II'!B145</f>
        <v>0</v>
      </c>
      <c r="D139" s="312">
        <f>'Tabela II'!C145</f>
        <v>0</v>
      </c>
      <c r="E139" s="312">
        <f>'Tabela II'!D145</f>
        <v>0</v>
      </c>
      <c r="F139" s="312">
        <f>'Tabela II'!E145</f>
        <v>0</v>
      </c>
      <c r="G139" s="312">
        <f>'Tabela II'!F145</f>
        <v>0</v>
      </c>
      <c r="H139" s="312">
        <f>'Tabela II'!H145</f>
        <v>0</v>
      </c>
      <c r="I139" s="312">
        <f>'Tabela II'!I145</f>
        <v>0</v>
      </c>
      <c r="J139" s="312">
        <f>'Tabela II'!J145</f>
        <v>0</v>
      </c>
      <c r="K139" s="312">
        <f>'Tabela II'!K145</f>
        <v>261</v>
      </c>
      <c r="L139" s="312">
        <f>'Tabela II'!L145</f>
        <v>0</v>
      </c>
      <c r="M139" s="312">
        <f>'Tabela II'!M145</f>
        <v>0</v>
      </c>
      <c r="N139" s="312">
        <f>'Tabela II'!N145</f>
        <v>0</v>
      </c>
      <c r="O139" s="312">
        <f>'Tabela II'!O145</f>
        <v>0</v>
      </c>
      <c r="P139" s="312" t="str">
        <f>'Tabela II'!P145</f>
        <v/>
      </c>
      <c r="Q139" s="312" t="str">
        <f>'Tabela II'!Q145</f>
        <v/>
      </c>
      <c r="R139" s="312">
        <f>'Tabela II'!R145</f>
        <v>0</v>
      </c>
      <c r="S139" s="312">
        <f>'Tabela II'!S145</f>
        <v>0</v>
      </c>
      <c r="T139" s="312">
        <f>'Tabela II'!T145</f>
        <v>0</v>
      </c>
      <c r="U139" s="312">
        <f>'Tabela II'!U145</f>
        <v>0</v>
      </c>
      <c r="V139" s="312" t="str">
        <f>'Tabela II'!V145</f>
        <v/>
      </c>
      <c r="W139" s="312" t="str">
        <f>'Tabela II'!W145</f>
        <v/>
      </c>
      <c r="X139" s="399"/>
      <c r="Y139" s="400"/>
      <c r="Z139" s="401"/>
      <c r="AA139" s="398"/>
    </row>
    <row r="140" spans="1:27" s="313" customFormat="1" x14ac:dyDescent="0.2">
      <c r="A140" s="3">
        <f>'Tabela I'!$F$1</f>
        <v>2025</v>
      </c>
      <c r="B140" s="3">
        <f>'Tabela I'!$F$2</f>
        <v>0</v>
      </c>
      <c r="C140" s="312">
        <f>'Tabela II'!B146</f>
        <v>0</v>
      </c>
      <c r="D140" s="312">
        <f>'Tabela II'!C146</f>
        <v>0</v>
      </c>
      <c r="E140" s="312">
        <f>'Tabela II'!D146</f>
        <v>0</v>
      </c>
      <c r="F140" s="312">
        <f>'Tabela II'!E146</f>
        <v>0</v>
      </c>
      <c r="G140" s="312">
        <f>'Tabela II'!F146</f>
        <v>0</v>
      </c>
      <c r="H140" s="312">
        <f>'Tabela II'!H146</f>
        <v>0</v>
      </c>
      <c r="I140" s="312">
        <f>'Tabela II'!I146</f>
        <v>0</v>
      </c>
      <c r="J140" s="312">
        <f>'Tabela II'!J146</f>
        <v>0</v>
      </c>
      <c r="K140" s="312">
        <f>'Tabela II'!K146</f>
        <v>261</v>
      </c>
      <c r="L140" s="312">
        <f>'Tabela II'!L146</f>
        <v>0</v>
      </c>
      <c r="M140" s="312">
        <f>'Tabela II'!M146</f>
        <v>0</v>
      </c>
      <c r="N140" s="312">
        <f>'Tabela II'!N146</f>
        <v>0</v>
      </c>
      <c r="O140" s="312">
        <f>'Tabela II'!O146</f>
        <v>0</v>
      </c>
      <c r="P140" s="312" t="str">
        <f>'Tabela II'!P146</f>
        <v/>
      </c>
      <c r="Q140" s="312" t="str">
        <f>'Tabela II'!Q146</f>
        <v/>
      </c>
      <c r="R140" s="312">
        <f>'Tabela II'!R146</f>
        <v>0</v>
      </c>
      <c r="S140" s="312">
        <f>'Tabela II'!S146</f>
        <v>0</v>
      </c>
      <c r="T140" s="312">
        <f>'Tabela II'!T146</f>
        <v>0</v>
      </c>
      <c r="U140" s="312">
        <f>'Tabela II'!U146</f>
        <v>0</v>
      </c>
      <c r="V140" s="312" t="str">
        <f>'Tabela II'!V146</f>
        <v/>
      </c>
      <c r="W140" s="312" t="str">
        <f>'Tabela II'!W146</f>
        <v/>
      </c>
    </row>
    <row r="141" spans="1:27" s="313" customFormat="1" x14ac:dyDescent="0.2">
      <c r="A141" s="3">
        <f>'Tabela I'!$F$1</f>
        <v>2025</v>
      </c>
      <c r="B141" s="3">
        <f>'Tabela I'!$F$2</f>
        <v>0</v>
      </c>
      <c r="C141" s="312">
        <f>'Tabela II'!B147</f>
        <v>0</v>
      </c>
      <c r="D141" s="312">
        <f>'Tabela II'!C147</f>
        <v>0</v>
      </c>
      <c r="E141" s="312">
        <f>'Tabela II'!D147</f>
        <v>0</v>
      </c>
      <c r="F141" s="312">
        <f>'Tabela II'!E147</f>
        <v>0</v>
      </c>
      <c r="G141" s="312">
        <f>'Tabela II'!F147</f>
        <v>0</v>
      </c>
      <c r="H141" s="312">
        <f>'Tabela II'!H147</f>
        <v>0</v>
      </c>
      <c r="I141" s="312">
        <f>'Tabela II'!I147</f>
        <v>0</v>
      </c>
      <c r="J141" s="312">
        <f>'Tabela II'!J147</f>
        <v>0</v>
      </c>
      <c r="K141" s="312">
        <f>'Tabela II'!K147</f>
        <v>261</v>
      </c>
      <c r="L141" s="312">
        <f>'Tabela II'!L147</f>
        <v>0</v>
      </c>
      <c r="M141" s="312">
        <f>'Tabela II'!M147</f>
        <v>0</v>
      </c>
      <c r="N141" s="312">
        <f>'Tabela II'!N147</f>
        <v>0</v>
      </c>
      <c r="O141" s="312">
        <f>'Tabela II'!O147</f>
        <v>0</v>
      </c>
      <c r="P141" s="312" t="str">
        <f>'Tabela II'!P147</f>
        <v/>
      </c>
      <c r="Q141" s="312" t="str">
        <f>'Tabela II'!Q147</f>
        <v/>
      </c>
      <c r="R141" s="312">
        <f>'Tabela II'!R147</f>
        <v>0</v>
      </c>
      <c r="S141" s="312">
        <f>'Tabela II'!S147</f>
        <v>0</v>
      </c>
      <c r="T141" s="312">
        <f>'Tabela II'!T147</f>
        <v>0</v>
      </c>
      <c r="U141" s="312">
        <f>'Tabela II'!U147</f>
        <v>0</v>
      </c>
      <c r="V141" s="312" t="str">
        <f>'Tabela II'!V147</f>
        <v/>
      </c>
      <c r="W141" s="312" t="str">
        <f>'Tabela II'!W147</f>
        <v/>
      </c>
    </row>
    <row r="142" spans="1:27" s="313" customFormat="1" x14ac:dyDescent="0.2">
      <c r="A142" s="3">
        <f>'Tabela I'!$F$1</f>
        <v>2025</v>
      </c>
      <c r="B142" s="3">
        <f>'Tabela I'!$F$2</f>
        <v>0</v>
      </c>
      <c r="C142" s="312">
        <f>'Tabela II'!B148</f>
        <v>0</v>
      </c>
      <c r="D142" s="312">
        <f>'Tabela II'!C148</f>
        <v>0</v>
      </c>
      <c r="E142" s="312">
        <f>'Tabela II'!D148</f>
        <v>0</v>
      </c>
      <c r="F142" s="312">
        <f>'Tabela II'!E148</f>
        <v>0</v>
      </c>
      <c r="G142" s="312">
        <f>'Tabela II'!F148</f>
        <v>0</v>
      </c>
      <c r="H142" s="312">
        <f>'Tabela II'!H148</f>
        <v>0</v>
      </c>
      <c r="I142" s="312">
        <f>'Tabela II'!I148</f>
        <v>0</v>
      </c>
      <c r="J142" s="312">
        <f>'Tabela II'!J148</f>
        <v>0</v>
      </c>
      <c r="K142" s="312">
        <f>'Tabela II'!K148</f>
        <v>261</v>
      </c>
      <c r="L142" s="312">
        <f>'Tabela II'!L148</f>
        <v>0</v>
      </c>
      <c r="M142" s="312">
        <f>'Tabela II'!M148</f>
        <v>0</v>
      </c>
      <c r="N142" s="312">
        <f>'Tabela II'!N148</f>
        <v>0</v>
      </c>
      <c r="O142" s="312">
        <f>'Tabela II'!O148</f>
        <v>0</v>
      </c>
      <c r="P142" s="312" t="str">
        <f>'Tabela II'!P148</f>
        <v/>
      </c>
      <c r="Q142" s="312" t="str">
        <f>'Tabela II'!Q148</f>
        <v/>
      </c>
      <c r="R142" s="312">
        <f>'Tabela II'!R148</f>
        <v>0</v>
      </c>
      <c r="S142" s="312">
        <f>'Tabela II'!S148</f>
        <v>0</v>
      </c>
      <c r="T142" s="312">
        <f>'Tabela II'!T148</f>
        <v>0</v>
      </c>
      <c r="U142" s="312">
        <f>'Tabela II'!U148</f>
        <v>0</v>
      </c>
      <c r="V142" s="312" t="str">
        <f>'Tabela II'!V148</f>
        <v/>
      </c>
      <c r="W142" s="312" t="str">
        <f>'Tabela II'!W148</f>
        <v/>
      </c>
    </row>
    <row r="143" spans="1:27" s="313" customFormat="1" x14ac:dyDescent="0.2">
      <c r="A143" s="3">
        <f>'Tabela I'!$F$1</f>
        <v>2025</v>
      </c>
      <c r="B143" s="3">
        <f>'Tabela I'!$F$2</f>
        <v>0</v>
      </c>
      <c r="C143" s="312">
        <f>'Tabela II'!B149</f>
        <v>0</v>
      </c>
      <c r="D143" s="312">
        <f>'Tabela II'!C149</f>
        <v>0</v>
      </c>
      <c r="E143" s="312">
        <f>'Tabela II'!D149</f>
        <v>0</v>
      </c>
      <c r="F143" s="312">
        <f>'Tabela II'!E149</f>
        <v>0</v>
      </c>
      <c r="G143" s="312">
        <f>'Tabela II'!F149</f>
        <v>0</v>
      </c>
      <c r="H143" s="312">
        <f>'Tabela II'!H149</f>
        <v>0</v>
      </c>
      <c r="I143" s="312">
        <f>'Tabela II'!I149</f>
        <v>0</v>
      </c>
      <c r="J143" s="312">
        <f>'Tabela II'!J149</f>
        <v>0</v>
      </c>
      <c r="K143" s="312">
        <f>'Tabela II'!K149</f>
        <v>261</v>
      </c>
      <c r="L143" s="312">
        <f>'Tabela II'!L149</f>
        <v>0</v>
      </c>
      <c r="M143" s="312">
        <f>'Tabela II'!M149</f>
        <v>0</v>
      </c>
      <c r="N143" s="312">
        <f>'Tabela II'!N149</f>
        <v>0</v>
      </c>
      <c r="O143" s="312">
        <f>'Tabela II'!O149</f>
        <v>0</v>
      </c>
      <c r="P143" s="312" t="str">
        <f>'Tabela II'!P149</f>
        <v/>
      </c>
      <c r="Q143" s="312" t="str">
        <f>'Tabela II'!Q149</f>
        <v/>
      </c>
      <c r="R143" s="312">
        <f>'Tabela II'!R149</f>
        <v>0</v>
      </c>
      <c r="S143" s="312">
        <f>'Tabela II'!S149</f>
        <v>0</v>
      </c>
      <c r="T143" s="312">
        <f>'Tabela II'!T149</f>
        <v>0</v>
      </c>
      <c r="U143" s="312">
        <f>'Tabela II'!U149</f>
        <v>0</v>
      </c>
      <c r="V143" s="312" t="str">
        <f>'Tabela II'!V149</f>
        <v/>
      </c>
      <c r="W143" s="312" t="str">
        <f>'Tabela II'!W149</f>
        <v/>
      </c>
    </row>
    <row r="144" spans="1:27" s="313" customFormat="1" x14ac:dyDescent="0.2">
      <c r="A144" s="3">
        <f>'Tabela I'!$F$1</f>
        <v>2025</v>
      </c>
      <c r="B144" s="3">
        <f>'Tabela I'!$F$2</f>
        <v>0</v>
      </c>
      <c r="C144" s="312">
        <f>'Tabela II'!B150</f>
        <v>0</v>
      </c>
      <c r="D144" s="312">
        <f>'Tabela II'!C150</f>
        <v>0</v>
      </c>
      <c r="E144" s="312">
        <f>'Tabela II'!D150</f>
        <v>0</v>
      </c>
      <c r="F144" s="312">
        <f>'Tabela II'!E150</f>
        <v>0</v>
      </c>
      <c r="G144" s="312">
        <f>'Tabela II'!F150</f>
        <v>0</v>
      </c>
      <c r="H144" s="312">
        <f>'Tabela II'!H150</f>
        <v>0</v>
      </c>
      <c r="I144" s="312">
        <f>'Tabela II'!I150</f>
        <v>0</v>
      </c>
      <c r="J144" s="312">
        <f>'Tabela II'!J150</f>
        <v>0</v>
      </c>
      <c r="K144" s="312">
        <f>'Tabela II'!K150</f>
        <v>261</v>
      </c>
      <c r="L144" s="312">
        <f>'Tabela II'!L150</f>
        <v>0</v>
      </c>
      <c r="M144" s="312">
        <f>'Tabela II'!M150</f>
        <v>0</v>
      </c>
      <c r="N144" s="312">
        <f>'Tabela II'!N150</f>
        <v>0</v>
      </c>
      <c r="O144" s="312">
        <f>'Tabela II'!O150</f>
        <v>0</v>
      </c>
      <c r="P144" s="312" t="str">
        <f>'Tabela II'!P150</f>
        <v/>
      </c>
      <c r="Q144" s="312" t="str">
        <f>'Tabela II'!Q150</f>
        <v/>
      </c>
      <c r="R144" s="312">
        <f>'Tabela II'!R150</f>
        <v>0</v>
      </c>
      <c r="S144" s="312">
        <f>'Tabela II'!S150</f>
        <v>0</v>
      </c>
      <c r="T144" s="312">
        <f>'Tabela II'!T150</f>
        <v>0</v>
      </c>
      <c r="U144" s="312">
        <f>'Tabela II'!U150</f>
        <v>0</v>
      </c>
      <c r="V144" s="312" t="str">
        <f>'Tabela II'!V150</f>
        <v/>
      </c>
      <c r="W144" s="312" t="str">
        <f>'Tabela II'!W150</f>
        <v/>
      </c>
    </row>
    <row r="145" spans="1:23" s="313" customFormat="1" x14ac:dyDescent="0.2">
      <c r="A145" s="3">
        <f>'Tabela I'!$F$1</f>
        <v>2025</v>
      </c>
      <c r="B145" s="3">
        <f>'Tabela I'!$F$2</f>
        <v>0</v>
      </c>
      <c r="C145" s="312">
        <f>'Tabela II'!B151</f>
        <v>0</v>
      </c>
      <c r="D145" s="312">
        <f>'Tabela II'!C151</f>
        <v>0</v>
      </c>
      <c r="E145" s="312">
        <f>'Tabela II'!D151</f>
        <v>0</v>
      </c>
      <c r="F145" s="312">
        <f>'Tabela II'!E151</f>
        <v>0</v>
      </c>
      <c r="G145" s="312">
        <f>'Tabela II'!F151</f>
        <v>0</v>
      </c>
      <c r="H145" s="312">
        <f>'Tabela II'!H151</f>
        <v>0</v>
      </c>
      <c r="I145" s="312">
        <f>'Tabela II'!I151</f>
        <v>0</v>
      </c>
      <c r="J145" s="312">
        <f>'Tabela II'!J151</f>
        <v>0</v>
      </c>
      <c r="K145" s="312">
        <f>'Tabela II'!K151</f>
        <v>261</v>
      </c>
      <c r="L145" s="312">
        <f>'Tabela II'!L151</f>
        <v>0</v>
      </c>
      <c r="M145" s="312">
        <f>'Tabela II'!M151</f>
        <v>0</v>
      </c>
      <c r="N145" s="312">
        <f>'Tabela II'!N151</f>
        <v>0</v>
      </c>
      <c r="O145" s="312">
        <f>'Tabela II'!O151</f>
        <v>0</v>
      </c>
      <c r="P145" s="312" t="str">
        <f>'Tabela II'!P151</f>
        <v/>
      </c>
      <c r="Q145" s="312" t="str">
        <f>'Tabela II'!Q151</f>
        <v/>
      </c>
      <c r="R145" s="312">
        <f>'Tabela II'!R151</f>
        <v>0</v>
      </c>
      <c r="S145" s="312">
        <f>'Tabela II'!S151</f>
        <v>0</v>
      </c>
      <c r="T145" s="312">
        <f>'Tabela II'!T151</f>
        <v>0</v>
      </c>
      <c r="U145" s="312">
        <f>'Tabela II'!U151</f>
        <v>0</v>
      </c>
      <c r="V145" s="312" t="str">
        <f>'Tabela II'!V151</f>
        <v/>
      </c>
      <c r="W145" s="312" t="str">
        <f>'Tabela II'!W151</f>
        <v/>
      </c>
    </row>
    <row r="146" spans="1:23" s="313" customFormat="1" x14ac:dyDescent="0.2">
      <c r="A146" s="3">
        <f>'Tabela I'!$F$1</f>
        <v>2025</v>
      </c>
      <c r="B146" s="3">
        <f>'Tabela I'!$F$2</f>
        <v>0</v>
      </c>
      <c r="C146" s="312">
        <f>'Tabela II'!B152</f>
        <v>0</v>
      </c>
      <c r="D146" s="312">
        <f>'Tabela II'!C152</f>
        <v>0</v>
      </c>
      <c r="E146" s="312">
        <f>'Tabela II'!D152</f>
        <v>0</v>
      </c>
      <c r="F146" s="312">
        <f>'Tabela II'!E152</f>
        <v>0</v>
      </c>
      <c r="G146" s="312">
        <f>'Tabela II'!F152</f>
        <v>0</v>
      </c>
      <c r="H146" s="312">
        <f>'Tabela II'!H152</f>
        <v>0</v>
      </c>
      <c r="I146" s="312">
        <f>'Tabela II'!I152</f>
        <v>0</v>
      </c>
      <c r="J146" s="312">
        <f>'Tabela II'!J152</f>
        <v>0</v>
      </c>
      <c r="K146" s="312">
        <f>'Tabela II'!K152</f>
        <v>261</v>
      </c>
      <c r="L146" s="312">
        <f>'Tabela II'!L152</f>
        <v>0</v>
      </c>
      <c r="M146" s="312">
        <f>'Tabela II'!M152</f>
        <v>0</v>
      </c>
      <c r="N146" s="312">
        <f>'Tabela II'!N152</f>
        <v>0</v>
      </c>
      <c r="O146" s="312">
        <f>'Tabela II'!O152</f>
        <v>0</v>
      </c>
      <c r="P146" s="312" t="str">
        <f>'Tabela II'!P152</f>
        <v/>
      </c>
      <c r="Q146" s="312" t="str">
        <f>'Tabela II'!Q152</f>
        <v/>
      </c>
      <c r="R146" s="312">
        <f>'Tabela II'!R152</f>
        <v>0</v>
      </c>
      <c r="S146" s="312">
        <f>'Tabela II'!S152</f>
        <v>0</v>
      </c>
      <c r="T146" s="312">
        <f>'Tabela II'!T152</f>
        <v>0</v>
      </c>
      <c r="U146" s="312">
        <f>'Tabela II'!U152</f>
        <v>0</v>
      </c>
      <c r="V146" s="312" t="str">
        <f>'Tabela II'!V152</f>
        <v/>
      </c>
      <c r="W146" s="312" t="str">
        <f>'Tabela II'!W152</f>
        <v/>
      </c>
    </row>
    <row r="147" spans="1:23" s="313" customFormat="1" x14ac:dyDescent="0.2">
      <c r="A147" s="3">
        <f>'Tabela I'!$F$1</f>
        <v>2025</v>
      </c>
      <c r="B147" s="3">
        <f>'Tabela I'!$F$2</f>
        <v>0</v>
      </c>
      <c r="C147" s="312">
        <f>'Tabela II'!B153</f>
        <v>0</v>
      </c>
      <c r="D147" s="312">
        <f>'Tabela II'!C153</f>
        <v>0</v>
      </c>
      <c r="E147" s="312">
        <f>'Tabela II'!D153</f>
        <v>0</v>
      </c>
      <c r="F147" s="312">
        <f>'Tabela II'!E153</f>
        <v>0</v>
      </c>
      <c r="G147" s="312">
        <f>'Tabela II'!F153</f>
        <v>0</v>
      </c>
      <c r="H147" s="312">
        <f>'Tabela II'!H153</f>
        <v>0</v>
      </c>
      <c r="I147" s="312">
        <f>'Tabela II'!I153</f>
        <v>0</v>
      </c>
      <c r="J147" s="312">
        <f>'Tabela II'!J153</f>
        <v>0</v>
      </c>
      <c r="K147" s="312">
        <f>'Tabela II'!K153</f>
        <v>261</v>
      </c>
      <c r="L147" s="312">
        <f>'Tabela II'!L153</f>
        <v>0</v>
      </c>
      <c r="M147" s="312">
        <f>'Tabela II'!M153</f>
        <v>0</v>
      </c>
      <c r="N147" s="312">
        <f>'Tabela II'!N153</f>
        <v>0</v>
      </c>
      <c r="O147" s="312">
        <f>'Tabela II'!O153</f>
        <v>0</v>
      </c>
      <c r="P147" s="312" t="str">
        <f>'Tabela II'!P153</f>
        <v/>
      </c>
      <c r="Q147" s="312" t="str">
        <f>'Tabela II'!Q153</f>
        <v/>
      </c>
      <c r="R147" s="312">
        <f>'Tabela II'!R153</f>
        <v>0</v>
      </c>
      <c r="S147" s="312">
        <f>'Tabela II'!S153</f>
        <v>0</v>
      </c>
      <c r="T147" s="312">
        <f>'Tabela II'!T153</f>
        <v>0</v>
      </c>
      <c r="U147" s="312">
        <f>'Tabela II'!U153</f>
        <v>0</v>
      </c>
      <c r="V147" s="312" t="str">
        <f>'Tabela II'!V153</f>
        <v/>
      </c>
      <c r="W147" s="312" t="str">
        <f>'Tabela II'!W153</f>
        <v/>
      </c>
    </row>
    <row r="148" spans="1:23" s="313" customFormat="1" x14ac:dyDescent="0.2">
      <c r="A148" s="3">
        <f>'Tabela I'!$F$1</f>
        <v>2025</v>
      </c>
      <c r="B148" s="3">
        <f>'Tabela I'!$F$2</f>
        <v>0</v>
      </c>
      <c r="C148" s="312">
        <f>'Tabela II'!B154</f>
        <v>0</v>
      </c>
      <c r="D148" s="312">
        <f>'Tabela II'!C154</f>
        <v>0</v>
      </c>
      <c r="E148" s="312">
        <f>'Tabela II'!D154</f>
        <v>0</v>
      </c>
      <c r="F148" s="312">
        <f>'Tabela II'!E154</f>
        <v>0</v>
      </c>
      <c r="G148" s="312">
        <f>'Tabela II'!F154</f>
        <v>0</v>
      </c>
      <c r="H148" s="312">
        <f>'Tabela II'!H154</f>
        <v>0</v>
      </c>
      <c r="I148" s="312">
        <f>'Tabela II'!I154</f>
        <v>0</v>
      </c>
      <c r="J148" s="312">
        <f>'Tabela II'!J154</f>
        <v>0</v>
      </c>
      <c r="K148" s="312">
        <f>'Tabela II'!K154</f>
        <v>261</v>
      </c>
      <c r="L148" s="312">
        <f>'Tabela II'!L154</f>
        <v>0</v>
      </c>
      <c r="M148" s="312">
        <f>'Tabela II'!M154</f>
        <v>0</v>
      </c>
      <c r="N148" s="312">
        <f>'Tabela II'!N154</f>
        <v>0</v>
      </c>
      <c r="O148" s="312">
        <f>'Tabela II'!O154</f>
        <v>0</v>
      </c>
      <c r="P148" s="312" t="str">
        <f>'Tabela II'!P154</f>
        <v/>
      </c>
      <c r="Q148" s="312" t="str">
        <f>'Tabela II'!Q154</f>
        <v/>
      </c>
      <c r="R148" s="312">
        <f>'Tabela II'!R154</f>
        <v>0</v>
      </c>
      <c r="S148" s="312">
        <f>'Tabela II'!S154</f>
        <v>0</v>
      </c>
      <c r="T148" s="312">
        <f>'Tabela II'!T154</f>
        <v>0</v>
      </c>
      <c r="U148" s="312">
        <f>'Tabela II'!U154</f>
        <v>0</v>
      </c>
      <c r="V148" s="312" t="str">
        <f>'Tabela II'!V154</f>
        <v/>
      </c>
      <c r="W148" s="312" t="str">
        <f>'Tabela II'!W154</f>
        <v/>
      </c>
    </row>
    <row r="149" spans="1:23" s="313" customFormat="1" x14ac:dyDescent="0.2">
      <c r="A149" s="3">
        <f>'Tabela I'!$F$1</f>
        <v>2025</v>
      </c>
      <c r="B149" s="3">
        <f>'Tabela I'!$F$2</f>
        <v>0</v>
      </c>
      <c r="C149" s="312">
        <f>'Tabela II'!B155</f>
        <v>0</v>
      </c>
      <c r="D149" s="312">
        <f>'Tabela II'!C155</f>
        <v>0</v>
      </c>
      <c r="E149" s="312">
        <f>'Tabela II'!D155</f>
        <v>0</v>
      </c>
      <c r="F149" s="312">
        <f>'Tabela II'!E155</f>
        <v>0</v>
      </c>
      <c r="G149" s="312">
        <f>'Tabela II'!F155</f>
        <v>0</v>
      </c>
      <c r="H149" s="312">
        <f>'Tabela II'!H155</f>
        <v>0</v>
      </c>
      <c r="I149" s="312">
        <f>'Tabela II'!I155</f>
        <v>0</v>
      </c>
      <c r="J149" s="312">
        <f>'Tabela II'!J155</f>
        <v>0</v>
      </c>
      <c r="K149" s="312">
        <f>'Tabela II'!K155</f>
        <v>261</v>
      </c>
      <c r="L149" s="312">
        <f>'Tabela II'!L155</f>
        <v>0</v>
      </c>
      <c r="M149" s="312">
        <f>'Tabela II'!M155</f>
        <v>0</v>
      </c>
      <c r="N149" s="312">
        <f>'Tabela II'!N155</f>
        <v>0</v>
      </c>
      <c r="O149" s="312">
        <f>'Tabela II'!O155</f>
        <v>0</v>
      </c>
      <c r="P149" s="312" t="str">
        <f>'Tabela II'!P155</f>
        <v/>
      </c>
      <c r="Q149" s="312" t="str">
        <f>'Tabela II'!Q155</f>
        <v/>
      </c>
      <c r="R149" s="312">
        <f>'Tabela II'!R155</f>
        <v>0</v>
      </c>
      <c r="S149" s="312">
        <f>'Tabela II'!S155</f>
        <v>0</v>
      </c>
      <c r="T149" s="312">
        <f>'Tabela II'!T155</f>
        <v>0</v>
      </c>
      <c r="U149" s="312">
        <f>'Tabela II'!U155</f>
        <v>0</v>
      </c>
      <c r="V149" s="312" t="str">
        <f>'Tabela II'!V155</f>
        <v/>
      </c>
      <c r="W149" s="312" t="str">
        <f>'Tabela II'!W155</f>
        <v/>
      </c>
    </row>
    <row r="150" spans="1:23" s="313" customFormat="1" x14ac:dyDescent="0.2">
      <c r="A150" s="3">
        <f>'Tabela I'!$F$1</f>
        <v>2025</v>
      </c>
      <c r="B150" s="3">
        <f>'Tabela I'!$F$2</f>
        <v>0</v>
      </c>
      <c r="C150" s="312">
        <f>'Tabela II'!B156</f>
        <v>0</v>
      </c>
      <c r="D150" s="312">
        <f>'Tabela II'!C156</f>
        <v>0</v>
      </c>
      <c r="E150" s="312">
        <f>'Tabela II'!D156</f>
        <v>0</v>
      </c>
      <c r="F150" s="312">
        <f>'Tabela II'!E156</f>
        <v>0</v>
      </c>
      <c r="G150" s="312">
        <f>'Tabela II'!F156</f>
        <v>0</v>
      </c>
      <c r="H150" s="312">
        <f>'Tabela II'!H156</f>
        <v>0</v>
      </c>
      <c r="I150" s="312">
        <f>'Tabela II'!I156</f>
        <v>0</v>
      </c>
      <c r="J150" s="312">
        <f>'Tabela II'!J156</f>
        <v>0</v>
      </c>
      <c r="K150" s="312">
        <f>'Tabela II'!K156</f>
        <v>261</v>
      </c>
      <c r="L150" s="312">
        <f>'Tabela II'!L156</f>
        <v>0</v>
      </c>
      <c r="M150" s="312">
        <f>'Tabela II'!M156</f>
        <v>0</v>
      </c>
      <c r="N150" s="312">
        <f>'Tabela II'!N156</f>
        <v>0</v>
      </c>
      <c r="O150" s="312">
        <f>'Tabela II'!O156</f>
        <v>0</v>
      </c>
      <c r="P150" s="312" t="str">
        <f>'Tabela II'!P156</f>
        <v/>
      </c>
      <c r="Q150" s="312" t="str">
        <f>'Tabela II'!Q156</f>
        <v/>
      </c>
      <c r="R150" s="312">
        <f>'Tabela II'!R156</f>
        <v>0</v>
      </c>
      <c r="S150" s="312">
        <f>'Tabela II'!S156</f>
        <v>0</v>
      </c>
      <c r="T150" s="312">
        <f>'Tabela II'!T156</f>
        <v>0</v>
      </c>
      <c r="U150" s="312">
        <f>'Tabela II'!U156</f>
        <v>0</v>
      </c>
      <c r="V150" s="312" t="str">
        <f>'Tabela II'!V156</f>
        <v/>
      </c>
      <c r="W150" s="312" t="str">
        <f>'Tabela II'!W156</f>
        <v/>
      </c>
    </row>
    <row r="151" spans="1:23" s="313" customFormat="1" x14ac:dyDescent="0.2">
      <c r="A151" s="3">
        <f>'Tabela I'!$F$1</f>
        <v>2025</v>
      </c>
      <c r="B151" s="3">
        <f>'Tabela I'!$F$2</f>
        <v>0</v>
      </c>
      <c r="C151" s="312">
        <f>'Tabela II'!B157</f>
        <v>0</v>
      </c>
      <c r="D151" s="312">
        <f>'Tabela II'!C157</f>
        <v>0</v>
      </c>
      <c r="E151" s="312">
        <f>'Tabela II'!D157</f>
        <v>0</v>
      </c>
      <c r="F151" s="312">
        <f>'Tabela II'!E157</f>
        <v>0</v>
      </c>
      <c r="G151" s="312">
        <f>'Tabela II'!F157</f>
        <v>0</v>
      </c>
      <c r="H151" s="312">
        <f>'Tabela II'!H157</f>
        <v>0</v>
      </c>
      <c r="I151" s="312">
        <f>'Tabela II'!I157</f>
        <v>0</v>
      </c>
      <c r="J151" s="312">
        <f>'Tabela II'!J157</f>
        <v>0</v>
      </c>
      <c r="K151" s="312">
        <f>'Tabela II'!K157</f>
        <v>261</v>
      </c>
      <c r="L151" s="312">
        <f>'Tabela II'!L157</f>
        <v>0</v>
      </c>
      <c r="M151" s="312">
        <f>'Tabela II'!M157</f>
        <v>0</v>
      </c>
      <c r="N151" s="312">
        <f>'Tabela II'!N157</f>
        <v>0</v>
      </c>
      <c r="O151" s="312">
        <f>'Tabela II'!O157</f>
        <v>0</v>
      </c>
      <c r="P151" s="312" t="str">
        <f>'Tabela II'!P157</f>
        <v/>
      </c>
      <c r="Q151" s="312" t="str">
        <f>'Tabela II'!Q157</f>
        <v/>
      </c>
      <c r="R151" s="312">
        <f>'Tabela II'!R157</f>
        <v>0</v>
      </c>
      <c r="S151" s="312">
        <f>'Tabela II'!S157</f>
        <v>0</v>
      </c>
      <c r="T151" s="312">
        <f>'Tabela II'!T157</f>
        <v>0</v>
      </c>
      <c r="U151" s="312">
        <f>'Tabela II'!U157</f>
        <v>0</v>
      </c>
      <c r="V151" s="312" t="str">
        <f>'Tabela II'!V157</f>
        <v/>
      </c>
      <c r="W151" s="312" t="str">
        <f>'Tabela II'!W157</f>
        <v/>
      </c>
    </row>
    <row r="152" spans="1:23" s="313" customFormat="1" x14ac:dyDescent="0.2">
      <c r="A152" s="3">
        <f>'Tabela I'!$F$1</f>
        <v>2025</v>
      </c>
      <c r="B152" s="3">
        <f>'Tabela I'!$F$2</f>
        <v>0</v>
      </c>
      <c r="C152" s="312">
        <f>'Tabela II'!B158</f>
        <v>0</v>
      </c>
      <c r="D152" s="312">
        <f>'Tabela II'!C158</f>
        <v>0</v>
      </c>
      <c r="E152" s="312">
        <f>'Tabela II'!D158</f>
        <v>0</v>
      </c>
      <c r="F152" s="312">
        <f>'Tabela II'!E158</f>
        <v>0</v>
      </c>
      <c r="G152" s="312">
        <f>'Tabela II'!F158</f>
        <v>0</v>
      </c>
      <c r="H152" s="312">
        <f>'Tabela II'!H158</f>
        <v>0</v>
      </c>
      <c r="I152" s="312">
        <f>'Tabela II'!I158</f>
        <v>0</v>
      </c>
      <c r="J152" s="312">
        <f>'Tabela II'!J158</f>
        <v>0</v>
      </c>
      <c r="K152" s="312">
        <f>'Tabela II'!K158</f>
        <v>261</v>
      </c>
      <c r="L152" s="312">
        <f>'Tabela II'!L158</f>
        <v>0</v>
      </c>
      <c r="M152" s="312">
        <f>'Tabela II'!M158</f>
        <v>0</v>
      </c>
      <c r="N152" s="312">
        <f>'Tabela II'!N158</f>
        <v>0</v>
      </c>
      <c r="O152" s="312">
        <f>'Tabela II'!O158</f>
        <v>0</v>
      </c>
      <c r="P152" s="312" t="str">
        <f>'Tabela II'!P158</f>
        <v/>
      </c>
      <c r="Q152" s="312" t="str">
        <f>'Tabela II'!Q158</f>
        <v/>
      </c>
      <c r="R152" s="312">
        <f>'Tabela II'!R158</f>
        <v>0</v>
      </c>
      <c r="S152" s="312">
        <f>'Tabela II'!S158</f>
        <v>0</v>
      </c>
      <c r="T152" s="312">
        <f>'Tabela II'!T158</f>
        <v>0</v>
      </c>
      <c r="U152" s="312">
        <f>'Tabela II'!U158</f>
        <v>0</v>
      </c>
      <c r="V152" s="312" t="str">
        <f>'Tabela II'!V158</f>
        <v/>
      </c>
      <c r="W152" s="312" t="str">
        <f>'Tabela II'!W158</f>
        <v/>
      </c>
    </row>
    <row r="153" spans="1:23" s="313" customFormat="1" x14ac:dyDescent="0.2">
      <c r="A153" s="3">
        <f>'Tabela I'!$F$1</f>
        <v>2025</v>
      </c>
      <c r="B153" s="3">
        <f>'Tabela I'!$F$2</f>
        <v>0</v>
      </c>
      <c r="C153" s="312">
        <f>'Tabela II'!B159</f>
        <v>0</v>
      </c>
      <c r="D153" s="312">
        <f>'Tabela II'!C159</f>
        <v>0</v>
      </c>
      <c r="E153" s="312">
        <f>'Tabela II'!D159</f>
        <v>0</v>
      </c>
      <c r="F153" s="312">
        <f>'Tabela II'!E159</f>
        <v>0</v>
      </c>
      <c r="G153" s="312">
        <f>'Tabela II'!F159</f>
        <v>0</v>
      </c>
      <c r="H153" s="312">
        <f>'Tabela II'!H159</f>
        <v>0</v>
      </c>
      <c r="I153" s="312">
        <f>'Tabela II'!I159</f>
        <v>0</v>
      </c>
      <c r="J153" s="312">
        <f>'Tabela II'!J159</f>
        <v>0</v>
      </c>
      <c r="K153" s="312">
        <f>'Tabela II'!K159</f>
        <v>261</v>
      </c>
      <c r="L153" s="312">
        <f>'Tabela II'!L159</f>
        <v>0</v>
      </c>
      <c r="M153" s="312">
        <f>'Tabela II'!M159</f>
        <v>0</v>
      </c>
      <c r="N153" s="312">
        <f>'Tabela II'!N159</f>
        <v>0</v>
      </c>
      <c r="O153" s="312">
        <f>'Tabela II'!O159</f>
        <v>0</v>
      </c>
      <c r="P153" s="312" t="str">
        <f>'Tabela II'!P159</f>
        <v/>
      </c>
      <c r="Q153" s="312" t="str">
        <f>'Tabela II'!Q159</f>
        <v/>
      </c>
      <c r="R153" s="312">
        <f>'Tabela II'!R159</f>
        <v>0</v>
      </c>
      <c r="S153" s="312">
        <f>'Tabela II'!S159</f>
        <v>0</v>
      </c>
      <c r="T153" s="312">
        <f>'Tabela II'!T159</f>
        <v>0</v>
      </c>
      <c r="U153" s="312">
        <f>'Tabela II'!U159</f>
        <v>0</v>
      </c>
      <c r="V153" s="312" t="str">
        <f>'Tabela II'!V159</f>
        <v/>
      </c>
      <c r="W153" s="312" t="str">
        <f>'Tabela II'!W159</f>
        <v/>
      </c>
    </row>
    <row r="154" spans="1:23" s="313" customFormat="1" x14ac:dyDescent="0.2">
      <c r="A154" s="3">
        <f>'Tabela I'!$F$1</f>
        <v>2025</v>
      </c>
      <c r="B154" s="3">
        <f>'Tabela I'!$F$2</f>
        <v>0</v>
      </c>
      <c r="C154" s="312">
        <f>'Tabela II'!B160</f>
        <v>0</v>
      </c>
      <c r="D154" s="312">
        <f>'Tabela II'!C160</f>
        <v>0</v>
      </c>
      <c r="E154" s="312">
        <f>'Tabela II'!D160</f>
        <v>0</v>
      </c>
      <c r="F154" s="312">
        <f>'Tabela II'!E160</f>
        <v>0</v>
      </c>
      <c r="G154" s="312">
        <f>'Tabela II'!F160</f>
        <v>0</v>
      </c>
      <c r="H154" s="312">
        <f>'Tabela II'!H160</f>
        <v>0</v>
      </c>
      <c r="I154" s="312">
        <f>'Tabela II'!I160</f>
        <v>0</v>
      </c>
      <c r="J154" s="312">
        <f>'Tabela II'!J160</f>
        <v>0</v>
      </c>
      <c r="K154" s="312">
        <f>'Tabela II'!K160</f>
        <v>261</v>
      </c>
      <c r="L154" s="312">
        <f>'Tabela II'!L160</f>
        <v>0</v>
      </c>
      <c r="M154" s="312">
        <f>'Tabela II'!M160</f>
        <v>0</v>
      </c>
      <c r="N154" s="312">
        <f>'Tabela II'!N160</f>
        <v>0</v>
      </c>
      <c r="O154" s="312">
        <f>'Tabela II'!O160</f>
        <v>0</v>
      </c>
      <c r="P154" s="312" t="str">
        <f>'Tabela II'!P160</f>
        <v/>
      </c>
      <c r="Q154" s="312" t="str">
        <f>'Tabela II'!Q160</f>
        <v/>
      </c>
      <c r="R154" s="312">
        <f>'Tabela II'!R160</f>
        <v>0</v>
      </c>
      <c r="S154" s="312">
        <f>'Tabela II'!S160</f>
        <v>0</v>
      </c>
      <c r="T154" s="312">
        <f>'Tabela II'!T160</f>
        <v>0</v>
      </c>
      <c r="U154" s="312">
        <f>'Tabela II'!U160</f>
        <v>0</v>
      </c>
      <c r="V154" s="312" t="str">
        <f>'Tabela II'!V160</f>
        <v/>
      </c>
      <c r="W154" s="312" t="str">
        <f>'Tabela II'!W160</f>
        <v/>
      </c>
    </row>
    <row r="155" spans="1:23" s="313" customFormat="1" x14ac:dyDescent="0.2">
      <c r="A155" s="3">
        <f>'Tabela I'!$F$1</f>
        <v>2025</v>
      </c>
      <c r="B155" s="3">
        <f>'Tabela I'!$F$2</f>
        <v>0</v>
      </c>
      <c r="C155" s="312">
        <f>'Tabela II'!B161</f>
        <v>0</v>
      </c>
      <c r="D155" s="312">
        <f>'Tabela II'!C161</f>
        <v>0</v>
      </c>
      <c r="E155" s="312">
        <f>'Tabela II'!D161</f>
        <v>0</v>
      </c>
      <c r="F155" s="312">
        <f>'Tabela II'!E161</f>
        <v>0</v>
      </c>
      <c r="G155" s="312">
        <f>'Tabela II'!F161</f>
        <v>0</v>
      </c>
      <c r="H155" s="312">
        <f>'Tabela II'!H161</f>
        <v>0</v>
      </c>
      <c r="I155" s="312">
        <f>'Tabela II'!I161</f>
        <v>0</v>
      </c>
      <c r="J155" s="312">
        <f>'Tabela II'!J161</f>
        <v>0</v>
      </c>
      <c r="K155" s="312">
        <f>'Tabela II'!K161</f>
        <v>261</v>
      </c>
      <c r="L155" s="312">
        <f>'Tabela II'!L161</f>
        <v>0</v>
      </c>
      <c r="M155" s="312">
        <f>'Tabela II'!M161</f>
        <v>0</v>
      </c>
      <c r="N155" s="312">
        <f>'Tabela II'!N161</f>
        <v>0</v>
      </c>
      <c r="O155" s="312">
        <f>'Tabela II'!O161</f>
        <v>0</v>
      </c>
      <c r="P155" s="312" t="str">
        <f>'Tabela II'!P161</f>
        <v/>
      </c>
      <c r="Q155" s="312" t="str">
        <f>'Tabela II'!Q161</f>
        <v/>
      </c>
      <c r="R155" s="312">
        <f>'Tabela II'!R161</f>
        <v>0</v>
      </c>
      <c r="S155" s="312">
        <f>'Tabela II'!S161</f>
        <v>0</v>
      </c>
      <c r="T155" s="312">
        <f>'Tabela II'!T161</f>
        <v>0</v>
      </c>
      <c r="U155" s="312">
        <f>'Tabela II'!U161</f>
        <v>0</v>
      </c>
      <c r="V155" s="312" t="str">
        <f>'Tabela II'!V161</f>
        <v/>
      </c>
      <c r="W155" s="312" t="str">
        <f>'Tabela II'!W161</f>
        <v/>
      </c>
    </row>
    <row r="156" spans="1:23" s="313" customFormat="1" x14ac:dyDescent="0.2">
      <c r="A156" s="3">
        <f>'Tabela I'!$F$1</f>
        <v>2025</v>
      </c>
      <c r="B156" s="3">
        <f>'Tabela I'!$F$2</f>
        <v>0</v>
      </c>
      <c r="C156" s="312">
        <f>'Tabela II'!B162</f>
        <v>0</v>
      </c>
      <c r="D156" s="312">
        <f>'Tabela II'!C162</f>
        <v>0</v>
      </c>
      <c r="E156" s="312">
        <f>'Tabela II'!D162</f>
        <v>0</v>
      </c>
      <c r="F156" s="312">
        <f>'Tabela II'!E162</f>
        <v>0</v>
      </c>
      <c r="G156" s="312">
        <f>'Tabela II'!F162</f>
        <v>0</v>
      </c>
      <c r="H156" s="312">
        <f>'Tabela II'!H162</f>
        <v>0</v>
      </c>
      <c r="I156" s="312">
        <f>'Tabela II'!I162</f>
        <v>0</v>
      </c>
      <c r="J156" s="312">
        <f>'Tabela II'!J162</f>
        <v>0</v>
      </c>
      <c r="K156" s="312">
        <f>'Tabela II'!K162</f>
        <v>261</v>
      </c>
      <c r="L156" s="312">
        <f>'Tabela II'!L162</f>
        <v>0</v>
      </c>
      <c r="M156" s="312">
        <f>'Tabela II'!M162</f>
        <v>0</v>
      </c>
      <c r="N156" s="312">
        <f>'Tabela II'!N162</f>
        <v>0</v>
      </c>
      <c r="O156" s="312">
        <f>'Tabela II'!O162</f>
        <v>0</v>
      </c>
      <c r="P156" s="312" t="str">
        <f>'Tabela II'!P162</f>
        <v/>
      </c>
      <c r="Q156" s="312" t="str">
        <f>'Tabela II'!Q162</f>
        <v/>
      </c>
      <c r="R156" s="312">
        <f>'Tabela II'!R162</f>
        <v>0</v>
      </c>
      <c r="S156" s="312">
        <f>'Tabela II'!S162</f>
        <v>0</v>
      </c>
      <c r="T156" s="312">
        <f>'Tabela II'!T162</f>
        <v>0</v>
      </c>
      <c r="U156" s="312">
        <f>'Tabela II'!U162</f>
        <v>0</v>
      </c>
      <c r="V156" s="312" t="str">
        <f>'Tabela II'!V162</f>
        <v/>
      </c>
      <c r="W156" s="312" t="str">
        <f>'Tabela II'!W162</f>
        <v/>
      </c>
    </row>
    <row r="157" spans="1:23" s="313" customFormat="1" x14ac:dyDescent="0.2">
      <c r="A157" s="3">
        <f>'Tabela I'!$F$1</f>
        <v>2025</v>
      </c>
      <c r="B157" s="3">
        <f>'Tabela I'!$F$2</f>
        <v>0</v>
      </c>
      <c r="C157" s="312">
        <f>'Tabela II'!B163</f>
        <v>0</v>
      </c>
      <c r="D157" s="312">
        <f>'Tabela II'!C163</f>
        <v>0</v>
      </c>
      <c r="E157" s="312">
        <f>'Tabela II'!D163</f>
        <v>0</v>
      </c>
      <c r="F157" s="312">
        <f>'Tabela II'!E163</f>
        <v>0</v>
      </c>
      <c r="G157" s="312">
        <f>'Tabela II'!F163</f>
        <v>0</v>
      </c>
      <c r="H157" s="312">
        <f>'Tabela II'!H163</f>
        <v>0</v>
      </c>
      <c r="I157" s="312">
        <f>'Tabela II'!I163</f>
        <v>0</v>
      </c>
      <c r="J157" s="312">
        <f>'Tabela II'!J163</f>
        <v>0</v>
      </c>
      <c r="K157" s="312">
        <f>'Tabela II'!K163</f>
        <v>261</v>
      </c>
      <c r="L157" s="312">
        <f>'Tabela II'!L163</f>
        <v>0</v>
      </c>
      <c r="M157" s="312">
        <f>'Tabela II'!M163</f>
        <v>0</v>
      </c>
      <c r="N157" s="312">
        <f>'Tabela II'!N163</f>
        <v>0</v>
      </c>
      <c r="O157" s="312">
        <f>'Tabela II'!O163</f>
        <v>0</v>
      </c>
      <c r="P157" s="312" t="str">
        <f>'Tabela II'!P163</f>
        <v/>
      </c>
      <c r="Q157" s="312" t="str">
        <f>'Tabela II'!Q163</f>
        <v/>
      </c>
      <c r="R157" s="312">
        <f>'Tabela II'!R163</f>
        <v>0</v>
      </c>
      <c r="S157" s="312">
        <f>'Tabela II'!S163</f>
        <v>0</v>
      </c>
      <c r="T157" s="312">
        <f>'Tabela II'!T163</f>
        <v>0</v>
      </c>
      <c r="U157" s="312">
        <f>'Tabela II'!U163</f>
        <v>0</v>
      </c>
      <c r="V157" s="312" t="str">
        <f>'Tabela II'!V163</f>
        <v/>
      </c>
      <c r="W157" s="312" t="str">
        <f>'Tabela II'!W163</f>
        <v/>
      </c>
    </row>
    <row r="158" spans="1:23" s="313" customFormat="1" x14ac:dyDescent="0.2">
      <c r="A158" s="3">
        <f>'Tabela I'!$F$1</f>
        <v>2025</v>
      </c>
      <c r="B158" s="3">
        <f>'Tabela I'!$F$2</f>
        <v>0</v>
      </c>
      <c r="C158" s="312">
        <f>'Tabela II'!B164</f>
        <v>0</v>
      </c>
      <c r="D158" s="312">
        <f>'Tabela II'!C164</f>
        <v>0</v>
      </c>
      <c r="E158" s="312">
        <f>'Tabela II'!D164</f>
        <v>0</v>
      </c>
      <c r="F158" s="312">
        <f>'Tabela II'!E164</f>
        <v>0</v>
      </c>
      <c r="G158" s="312">
        <f>'Tabela II'!F164</f>
        <v>0</v>
      </c>
      <c r="H158" s="312">
        <f>'Tabela II'!H164</f>
        <v>0</v>
      </c>
      <c r="I158" s="312">
        <f>'Tabela II'!I164</f>
        <v>0</v>
      </c>
      <c r="J158" s="312">
        <f>'Tabela II'!J164</f>
        <v>0</v>
      </c>
      <c r="K158" s="312">
        <f>'Tabela II'!K164</f>
        <v>261</v>
      </c>
      <c r="L158" s="312">
        <f>'Tabela II'!L164</f>
        <v>0</v>
      </c>
      <c r="M158" s="312">
        <f>'Tabela II'!M164</f>
        <v>0</v>
      </c>
      <c r="N158" s="312">
        <f>'Tabela II'!N164</f>
        <v>0</v>
      </c>
      <c r="O158" s="312">
        <f>'Tabela II'!O164</f>
        <v>0</v>
      </c>
      <c r="P158" s="312" t="str">
        <f>'Tabela II'!P164</f>
        <v/>
      </c>
      <c r="Q158" s="312" t="str">
        <f>'Tabela II'!Q164</f>
        <v/>
      </c>
      <c r="R158" s="312">
        <f>'Tabela II'!R164</f>
        <v>0</v>
      </c>
      <c r="S158" s="312">
        <f>'Tabela II'!S164</f>
        <v>0</v>
      </c>
      <c r="T158" s="312">
        <f>'Tabela II'!T164</f>
        <v>0</v>
      </c>
      <c r="U158" s="312">
        <f>'Tabela II'!U164</f>
        <v>0</v>
      </c>
      <c r="V158" s="312" t="str">
        <f>'Tabela II'!V164</f>
        <v/>
      </c>
      <c r="W158" s="312" t="str">
        <f>'Tabela II'!W164</f>
        <v/>
      </c>
    </row>
    <row r="159" spans="1:23" s="313" customFormat="1" x14ac:dyDescent="0.2">
      <c r="A159" s="3">
        <f>'Tabela I'!$F$1</f>
        <v>2025</v>
      </c>
      <c r="B159" s="3">
        <f>'Tabela I'!$F$2</f>
        <v>0</v>
      </c>
      <c r="C159" s="312">
        <f>'Tabela II'!B165</f>
        <v>0</v>
      </c>
      <c r="D159" s="312">
        <f>'Tabela II'!C165</f>
        <v>0</v>
      </c>
      <c r="E159" s="312">
        <f>'Tabela II'!D165</f>
        <v>0</v>
      </c>
      <c r="F159" s="312">
        <f>'Tabela II'!E165</f>
        <v>0</v>
      </c>
      <c r="G159" s="312">
        <f>'Tabela II'!F165</f>
        <v>0</v>
      </c>
      <c r="H159" s="312">
        <f>'Tabela II'!H165</f>
        <v>0</v>
      </c>
      <c r="I159" s="312">
        <f>'Tabela II'!I165</f>
        <v>0</v>
      </c>
      <c r="J159" s="312">
        <f>'Tabela II'!J165</f>
        <v>0</v>
      </c>
      <c r="K159" s="312">
        <f>'Tabela II'!K165</f>
        <v>261</v>
      </c>
      <c r="L159" s="312">
        <f>'Tabela II'!L165</f>
        <v>0</v>
      </c>
      <c r="M159" s="312">
        <f>'Tabela II'!M165</f>
        <v>0</v>
      </c>
      <c r="N159" s="312">
        <f>'Tabela II'!N165</f>
        <v>0</v>
      </c>
      <c r="O159" s="312">
        <f>'Tabela II'!O165</f>
        <v>0</v>
      </c>
      <c r="P159" s="312" t="str">
        <f>'Tabela II'!P165</f>
        <v/>
      </c>
      <c r="Q159" s="312" t="str">
        <f>'Tabela II'!Q165</f>
        <v/>
      </c>
      <c r="R159" s="312">
        <f>'Tabela II'!R165</f>
        <v>0</v>
      </c>
      <c r="S159" s="312">
        <f>'Tabela II'!S165</f>
        <v>0</v>
      </c>
      <c r="T159" s="312">
        <f>'Tabela II'!T165</f>
        <v>0</v>
      </c>
      <c r="U159" s="312">
        <f>'Tabela II'!U165</f>
        <v>0</v>
      </c>
      <c r="V159" s="312" t="str">
        <f>'Tabela II'!V165</f>
        <v/>
      </c>
      <c r="W159" s="312" t="str">
        <f>'Tabela II'!W165</f>
        <v/>
      </c>
    </row>
    <row r="160" spans="1:23" s="313" customFormat="1" x14ac:dyDescent="0.2">
      <c r="A160" s="3">
        <f>'Tabela I'!$F$1</f>
        <v>2025</v>
      </c>
      <c r="B160" s="3">
        <f>'Tabela I'!$F$2</f>
        <v>0</v>
      </c>
      <c r="C160" s="312">
        <f>'Tabela II'!B166</f>
        <v>0</v>
      </c>
      <c r="D160" s="312">
        <f>'Tabela II'!C166</f>
        <v>0</v>
      </c>
      <c r="E160" s="312">
        <f>'Tabela II'!D166</f>
        <v>0</v>
      </c>
      <c r="F160" s="312">
        <f>'Tabela II'!E166</f>
        <v>0</v>
      </c>
      <c r="G160" s="312">
        <f>'Tabela II'!F166</f>
        <v>0</v>
      </c>
      <c r="H160" s="312">
        <f>'Tabela II'!H166</f>
        <v>0</v>
      </c>
      <c r="I160" s="312">
        <f>'Tabela II'!I166</f>
        <v>0</v>
      </c>
      <c r="J160" s="312">
        <f>'Tabela II'!J166</f>
        <v>0</v>
      </c>
      <c r="K160" s="312">
        <f>'Tabela II'!K166</f>
        <v>261</v>
      </c>
      <c r="L160" s="312">
        <f>'Tabela II'!L166</f>
        <v>0</v>
      </c>
      <c r="M160" s="312">
        <f>'Tabela II'!M166</f>
        <v>0</v>
      </c>
      <c r="N160" s="312">
        <f>'Tabela II'!N166</f>
        <v>0</v>
      </c>
      <c r="O160" s="312">
        <f>'Tabela II'!O166</f>
        <v>0</v>
      </c>
      <c r="P160" s="312" t="str">
        <f>'Tabela II'!P166</f>
        <v/>
      </c>
      <c r="Q160" s="312" t="str">
        <f>'Tabela II'!Q166</f>
        <v/>
      </c>
      <c r="R160" s="312">
        <f>'Tabela II'!R166</f>
        <v>0</v>
      </c>
      <c r="S160" s="312">
        <f>'Tabela II'!S166</f>
        <v>0</v>
      </c>
      <c r="T160" s="312">
        <f>'Tabela II'!T166</f>
        <v>0</v>
      </c>
      <c r="U160" s="312">
        <f>'Tabela II'!U166</f>
        <v>0</v>
      </c>
      <c r="V160" s="312" t="str">
        <f>'Tabela II'!V166</f>
        <v/>
      </c>
      <c r="W160" s="312" t="str">
        <f>'Tabela II'!W166</f>
        <v/>
      </c>
    </row>
    <row r="161" spans="1:27" s="313" customFormat="1" x14ac:dyDescent="0.2">
      <c r="A161" s="3">
        <f>'Tabela I'!$F$1</f>
        <v>2025</v>
      </c>
      <c r="B161" s="3">
        <f>'Tabela I'!$F$2</f>
        <v>0</v>
      </c>
      <c r="C161" s="312">
        <f>'Tabela II'!B167</f>
        <v>0</v>
      </c>
      <c r="D161" s="312">
        <f>'Tabela II'!C167</f>
        <v>0</v>
      </c>
      <c r="E161" s="312">
        <f>'Tabela II'!D167</f>
        <v>0</v>
      </c>
      <c r="F161" s="312">
        <f>'Tabela II'!E167</f>
        <v>0</v>
      </c>
      <c r="G161" s="312">
        <f>'Tabela II'!F167</f>
        <v>0</v>
      </c>
      <c r="H161" s="312">
        <f>'Tabela II'!H167</f>
        <v>0</v>
      </c>
      <c r="I161" s="312">
        <f>'Tabela II'!I167</f>
        <v>0</v>
      </c>
      <c r="J161" s="312">
        <f>'Tabela II'!J167</f>
        <v>0</v>
      </c>
      <c r="K161" s="312">
        <f>'Tabela II'!K167</f>
        <v>261</v>
      </c>
      <c r="L161" s="312">
        <f>'Tabela II'!L167</f>
        <v>0</v>
      </c>
      <c r="M161" s="312">
        <f>'Tabela II'!M167</f>
        <v>0</v>
      </c>
      <c r="N161" s="312">
        <f>'Tabela II'!N167</f>
        <v>0</v>
      </c>
      <c r="O161" s="312">
        <f>'Tabela II'!O167</f>
        <v>0</v>
      </c>
      <c r="P161" s="312" t="str">
        <f>'Tabela II'!P167</f>
        <v/>
      </c>
      <c r="Q161" s="312" t="str">
        <f>'Tabela II'!Q167</f>
        <v/>
      </c>
      <c r="R161" s="312">
        <f>'Tabela II'!R167</f>
        <v>0</v>
      </c>
      <c r="S161" s="312">
        <f>'Tabela II'!S167</f>
        <v>0</v>
      </c>
      <c r="T161" s="312">
        <f>'Tabela II'!T167</f>
        <v>0</v>
      </c>
      <c r="U161" s="312">
        <f>'Tabela II'!U167</f>
        <v>0</v>
      </c>
      <c r="V161" s="312" t="str">
        <f>'Tabela II'!V167</f>
        <v/>
      </c>
      <c r="W161" s="312" t="str">
        <f>'Tabela II'!W167</f>
        <v/>
      </c>
    </row>
    <row r="162" spans="1:27" s="313" customFormat="1" x14ac:dyDescent="0.2">
      <c r="A162" s="3">
        <f>'Tabela I'!$F$1</f>
        <v>2025</v>
      </c>
      <c r="B162" s="3">
        <f>'Tabela I'!$F$2</f>
        <v>0</v>
      </c>
      <c r="C162" s="312">
        <f>'Tabela II'!B168</f>
        <v>0</v>
      </c>
      <c r="D162" s="312">
        <f>'Tabela II'!C168</f>
        <v>0</v>
      </c>
      <c r="E162" s="312">
        <f>'Tabela II'!D168</f>
        <v>0</v>
      </c>
      <c r="F162" s="312">
        <f>'Tabela II'!E168</f>
        <v>0</v>
      </c>
      <c r="G162" s="312">
        <f>'Tabela II'!F168</f>
        <v>0</v>
      </c>
      <c r="H162" s="312">
        <f>'Tabela II'!H168</f>
        <v>0</v>
      </c>
      <c r="I162" s="312">
        <f>'Tabela II'!I168</f>
        <v>0</v>
      </c>
      <c r="J162" s="312">
        <f>'Tabela II'!J168</f>
        <v>0</v>
      </c>
      <c r="K162" s="312">
        <f>'Tabela II'!K168</f>
        <v>261</v>
      </c>
      <c r="L162" s="312">
        <f>'Tabela II'!L168</f>
        <v>0</v>
      </c>
      <c r="M162" s="312">
        <f>'Tabela II'!M168</f>
        <v>0</v>
      </c>
      <c r="N162" s="312">
        <f>'Tabela II'!N168</f>
        <v>0</v>
      </c>
      <c r="O162" s="312">
        <f>'Tabela II'!O168</f>
        <v>0</v>
      </c>
      <c r="P162" s="312" t="str">
        <f>'Tabela II'!P168</f>
        <v/>
      </c>
      <c r="Q162" s="312" t="str">
        <f>'Tabela II'!Q168</f>
        <v/>
      </c>
      <c r="R162" s="312">
        <f>'Tabela II'!R168</f>
        <v>0</v>
      </c>
      <c r="S162" s="312">
        <f>'Tabela II'!S168</f>
        <v>0</v>
      </c>
      <c r="T162" s="312">
        <f>'Tabela II'!T168</f>
        <v>0</v>
      </c>
      <c r="U162" s="312">
        <f>'Tabela II'!U168</f>
        <v>0</v>
      </c>
      <c r="V162" s="312" t="str">
        <f>'Tabela II'!V168</f>
        <v/>
      </c>
      <c r="W162" s="312" t="str">
        <f>'Tabela II'!W168</f>
        <v/>
      </c>
    </row>
    <row r="163" spans="1:27" s="313" customFormat="1" x14ac:dyDescent="0.2">
      <c r="A163" s="3">
        <f>'Tabela I'!$F$1</f>
        <v>2025</v>
      </c>
      <c r="B163" s="3">
        <f>'Tabela I'!$F$2</f>
        <v>0</v>
      </c>
      <c r="C163" s="312">
        <f>'Tabela II'!B169</f>
        <v>0</v>
      </c>
      <c r="D163" s="312">
        <f>'Tabela II'!C169</f>
        <v>0</v>
      </c>
      <c r="E163" s="312">
        <f>'Tabela II'!D169</f>
        <v>0</v>
      </c>
      <c r="F163" s="312">
        <f>'Tabela II'!E169</f>
        <v>0</v>
      </c>
      <c r="G163" s="312">
        <f>'Tabela II'!F169</f>
        <v>0</v>
      </c>
      <c r="H163" s="312">
        <f>'Tabela II'!H169</f>
        <v>0</v>
      </c>
      <c r="I163" s="312">
        <f>'Tabela II'!I169</f>
        <v>0</v>
      </c>
      <c r="J163" s="312">
        <f>'Tabela II'!J169</f>
        <v>0</v>
      </c>
      <c r="K163" s="312">
        <f>'Tabela II'!K169</f>
        <v>261</v>
      </c>
      <c r="L163" s="312">
        <f>'Tabela II'!L169</f>
        <v>0</v>
      </c>
      <c r="M163" s="312">
        <f>'Tabela II'!M169</f>
        <v>0</v>
      </c>
      <c r="N163" s="312">
        <f>'Tabela II'!N169</f>
        <v>0</v>
      </c>
      <c r="O163" s="312">
        <f>'Tabela II'!O169</f>
        <v>0</v>
      </c>
      <c r="P163" s="312" t="str">
        <f>'Tabela II'!P169</f>
        <v/>
      </c>
      <c r="Q163" s="312" t="str">
        <f>'Tabela II'!Q169</f>
        <v/>
      </c>
      <c r="R163" s="312">
        <f>'Tabela II'!R169</f>
        <v>0</v>
      </c>
      <c r="S163" s="312">
        <f>'Tabela II'!S169</f>
        <v>0</v>
      </c>
      <c r="T163" s="312">
        <f>'Tabela II'!T169</f>
        <v>0</v>
      </c>
      <c r="U163" s="312">
        <f>'Tabela II'!U169</f>
        <v>0</v>
      </c>
      <c r="V163" s="312" t="str">
        <f>'Tabela II'!V169</f>
        <v/>
      </c>
      <c r="W163" s="312" t="str">
        <f>'Tabela II'!W169</f>
        <v/>
      </c>
    </row>
    <row r="164" spans="1:27" s="313" customFormat="1" x14ac:dyDescent="0.2">
      <c r="A164" s="3">
        <f>'Tabela I'!$F$1</f>
        <v>2025</v>
      </c>
      <c r="B164" s="3">
        <f>'Tabela I'!$F$2</f>
        <v>0</v>
      </c>
      <c r="C164" s="312">
        <f>'Tabela II'!B170</f>
        <v>0</v>
      </c>
      <c r="D164" s="312">
        <f>'Tabela II'!C170</f>
        <v>0</v>
      </c>
      <c r="E164" s="312">
        <f>'Tabela II'!D170</f>
        <v>0</v>
      </c>
      <c r="F164" s="312">
        <f>'Tabela II'!E170</f>
        <v>0</v>
      </c>
      <c r="G164" s="312">
        <f>'Tabela II'!F170</f>
        <v>0</v>
      </c>
      <c r="H164" s="312">
        <f>'Tabela II'!H170</f>
        <v>0</v>
      </c>
      <c r="I164" s="312">
        <f>'Tabela II'!I170</f>
        <v>0</v>
      </c>
      <c r="J164" s="312">
        <f>'Tabela II'!J170</f>
        <v>0</v>
      </c>
      <c r="K164" s="312">
        <f>'Tabela II'!K170</f>
        <v>261</v>
      </c>
      <c r="L164" s="312">
        <f>'Tabela II'!L170</f>
        <v>0</v>
      </c>
      <c r="M164" s="312">
        <f>'Tabela II'!M170</f>
        <v>0</v>
      </c>
      <c r="N164" s="312">
        <f>'Tabela II'!N170</f>
        <v>0</v>
      </c>
      <c r="O164" s="312">
        <f>'Tabela II'!O170</f>
        <v>0</v>
      </c>
      <c r="P164" s="312" t="str">
        <f>'Tabela II'!P170</f>
        <v/>
      </c>
      <c r="Q164" s="312" t="str">
        <f>'Tabela II'!Q170</f>
        <v/>
      </c>
      <c r="R164" s="312">
        <f>'Tabela II'!R170</f>
        <v>0</v>
      </c>
      <c r="S164" s="312">
        <f>'Tabela II'!S170</f>
        <v>0</v>
      </c>
      <c r="T164" s="312">
        <f>'Tabela II'!T170</f>
        <v>0</v>
      </c>
      <c r="U164" s="312">
        <f>'Tabela II'!U170</f>
        <v>0</v>
      </c>
      <c r="V164" s="312" t="str">
        <f>'Tabela II'!V170</f>
        <v/>
      </c>
      <c r="W164" s="312" t="str">
        <f>'Tabela II'!W170</f>
        <v/>
      </c>
    </row>
    <row r="165" spans="1:27" s="313" customFormat="1" x14ac:dyDescent="0.2">
      <c r="A165" s="3">
        <f>'Tabela I'!$F$1</f>
        <v>2025</v>
      </c>
      <c r="B165" s="3">
        <f>'Tabela I'!$F$2</f>
        <v>0</v>
      </c>
      <c r="C165" s="312">
        <f>'Tabela II'!B171</f>
        <v>0</v>
      </c>
      <c r="D165" s="312">
        <f>'Tabela II'!C171</f>
        <v>0</v>
      </c>
      <c r="E165" s="312">
        <f>'Tabela II'!D171</f>
        <v>0</v>
      </c>
      <c r="F165" s="312">
        <f>'Tabela II'!E171</f>
        <v>0</v>
      </c>
      <c r="G165" s="312">
        <f>'Tabela II'!F171</f>
        <v>0</v>
      </c>
      <c r="H165" s="312">
        <f>'Tabela II'!H171</f>
        <v>0</v>
      </c>
      <c r="I165" s="312">
        <f>'Tabela II'!I171</f>
        <v>0</v>
      </c>
      <c r="J165" s="312">
        <f>'Tabela II'!J171</f>
        <v>0</v>
      </c>
      <c r="K165" s="312">
        <f>'Tabela II'!K171</f>
        <v>261</v>
      </c>
      <c r="L165" s="312">
        <f>'Tabela II'!L171</f>
        <v>0</v>
      </c>
      <c r="M165" s="312">
        <f>'Tabela II'!M171</f>
        <v>0</v>
      </c>
      <c r="N165" s="312">
        <f>'Tabela II'!N171</f>
        <v>0</v>
      </c>
      <c r="O165" s="312">
        <f>'Tabela II'!O171</f>
        <v>0</v>
      </c>
      <c r="P165" s="312" t="str">
        <f>'Tabela II'!P171</f>
        <v/>
      </c>
      <c r="Q165" s="312" t="str">
        <f>'Tabela II'!Q171</f>
        <v/>
      </c>
      <c r="R165" s="312">
        <f>'Tabela II'!R171</f>
        <v>0</v>
      </c>
      <c r="S165" s="312">
        <f>'Tabela II'!S171</f>
        <v>0</v>
      </c>
      <c r="T165" s="312">
        <f>'Tabela II'!T171</f>
        <v>0</v>
      </c>
      <c r="U165" s="312">
        <f>'Tabela II'!U171</f>
        <v>0</v>
      </c>
      <c r="V165" s="312" t="str">
        <f>'Tabela II'!V171</f>
        <v/>
      </c>
      <c r="W165" s="312" t="str">
        <f>'Tabela II'!W171</f>
        <v/>
      </c>
    </row>
    <row r="166" spans="1:27" s="313" customFormat="1" x14ac:dyDescent="0.2">
      <c r="A166" s="3">
        <f>'Tabela I'!$F$1</f>
        <v>2025</v>
      </c>
      <c r="B166" s="3">
        <f>'Tabela I'!$F$2</f>
        <v>0</v>
      </c>
      <c r="C166" s="312">
        <f>'Tabela II'!B172</f>
        <v>0</v>
      </c>
      <c r="D166" s="312">
        <f>'Tabela II'!C172</f>
        <v>0</v>
      </c>
      <c r="E166" s="312">
        <f>'Tabela II'!D172</f>
        <v>0</v>
      </c>
      <c r="F166" s="312">
        <f>'Tabela II'!E172</f>
        <v>0</v>
      </c>
      <c r="G166" s="312">
        <f>'Tabela II'!F172</f>
        <v>0</v>
      </c>
      <c r="H166" s="312">
        <f>'Tabela II'!H172</f>
        <v>0</v>
      </c>
      <c r="I166" s="312">
        <f>'Tabela II'!I172</f>
        <v>0</v>
      </c>
      <c r="J166" s="312">
        <f>'Tabela II'!J172</f>
        <v>0</v>
      </c>
      <c r="K166" s="312">
        <f>'Tabela II'!K172</f>
        <v>261</v>
      </c>
      <c r="L166" s="312">
        <f>'Tabela II'!L172</f>
        <v>0</v>
      </c>
      <c r="M166" s="312">
        <f>'Tabela II'!M172</f>
        <v>0</v>
      </c>
      <c r="N166" s="312">
        <f>'Tabela II'!N172</f>
        <v>0</v>
      </c>
      <c r="O166" s="312">
        <f>'Tabela II'!O172</f>
        <v>0</v>
      </c>
      <c r="P166" s="312" t="str">
        <f>'Tabela II'!P172</f>
        <v/>
      </c>
      <c r="Q166" s="312" t="str">
        <f>'Tabela II'!Q172</f>
        <v/>
      </c>
      <c r="R166" s="312">
        <f>'Tabela II'!R172</f>
        <v>0</v>
      </c>
      <c r="S166" s="312">
        <f>'Tabela II'!S172</f>
        <v>0</v>
      </c>
      <c r="T166" s="312">
        <f>'Tabela II'!T172</f>
        <v>0</v>
      </c>
      <c r="U166" s="312">
        <f>'Tabela II'!U172</f>
        <v>0</v>
      </c>
      <c r="V166" s="312" t="str">
        <f>'Tabela II'!V172</f>
        <v/>
      </c>
      <c r="W166" s="312" t="str">
        <f>'Tabela II'!W172</f>
        <v/>
      </c>
    </row>
    <row r="167" spans="1:27" s="313" customFormat="1" x14ac:dyDescent="0.2">
      <c r="A167" s="3">
        <f>'Tabela I'!$F$1</f>
        <v>2025</v>
      </c>
      <c r="B167" s="3">
        <f>'Tabela I'!$F$2</f>
        <v>0</v>
      </c>
      <c r="C167" s="312">
        <f>'Tabela II'!B173</f>
        <v>0</v>
      </c>
      <c r="D167" s="312">
        <f>'Tabela II'!C173</f>
        <v>0</v>
      </c>
      <c r="E167" s="312">
        <f>'Tabela II'!D173</f>
        <v>0</v>
      </c>
      <c r="F167" s="312">
        <f>'Tabela II'!E173</f>
        <v>0</v>
      </c>
      <c r="G167" s="312">
        <f>'Tabela II'!F173</f>
        <v>0</v>
      </c>
      <c r="H167" s="312">
        <f>'Tabela II'!H173</f>
        <v>0</v>
      </c>
      <c r="I167" s="312">
        <f>'Tabela II'!I173</f>
        <v>0</v>
      </c>
      <c r="J167" s="312">
        <f>'Tabela II'!J173</f>
        <v>0</v>
      </c>
      <c r="K167" s="312">
        <f>'Tabela II'!K173</f>
        <v>261</v>
      </c>
      <c r="L167" s="312">
        <f>'Tabela II'!L173</f>
        <v>0</v>
      </c>
      <c r="M167" s="312">
        <f>'Tabela II'!M173</f>
        <v>0</v>
      </c>
      <c r="N167" s="312">
        <f>'Tabela II'!N173</f>
        <v>0</v>
      </c>
      <c r="O167" s="312">
        <f>'Tabela II'!O173</f>
        <v>0</v>
      </c>
      <c r="P167" s="312" t="str">
        <f>'Tabela II'!P173</f>
        <v/>
      </c>
      <c r="Q167" s="312" t="str">
        <f>'Tabela II'!Q173</f>
        <v/>
      </c>
      <c r="R167" s="312">
        <f>'Tabela II'!R173</f>
        <v>0</v>
      </c>
      <c r="S167" s="312">
        <f>'Tabela II'!S173</f>
        <v>0</v>
      </c>
      <c r="T167" s="312">
        <f>'Tabela II'!T173</f>
        <v>0</v>
      </c>
      <c r="U167" s="312">
        <f>'Tabela II'!U173</f>
        <v>0</v>
      </c>
      <c r="V167" s="312" t="str">
        <f>'Tabela II'!V173</f>
        <v/>
      </c>
      <c r="W167" s="312" t="str">
        <f>'Tabela II'!W173</f>
        <v/>
      </c>
    </row>
    <row r="168" spans="1:27" s="313" customFormat="1" x14ac:dyDescent="0.2">
      <c r="A168" s="3">
        <f>'Tabela I'!$F$1</f>
        <v>2025</v>
      </c>
      <c r="B168" s="3">
        <f>'Tabela I'!$F$2</f>
        <v>0</v>
      </c>
      <c r="C168" s="312">
        <f>'Tabela II'!B174</f>
        <v>0</v>
      </c>
      <c r="D168" s="312">
        <f>'Tabela II'!C174</f>
        <v>0</v>
      </c>
      <c r="E168" s="312">
        <f>'Tabela II'!D174</f>
        <v>0</v>
      </c>
      <c r="F168" s="312">
        <f>'Tabela II'!E174</f>
        <v>0</v>
      </c>
      <c r="G168" s="312">
        <f>'Tabela II'!F174</f>
        <v>0</v>
      </c>
      <c r="H168" s="312">
        <f>'Tabela II'!H174</f>
        <v>0</v>
      </c>
      <c r="I168" s="312">
        <f>'Tabela II'!I174</f>
        <v>0</v>
      </c>
      <c r="J168" s="312">
        <f>'Tabela II'!J174</f>
        <v>0</v>
      </c>
      <c r="K168" s="312">
        <f>'Tabela II'!K174</f>
        <v>261</v>
      </c>
      <c r="L168" s="312">
        <f>'Tabela II'!L174</f>
        <v>0</v>
      </c>
      <c r="M168" s="312">
        <f>'Tabela II'!M174</f>
        <v>0</v>
      </c>
      <c r="N168" s="312">
        <f>'Tabela II'!N174</f>
        <v>0</v>
      </c>
      <c r="O168" s="312">
        <f>'Tabela II'!O174</f>
        <v>0</v>
      </c>
      <c r="P168" s="312" t="str">
        <f>'Tabela II'!P174</f>
        <v/>
      </c>
      <c r="Q168" s="312" t="str">
        <f>'Tabela II'!Q174</f>
        <v/>
      </c>
      <c r="R168" s="312">
        <f>'Tabela II'!R174</f>
        <v>0</v>
      </c>
      <c r="S168" s="312">
        <f>'Tabela II'!S174</f>
        <v>0</v>
      </c>
      <c r="T168" s="312">
        <f>'Tabela II'!T174</f>
        <v>0</v>
      </c>
      <c r="U168" s="312">
        <f>'Tabela II'!U174</f>
        <v>0</v>
      </c>
      <c r="V168" s="312" t="str">
        <f>'Tabela II'!V174</f>
        <v/>
      </c>
      <c r="W168" s="312" t="str">
        <f>'Tabela II'!W174</f>
        <v/>
      </c>
    </row>
    <row r="169" spans="1:27" s="313" customFormat="1" x14ac:dyDescent="0.2">
      <c r="A169" s="3">
        <f>'Tabela I'!$F$1</f>
        <v>2025</v>
      </c>
      <c r="B169" s="3">
        <f>'Tabela I'!$F$2</f>
        <v>0</v>
      </c>
      <c r="C169" s="312">
        <f>'Tabela II'!B175</f>
        <v>0</v>
      </c>
      <c r="D169" s="312">
        <f>'Tabela II'!C175</f>
        <v>0</v>
      </c>
      <c r="E169" s="312">
        <f>'Tabela II'!D175</f>
        <v>0</v>
      </c>
      <c r="F169" s="312">
        <f>'Tabela II'!E175</f>
        <v>0</v>
      </c>
      <c r="G169" s="312">
        <f>'Tabela II'!F175</f>
        <v>0</v>
      </c>
      <c r="H169" s="312">
        <f>'Tabela II'!H175</f>
        <v>0</v>
      </c>
      <c r="I169" s="312">
        <f>'Tabela II'!I175</f>
        <v>0</v>
      </c>
      <c r="J169" s="312">
        <f>'Tabela II'!J175</f>
        <v>0</v>
      </c>
      <c r="K169" s="312">
        <f>'Tabela II'!K175</f>
        <v>261</v>
      </c>
      <c r="L169" s="312">
        <f>'Tabela II'!L175</f>
        <v>0</v>
      </c>
      <c r="M169" s="312">
        <f>'Tabela II'!M175</f>
        <v>0</v>
      </c>
      <c r="N169" s="312">
        <f>'Tabela II'!N175</f>
        <v>0</v>
      </c>
      <c r="O169" s="312">
        <f>'Tabela II'!O175</f>
        <v>0</v>
      </c>
      <c r="P169" s="312" t="str">
        <f>'Tabela II'!P175</f>
        <v/>
      </c>
      <c r="Q169" s="312" t="str">
        <f>'Tabela II'!Q175</f>
        <v/>
      </c>
      <c r="R169" s="312">
        <f>'Tabela II'!R175</f>
        <v>0</v>
      </c>
      <c r="S169" s="312">
        <f>'Tabela II'!S175</f>
        <v>0</v>
      </c>
      <c r="T169" s="312">
        <f>'Tabela II'!T175</f>
        <v>0</v>
      </c>
      <c r="U169" s="312">
        <f>'Tabela II'!U175</f>
        <v>0</v>
      </c>
      <c r="V169" s="312" t="str">
        <f>'Tabela II'!V175</f>
        <v/>
      </c>
      <c r="W169" s="312" t="str">
        <f>'Tabela II'!W175</f>
        <v/>
      </c>
    </row>
    <row r="170" spans="1:27" s="313" customFormat="1" x14ac:dyDescent="0.2">
      <c r="A170" s="3">
        <f>'Tabela I'!$F$1</f>
        <v>2025</v>
      </c>
      <c r="B170" s="3">
        <f>'Tabela I'!$F$2</f>
        <v>0</v>
      </c>
      <c r="C170" s="312">
        <f>'Tabela II'!B176</f>
        <v>0</v>
      </c>
      <c r="D170" s="312">
        <f>'Tabela II'!C176</f>
        <v>0</v>
      </c>
      <c r="E170" s="312">
        <f>'Tabela II'!D176</f>
        <v>0</v>
      </c>
      <c r="F170" s="312">
        <f>'Tabela II'!E176</f>
        <v>0</v>
      </c>
      <c r="G170" s="312">
        <f>'Tabela II'!F176</f>
        <v>0</v>
      </c>
      <c r="H170" s="312">
        <f>'Tabela II'!H176</f>
        <v>0</v>
      </c>
      <c r="I170" s="312">
        <f>'Tabela II'!I176</f>
        <v>0</v>
      </c>
      <c r="J170" s="312">
        <f>'Tabela II'!J176</f>
        <v>0</v>
      </c>
      <c r="K170" s="312">
        <f>'Tabela II'!K176</f>
        <v>261</v>
      </c>
      <c r="L170" s="312">
        <f>'Tabela II'!L176</f>
        <v>0</v>
      </c>
      <c r="M170" s="312">
        <f>'Tabela II'!M176</f>
        <v>0</v>
      </c>
      <c r="N170" s="312">
        <f>'Tabela II'!N176</f>
        <v>0</v>
      </c>
      <c r="O170" s="312">
        <f>'Tabela II'!O176</f>
        <v>0</v>
      </c>
      <c r="P170" s="312" t="str">
        <f>'Tabela II'!P176</f>
        <v/>
      </c>
      <c r="Q170" s="312" t="str">
        <f>'Tabela II'!Q176</f>
        <v/>
      </c>
      <c r="R170" s="312">
        <f>'Tabela II'!R176</f>
        <v>0</v>
      </c>
      <c r="S170" s="312">
        <f>'Tabela II'!S176</f>
        <v>0</v>
      </c>
      <c r="T170" s="312">
        <f>'Tabela II'!T176</f>
        <v>0</v>
      </c>
      <c r="U170" s="312">
        <f>'Tabela II'!U176</f>
        <v>0</v>
      </c>
      <c r="V170" s="312" t="str">
        <f>'Tabela II'!V176</f>
        <v/>
      </c>
      <c r="W170" s="312" t="str">
        <f>'Tabela II'!W176</f>
        <v/>
      </c>
    </row>
    <row r="171" spans="1:27" s="313" customFormat="1" ht="15" customHeight="1" x14ac:dyDescent="0.2">
      <c r="A171" s="3">
        <f>'Tabela I'!$F$1</f>
        <v>2025</v>
      </c>
      <c r="B171" s="3">
        <f>'Tabela I'!$F$2</f>
        <v>0</v>
      </c>
      <c r="C171" s="312">
        <f>'Tabela II'!B177</f>
        <v>0</v>
      </c>
      <c r="D171" s="312">
        <f>'Tabela II'!C177</f>
        <v>0</v>
      </c>
      <c r="E171" s="312">
        <f>'Tabela II'!D177</f>
        <v>0</v>
      </c>
      <c r="F171" s="312">
        <f>'Tabela II'!E177</f>
        <v>0</v>
      </c>
      <c r="G171" s="312">
        <f>'Tabela II'!F177</f>
        <v>0</v>
      </c>
      <c r="H171" s="312">
        <f>'Tabela II'!H177</f>
        <v>0</v>
      </c>
      <c r="I171" s="312">
        <f>'Tabela II'!I177</f>
        <v>0</v>
      </c>
      <c r="J171" s="312">
        <f>'Tabela II'!J177</f>
        <v>0</v>
      </c>
      <c r="K171" s="312">
        <f>'Tabela II'!K177</f>
        <v>261</v>
      </c>
      <c r="L171" s="312">
        <f>'Tabela II'!L177</f>
        <v>0</v>
      </c>
      <c r="M171" s="312">
        <f>'Tabela II'!M177</f>
        <v>0</v>
      </c>
      <c r="N171" s="312">
        <f>'Tabela II'!N177</f>
        <v>0</v>
      </c>
      <c r="O171" s="312">
        <f>'Tabela II'!O177</f>
        <v>0</v>
      </c>
      <c r="P171" s="312" t="str">
        <f>'Tabela II'!P177</f>
        <v/>
      </c>
      <c r="Q171" s="312" t="str">
        <f>'Tabela II'!Q177</f>
        <v/>
      </c>
      <c r="R171" s="312">
        <f>'Tabela II'!R177</f>
        <v>0</v>
      </c>
      <c r="S171" s="312">
        <f>'Tabela II'!S177</f>
        <v>0</v>
      </c>
      <c r="T171" s="312">
        <f>'Tabela II'!T177</f>
        <v>0</v>
      </c>
      <c r="U171" s="312">
        <f>'Tabela II'!U177</f>
        <v>0</v>
      </c>
      <c r="V171" s="312" t="str">
        <f>'Tabela II'!V177</f>
        <v/>
      </c>
      <c r="W171" s="312" t="str">
        <f>'Tabela II'!W177</f>
        <v/>
      </c>
      <c r="X171" s="396"/>
      <c r="Y171" s="397"/>
      <c r="Z171" s="398"/>
      <c r="AA171" s="398"/>
    </row>
    <row r="172" spans="1:27" s="313" customFormat="1" x14ac:dyDescent="0.2">
      <c r="A172" s="3">
        <f>'Tabela I'!$F$1</f>
        <v>2025</v>
      </c>
      <c r="B172" s="3">
        <f>'Tabela I'!$F$2</f>
        <v>0</v>
      </c>
      <c r="C172" s="312">
        <f>'Tabela II'!B178</f>
        <v>0</v>
      </c>
      <c r="D172" s="312">
        <f>'Tabela II'!C178</f>
        <v>0</v>
      </c>
      <c r="E172" s="312">
        <f>'Tabela II'!D178</f>
        <v>0</v>
      </c>
      <c r="F172" s="312">
        <f>'Tabela II'!E178</f>
        <v>0</v>
      </c>
      <c r="G172" s="312">
        <f>'Tabela II'!F178</f>
        <v>0</v>
      </c>
      <c r="H172" s="312">
        <f>'Tabela II'!H178</f>
        <v>0</v>
      </c>
      <c r="I172" s="312">
        <f>'Tabela II'!I178</f>
        <v>0</v>
      </c>
      <c r="J172" s="312">
        <f>'Tabela II'!J178</f>
        <v>0</v>
      </c>
      <c r="K172" s="312">
        <f>'Tabela II'!K178</f>
        <v>261</v>
      </c>
      <c r="L172" s="312">
        <f>'Tabela II'!L178</f>
        <v>0</v>
      </c>
      <c r="M172" s="312">
        <f>'Tabela II'!M178</f>
        <v>0</v>
      </c>
      <c r="N172" s="312">
        <f>'Tabela II'!N178</f>
        <v>0</v>
      </c>
      <c r="O172" s="312">
        <f>'Tabela II'!O178</f>
        <v>0</v>
      </c>
      <c r="P172" s="312" t="str">
        <f>'Tabela II'!P178</f>
        <v/>
      </c>
      <c r="Q172" s="312" t="str">
        <f>'Tabela II'!Q178</f>
        <v/>
      </c>
      <c r="R172" s="312">
        <f>'Tabela II'!R178</f>
        <v>0</v>
      </c>
      <c r="S172" s="312">
        <f>'Tabela II'!S178</f>
        <v>0</v>
      </c>
      <c r="T172" s="312">
        <f>'Tabela II'!T178</f>
        <v>0</v>
      </c>
      <c r="U172" s="312">
        <f>'Tabela II'!U178</f>
        <v>0</v>
      </c>
      <c r="V172" s="312" t="str">
        <f>'Tabela II'!V178</f>
        <v/>
      </c>
      <c r="W172" s="312" t="str">
        <f>'Tabela II'!W178</f>
        <v/>
      </c>
      <c r="X172" s="399"/>
      <c r="Y172" s="400"/>
      <c r="Z172" s="401"/>
      <c r="AA172" s="398"/>
    </row>
    <row r="173" spans="1:27" s="313" customFormat="1" x14ac:dyDescent="0.2">
      <c r="A173" s="3">
        <f>'Tabela I'!$F$1</f>
        <v>2025</v>
      </c>
      <c r="B173" s="3">
        <f>'Tabela I'!$F$2</f>
        <v>0</v>
      </c>
      <c r="C173" s="312">
        <f>'Tabela II'!B179</f>
        <v>0</v>
      </c>
      <c r="D173" s="312">
        <f>'Tabela II'!C179</f>
        <v>0</v>
      </c>
      <c r="E173" s="312">
        <f>'Tabela II'!D179</f>
        <v>0</v>
      </c>
      <c r="F173" s="312">
        <f>'Tabela II'!E179</f>
        <v>0</v>
      </c>
      <c r="G173" s="312">
        <f>'Tabela II'!F179</f>
        <v>0</v>
      </c>
      <c r="H173" s="312">
        <f>'Tabela II'!H179</f>
        <v>0</v>
      </c>
      <c r="I173" s="312">
        <f>'Tabela II'!I179</f>
        <v>0</v>
      </c>
      <c r="J173" s="312">
        <f>'Tabela II'!J179</f>
        <v>0</v>
      </c>
      <c r="K173" s="312">
        <f>'Tabela II'!K179</f>
        <v>261</v>
      </c>
      <c r="L173" s="312">
        <f>'Tabela II'!L179</f>
        <v>0</v>
      </c>
      <c r="M173" s="312">
        <f>'Tabela II'!M179</f>
        <v>0</v>
      </c>
      <c r="N173" s="312">
        <f>'Tabela II'!N179</f>
        <v>0</v>
      </c>
      <c r="O173" s="312">
        <f>'Tabela II'!O179</f>
        <v>0</v>
      </c>
      <c r="P173" s="312" t="str">
        <f>'Tabela II'!P179</f>
        <v/>
      </c>
      <c r="Q173" s="312" t="str">
        <f>'Tabela II'!Q179</f>
        <v/>
      </c>
      <c r="R173" s="312">
        <f>'Tabela II'!R179</f>
        <v>0</v>
      </c>
      <c r="S173" s="312">
        <f>'Tabela II'!S179</f>
        <v>0</v>
      </c>
      <c r="T173" s="312">
        <f>'Tabela II'!T179</f>
        <v>0</v>
      </c>
      <c r="U173" s="312">
        <f>'Tabela II'!U179</f>
        <v>0</v>
      </c>
      <c r="V173" s="312" t="str">
        <f>'Tabela II'!V179</f>
        <v/>
      </c>
      <c r="W173" s="312" t="str">
        <f>'Tabela II'!W179</f>
        <v/>
      </c>
    </row>
    <row r="174" spans="1:27" s="313" customFormat="1" x14ac:dyDescent="0.2">
      <c r="A174" s="3">
        <f>'Tabela I'!$F$1</f>
        <v>2025</v>
      </c>
      <c r="B174" s="3">
        <f>'Tabela I'!$F$2</f>
        <v>0</v>
      </c>
      <c r="C174" s="312">
        <f>'Tabela II'!B180</f>
        <v>0</v>
      </c>
      <c r="D174" s="312">
        <f>'Tabela II'!C180</f>
        <v>0</v>
      </c>
      <c r="E174" s="312">
        <f>'Tabela II'!D180</f>
        <v>0</v>
      </c>
      <c r="F174" s="312">
        <f>'Tabela II'!E180</f>
        <v>0</v>
      </c>
      <c r="G174" s="312">
        <f>'Tabela II'!F180</f>
        <v>0</v>
      </c>
      <c r="H174" s="312">
        <f>'Tabela II'!H180</f>
        <v>0</v>
      </c>
      <c r="I174" s="312">
        <f>'Tabela II'!I180</f>
        <v>0</v>
      </c>
      <c r="J174" s="312">
        <f>'Tabela II'!J180</f>
        <v>0</v>
      </c>
      <c r="K174" s="312">
        <f>'Tabela II'!K180</f>
        <v>261</v>
      </c>
      <c r="L174" s="312">
        <f>'Tabela II'!L180</f>
        <v>0</v>
      </c>
      <c r="M174" s="312">
        <f>'Tabela II'!M180</f>
        <v>0</v>
      </c>
      <c r="N174" s="312">
        <f>'Tabela II'!N180</f>
        <v>0</v>
      </c>
      <c r="O174" s="312">
        <f>'Tabela II'!O180</f>
        <v>0</v>
      </c>
      <c r="P174" s="312" t="str">
        <f>'Tabela II'!P180</f>
        <v/>
      </c>
      <c r="Q174" s="312" t="str">
        <f>'Tabela II'!Q180</f>
        <v/>
      </c>
      <c r="R174" s="312">
        <f>'Tabela II'!R180</f>
        <v>0</v>
      </c>
      <c r="S174" s="312">
        <f>'Tabela II'!S180</f>
        <v>0</v>
      </c>
      <c r="T174" s="312">
        <f>'Tabela II'!T180</f>
        <v>0</v>
      </c>
      <c r="U174" s="312">
        <f>'Tabela II'!U180</f>
        <v>0</v>
      </c>
      <c r="V174" s="312" t="str">
        <f>'Tabela II'!V180</f>
        <v/>
      </c>
      <c r="W174" s="312" t="str">
        <f>'Tabela II'!W180</f>
        <v/>
      </c>
    </row>
    <row r="175" spans="1:27" s="313" customFormat="1" x14ac:dyDescent="0.2">
      <c r="A175" s="3">
        <f>'Tabela I'!$F$1</f>
        <v>2025</v>
      </c>
      <c r="B175" s="3">
        <f>'Tabela I'!$F$2</f>
        <v>0</v>
      </c>
      <c r="C175" s="312">
        <f>'Tabela II'!B181</f>
        <v>0</v>
      </c>
      <c r="D175" s="312">
        <f>'Tabela II'!C181</f>
        <v>0</v>
      </c>
      <c r="E175" s="312">
        <f>'Tabela II'!D181</f>
        <v>0</v>
      </c>
      <c r="F175" s="312">
        <f>'Tabela II'!E181</f>
        <v>0</v>
      </c>
      <c r="G175" s="312">
        <f>'Tabela II'!F181</f>
        <v>0</v>
      </c>
      <c r="H175" s="312">
        <f>'Tabela II'!H181</f>
        <v>0</v>
      </c>
      <c r="I175" s="312">
        <f>'Tabela II'!I181</f>
        <v>0</v>
      </c>
      <c r="J175" s="312">
        <f>'Tabela II'!J181</f>
        <v>0</v>
      </c>
      <c r="K175" s="312">
        <f>'Tabela II'!K181</f>
        <v>261</v>
      </c>
      <c r="L175" s="312">
        <f>'Tabela II'!L181</f>
        <v>0</v>
      </c>
      <c r="M175" s="312">
        <f>'Tabela II'!M181</f>
        <v>0</v>
      </c>
      <c r="N175" s="312">
        <f>'Tabela II'!N181</f>
        <v>0</v>
      </c>
      <c r="O175" s="312">
        <f>'Tabela II'!O181</f>
        <v>0</v>
      </c>
      <c r="P175" s="312" t="str">
        <f>'Tabela II'!P181</f>
        <v/>
      </c>
      <c r="Q175" s="312" t="str">
        <f>'Tabela II'!Q181</f>
        <v/>
      </c>
      <c r="R175" s="312">
        <f>'Tabela II'!R181</f>
        <v>0</v>
      </c>
      <c r="S175" s="312">
        <f>'Tabela II'!S181</f>
        <v>0</v>
      </c>
      <c r="T175" s="312">
        <f>'Tabela II'!T181</f>
        <v>0</v>
      </c>
      <c r="U175" s="312">
        <f>'Tabela II'!U181</f>
        <v>0</v>
      </c>
      <c r="V175" s="312" t="str">
        <f>'Tabela II'!V181</f>
        <v/>
      </c>
      <c r="W175" s="312" t="str">
        <f>'Tabela II'!W181</f>
        <v/>
      </c>
    </row>
    <row r="176" spans="1:27" s="313" customFormat="1" x14ac:dyDescent="0.2">
      <c r="A176" s="3">
        <f>'Tabela I'!$F$1</f>
        <v>2025</v>
      </c>
      <c r="B176" s="3">
        <f>'Tabela I'!$F$2</f>
        <v>0</v>
      </c>
      <c r="C176" s="312">
        <f>'Tabela II'!B182</f>
        <v>0</v>
      </c>
      <c r="D176" s="312">
        <f>'Tabela II'!C182</f>
        <v>0</v>
      </c>
      <c r="E176" s="312">
        <f>'Tabela II'!D182</f>
        <v>0</v>
      </c>
      <c r="F176" s="312">
        <f>'Tabela II'!E182</f>
        <v>0</v>
      </c>
      <c r="G176" s="312">
        <f>'Tabela II'!F182</f>
        <v>0</v>
      </c>
      <c r="H176" s="312">
        <f>'Tabela II'!H182</f>
        <v>0</v>
      </c>
      <c r="I176" s="312">
        <f>'Tabela II'!I182</f>
        <v>0</v>
      </c>
      <c r="J176" s="312">
        <f>'Tabela II'!J182</f>
        <v>0</v>
      </c>
      <c r="K176" s="312">
        <f>'Tabela II'!K182</f>
        <v>261</v>
      </c>
      <c r="L176" s="312">
        <f>'Tabela II'!L182</f>
        <v>0</v>
      </c>
      <c r="M176" s="312">
        <f>'Tabela II'!M182</f>
        <v>0</v>
      </c>
      <c r="N176" s="312">
        <f>'Tabela II'!N182</f>
        <v>0</v>
      </c>
      <c r="O176" s="312">
        <f>'Tabela II'!O182</f>
        <v>0</v>
      </c>
      <c r="P176" s="312" t="str">
        <f>'Tabela II'!P182</f>
        <v/>
      </c>
      <c r="Q176" s="312" t="str">
        <f>'Tabela II'!Q182</f>
        <v/>
      </c>
      <c r="R176" s="312">
        <f>'Tabela II'!R182</f>
        <v>0</v>
      </c>
      <c r="S176" s="312">
        <f>'Tabela II'!S182</f>
        <v>0</v>
      </c>
      <c r="T176" s="312">
        <f>'Tabela II'!T182</f>
        <v>0</v>
      </c>
      <c r="U176" s="312">
        <f>'Tabela II'!U182</f>
        <v>0</v>
      </c>
      <c r="V176" s="312" t="str">
        <f>'Tabela II'!V182</f>
        <v/>
      </c>
      <c r="W176" s="312" t="str">
        <f>'Tabela II'!W182</f>
        <v/>
      </c>
    </row>
    <row r="177" spans="1:24" s="313" customFormat="1" x14ac:dyDescent="0.2">
      <c r="A177" s="3">
        <f>'Tabela I'!$F$1</f>
        <v>2025</v>
      </c>
      <c r="B177" s="3">
        <f>'Tabela I'!$F$2</f>
        <v>0</v>
      </c>
      <c r="C177" s="312">
        <f>'Tabela II'!B183</f>
        <v>0</v>
      </c>
      <c r="D177" s="312">
        <f>'Tabela II'!C183</f>
        <v>0</v>
      </c>
      <c r="E177" s="312">
        <f>'Tabela II'!D183</f>
        <v>0</v>
      </c>
      <c r="F177" s="312">
        <f>'Tabela II'!E183</f>
        <v>0</v>
      </c>
      <c r="G177" s="312">
        <f>'Tabela II'!F183</f>
        <v>0</v>
      </c>
      <c r="H177" s="312">
        <f>'Tabela II'!H183</f>
        <v>0</v>
      </c>
      <c r="I177" s="312">
        <f>'Tabela II'!I183</f>
        <v>0</v>
      </c>
      <c r="J177" s="312">
        <f>'Tabela II'!J183</f>
        <v>0</v>
      </c>
      <c r="K177" s="312">
        <f>'Tabela II'!K183</f>
        <v>261</v>
      </c>
      <c r="L177" s="312">
        <f>'Tabela II'!L183</f>
        <v>0</v>
      </c>
      <c r="M177" s="312">
        <f>'Tabela II'!M183</f>
        <v>0</v>
      </c>
      <c r="N177" s="312">
        <f>'Tabela II'!N183</f>
        <v>0</v>
      </c>
      <c r="O177" s="312">
        <f>'Tabela II'!O183</f>
        <v>0</v>
      </c>
      <c r="P177" s="312" t="str">
        <f>'Tabela II'!P183</f>
        <v/>
      </c>
      <c r="Q177" s="312" t="str">
        <f>'Tabela II'!Q183</f>
        <v/>
      </c>
      <c r="R177" s="312">
        <f>'Tabela II'!R183</f>
        <v>0</v>
      </c>
      <c r="S177" s="312">
        <f>'Tabela II'!S183</f>
        <v>0</v>
      </c>
      <c r="T177" s="312">
        <f>'Tabela II'!T183</f>
        <v>0</v>
      </c>
      <c r="U177" s="312">
        <f>'Tabela II'!U183</f>
        <v>0</v>
      </c>
      <c r="V177" s="312" t="str">
        <f>'Tabela II'!V183</f>
        <v/>
      </c>
      <c r="W177" s="312" t="str">
        <f>'Tabela II'!W183</f>
        <v/>
      </c>
    </row>
    <row r="178" spans="1:24" s="313" customFormat="1" x14ac:dyDescent="0.2">
      <c r="A178" s="3">
        <f>'Tabela I'!$F$1</f>
        <v>2025</v>
      </c>
      <c r="B178" s="3">
        <f>'Tabela I'!$F$2</f>
        <v>0</v>
      </c>
      <c r="C178" s="312">
        <f>'Tabela II'!B184</f>
        <v>0</v>
      </c>
      <c r="D178" s="312">
        <f>'Tabela II'!C184</f>
        <v>0</v>
      </c>
      <c r="E178" s="312">
        <f>'Tabela II'!D184</f>
        <v>0</v>
      </c>
      <c r="F178" s="312">
        <f>'Tabela II'!E184</f>
        <v>0</v>
      </c>
      <c r="G178" s="312">
        <f>'Tabela II'!F184</f>
        <v>0</v>
      </c>
      <c r="H178" s="312">
        <f>'Tabela II'!H184</f>
        <v>0</v>
      </c>
      <c r="I178" s="312">
        <f>'Tabela II'!I184</f>
        <v>0</v>
      </c>
      <c r="J178" s="312">
        <f>'Tabela II'!J184</f>
        <v>0</v>
      </c>
      <c r="K178" s="312">
        <f>'Tabela II'!K184</f>
        <v>261</v>
      </c>
      <c r="L178" s="312">
        <f>'Tabela II'!L184</f>
        <v>0</v>
      </c>
      <c r="M178" s="312">
        <f>'Tabela II'!M184</f>
        <v>0</v>
      </c>
      <c r="N178" s="312">
        <f>'Tabela II'!N184</f>
        <v>0</v>
      </c>
      <c r="O178" s="312">
        <f>'Tabela II'!O184</f>
        <v>0</v>
      </c>
      <c r="P178" s="312" t="str">
        <f>'Tabela II'!P184</f>
        <v/>
      </c>
      <c r="Q178" s="312" t="str">
        <f>'Tabela II'!Q184</f>
        <v/>
      </c>
      <c r="R178" s="312">
        <f>'Tabela II'!R184</f>
        <v>0</v>
      </c>
      <c r="S178" s="312">
        <f>'Tabela II'!S184</f>
        <v>0</v>
      </c>
      <c r="T178" s="312">
        <f>'Tabela II'!T184</f>
        <v>0</v>
      </c>
      <c r="U178" s="312">
        <f>'Tabela II'!U184</f>
        <v>0</v>
      </c>
      <c r="V178" s="312" t="str">
        <f>'Tabela II'!V184</f>
        <v/>
      </c>
      <c r="W178" s="312" t="str">
        <f>'Tabela II'!W184</f>
        <v/>
      </c>
    </row>
    <row r="179" spans="1:24" s="313" customFormat="1" x14ac:dyDescent="0.2">
      <c r="A179" s="3">
        <f>'Tabela I'!$F$1</f>
        <v>2025</v>
      </c>
      <c r="B179" s="3">
        <f>'Tabela I'!$F$2</f>
        <v>0</v>
      </c>
      <c r="C179" s="312">
        <f>'Tabela II'!B185</f>
        <v>0</v>
      </c>
      <c r="D179" s="312">
        <f>'Tabela II'!C185</f>
        <v>0</v>
      </c>
      <c r="E179" s="312">
        <f>'Tabela II'!D185</f>
        <v>0</v>
      </c>
      <c r="F179" s="312">
        <f>'Tabela II'!E185</f>
        <v>0</v>
      </c>
      <c r="G179" s="312">
        <f>'Tabela II'!F185</f>
        <v>0</v>
      </c>
      <c r="H179" s="312">
        <f>'Tabela II'!H185</f>
        <v>0</v>
      </c>
      <c r="I179" s="312">
        <f>'Tabela II'!I185</f>
        <v>0</v>
      </c>
      <c r="J179" s="312">
        <f>'Tabela II'!J185</f>
        <v>0</v>
      </c>
      <c r="K179" s="312">
        <f>'Tabela II'!K185</f>
        <v>261</v>
      </c>
      <c r="L179" s="312">
        <f>'Tabela II'!L185</f>
        <v>0</v>
      </c>
      <c r="M179" s="312">
        <f>'Tabela II'!M185</f>
        <v>0</v>
      </c>
      <c r="N179" s="312">
        <f>'Tabela II'!N185</f>
        <v>0</v>
      </c>
      <c r="O179" s="312">
        <f>'Tabela II'!O185</f>
        <v>0</v>
      </c>
      <c r="P179" s="312" t="str">
        <f>'Tabela II'!P185</f>
        <v/>
      </c>
      <c r="Q179" s="312" t="str">
        <f>'Tabela II'!Q185</f>
        <v/>
      </c>
      <c r="R179" s="312">
        <f>'Tabela II'!R185</f>
        <v>0</v>
      </c>
      <c r="S179" s="312">
        <f>'Tabela II'!S185</f>
        <v>0</v>
      </c>
      <c r="T179" s="312">
        <f>'Tabela II'!T185</f>
        <v>0</v>
      </c>
      <c r="U179" s="312">
        <f>'Tabela II'!U185</f>
        <v>0</v>
      </c>
      <c r="V179" s="312" t="str">
        <f>'Tabela II'!V185</f>
        <v/>
      </c>
      <c r="W179" s="312" t="str">
        <f>'Tabela II'!W185</f>
        <v/>
      </c>
    </row>
    <row r="180" spans="1:24" s="313" customFormat="1" x14ac:dyDescent="0.2">
      <c r="A180" s="3">
        <f>'Tabela I'!$F$1</f>
        <v>2025</v>
      </c>
      <c r="B180" s="3">
        <f>'Tabela I'!$F$2</f>
        <v>0</v>
      </c>
      <c r="C180" s="312">
        <f>'Tabela II'!B186</f>
        <v>0</v>
      </c>
      <c r="D180" s="312">
        <f>'Tabela II'!C186</f>
        <v>0</v>
      </c>
      <c r="E180" s="312">
        <f>'Tabela II'!D186</f>
        <v>0</v>
      </c>
      <c r="F180" s="312">
        <f>'Tabela II'!E186</f>
        <v>0</v>
      </c>
      <c r="G180" s="312">
        <f>'Tabela II'!F186</f>
        <v>0</v>
      </c>
      <c r="H180" s="312">
        <f>'Tabela II'!H186</f>
        <v>0</v>
      </c>
      <c r="I180" s="312">
        <f>'Tabela II'!I186</f>
        <v>0</v>
      </c>
      <c r="J180" s="312">
        <f>'Tabela II'!J186</f>
        <v>0</v>
      </c>
      <c r="K180" s="312">
        <f>'Tabela II'!K186</f>
        <v>261</v>
      </c>
      <c r="L180" s="312">
        <f>'Tabela II'!L186</f>
        <v>0</v>
      </c>
      <c r="M180" s="312">
        <f>'Tabela II'!M186</f>
        <v>0</v>
      </c>
      <c r="N180" s="312">
        <f>'Tabela II'!N186</f>
        <v>0</v>
      </c>
      <c r="O180" s="312">
        <f>'Tabela II'!O186</f>
        <v>0</v>
      </c>
      <c r="P180" s="312" t="str">
        <f>'Tabela II'!P186</f>
        <v/>
      </c>
      <c r="Q180" s="312" t="str">
        <f>'Tabela II'!Q186</f>
        <v/>
      </c>
      <c r="R180" s="312">
        <f>'Tabela II'!R186</f>
        <v>0</v>
      </c>
      <c r="S180" s="312">
        <f>'Tabela II'!S186</f>
        <v>0</v>
      </c>
      <c r="T180" s="312">
        <f>'Tabela II'!T186</f>
        <v>0</v>
      </c>
      <c r="U180" s="312">
        <f>'Tabela II'!U186</f>
        <v>0</v>
      </c>
      <c r="V180" s="312" t="str">
        <f>'Tabela II'!V186</f>
        <v/>
      </c>
      <c r="W180" s="312" t="str">
        <f>'Tabela II'!W186</f>
        <v/>
      </c>
    </row>
    <row r="181" spans="1:24" s="313" customFormat="1" x14ac:dyDescent="0.2">
      <c r="A181" s="3">
        <f>'Tabela I'!$F$1</f>
        <v>2025</v>
      </c>
      <c r="B181" s="3">
        <f>'Tabela I'!$F$2</f>
        <v>0</v>
      </c>
      <c r="C181" s="312">
        <f>'Tabela II'!B187</f>
        <v>0</v>
      </c>
      <c r="D181" s="312">
        <f>'Tabela II'!C187</f>
        <v>0</v>
      </c>
      <c r="E181" s="312">
        <f>'Tabela II'!D187</f>
        <v>0</v>
      </c>
      <c r="F181" s="312">
        <f>'Tabela II'!E187</f>
        <v>0</v>
      </c>
      <c r="G181" s="312">
        <f>'Tabela II'!F187</f>
        <v>0</v>
      </c>
      <c r="H181" s="312">
        <f>'Tabela II'!H187</f>
        <v>0</v>
      </c>
      <c r="I181" s="312">
        <f>'Tabela II'!I187</f>
        <v>0</v>
      </c>
      <c r="J181" s="312">
        <f>'Tabela II'!J187</f>
        <v>0</v>
      </c>
      <c r="K181" s="312">
        <f>'Tabela II'!K187</f>
        <v>261</v>
      </c>
      <c r="L181" s="312">
        <f>'Tabela II'!L187</f>
        <v>0</v>
      </c>
      <c r="M181" s="312">
        <f>'Tabela II'!M187</f>
        <v>0</v>
      </c>
      <c r="N181" s="312">
        <f>'Tabela II'!N187</f>
        <v>0</v>
      </c>
      <c r="O181" s="312">
        <f>'Tabela II'!O187</f>
        <v>0</v>
      </c>
      <c r="P181" s="312" t="str">
        <f>'Tabela II'!P187</f>
        <v/>
      </c>
      <c r="Q181" s="312" t="str">
        <f>'Tabela II'!Q187</f>
        <v/>
      </c>
      <c r="R181" s="312">
        <f>'Tabela II'!R187</f>
        <v>0</v>
      </c>
      <c r="S181" s="312">
        <f>'Tabela II'!S187</f>
        <v>0</v>
      </c>
      <c r="T181" s="312">
        <f>'Tabela II'!T187</f>
        <v>0</v>
      </c>
      <c r="U181" s="312">
        <f>'Tabela II'!U187</f>
        <v>0</v>
      </c>
      <c r="V181" s="312" t="str">
        <f>'Tabela II'!V187</f>
        <v/>
      </c>
      <c r="W181" s="312" t="str">
        <f>'Tabela II'!W187</f>
        <v/>
      </c>
    </row>
    <row r="182" spans="1:24" s="313" customFormat="1" x14ac:dyDescent="0.2">
      <c r="A182" s="3">
        <f>'Tabela I'!$F$1</f>
        <v>2025</v>
      </c>
      <c r="B182" s="3">
        <f>'Tabela I'!$F$2</f>
        <v>0</v>
      </c>
      <c r="C182" s="312">
        <f>'Tabela II'!B188</f>
        <v>0</v>
      </c>
      <c r="D182" s="312">
        <f>'Tabela II'!C188</f>
        <v>0</v>
      </c>
      <c r="E182" s="312">
        <f>'Tabela II'!D188</f>
        <v>0</v>
      </c>
      <c r="F182" s="312">
        <f>'Tabela II'!E188</f>
        <v>0</v>
      </c>
      <c r="G182" s="312">
        <f>'Tabela II'!F188</f>
        <v>0</v>
      </c>
      <c r="H182" s="312">
        <f>'Tabela II'!H188</f>
        <v>0</v>
      </c>
      <c r="I182" s="312">
        <f>'Tabela II'!I188</f>
        <v>0</v>
      </c>
      <c r="J182" s="312">
        <f>'Tabela II'!J188</f>
        <v>0</v>
      </c>
      <c r="K182" s="312">
        <f>'Tabela II'!K188</f>
        <v>261</v>
      </c>
      <c r="L182" s="312">
        <f>'Tabela II'!L188</f>
        <v>0</v>
      </c>
      <c r="M182" s="312">
        <f>'Tabela II'!M188</f>
        <v>0</v>
      </c>
      <c r="N182" s="312">
        <f>'Tabela II'!N188</f>
        <v>0</v>
      </c>
      <c r="O182" s="312">
        <f>'Tabela II'!O188</f>
        <v>0</v>
      </c>
      <c r="P182" s="312" t="str">
        <f>'Tabela II'!P188</f>
        <v/>
      </c>
      <c r="Q182" s="312" t="str">
        <f>'Tabela II'!Q188</f>
        <v/>
      </c>
      <c r="R182" s="312">
        <f>'Tabela II'!R188</f>
        <v>0</v>
      </c>
      <c r="S182" s="312">
        <f>'Tabela II'!S188</f>
        <v>0</v>
      </c>
      <c r="T182" s="312">
        <f>'Tabela II'!T188</f>
        <v>0</v>
      </c>
      <c r="U182" s="312">
        <f>'Tabela II'!U188</f>
        <v>0</v>
      </c>
      <c r="V182" s="312" t="str">
        <f>'Tabela II'!V188</f>
        <v/>
      </c>
      <c r="W182" s="312" t="str">
        <f>'Tabela II'!W188</f>
        <v/>
      </c>
    </row>
    <row r="183" spans="1:24" s="313" customFormat="1" x14ac:dyDescent="0.2">
      <c r="A183" s="3">
        <f>'Tabela I'!$F$1</f>
        <v>2025</v>
      </c>
      <c r="B183" s="3">
        <f>'Tabela I'!$F$2</f>
        <v>0</v>
      </c>
      <c r="C183" s="312">
        <f>'Tabela II'!B189</f>
        <v>0</v>
      </c>
      <c r="D183" s="312">
        <f>'Tabela II'!C189</f>
        <v>0</v>
      </c>
      <c r="E183" s="312">
        <f>'Tabela II'!D189</f>
        <v>0</v>
      </c>
      <c r="F183" s="312">
        <f>'Tabela II'!E189</f>
        <v>0</v>
      </c>
      <c r="G183" s="312">
        <f>'Tabela II'!F189</f>
        <v>0</v>
      </c>
      <c r="H183" s="312">
        <f>'Tabela II'!H189</f>
        <v>0</v>
      </c>
      <c r="I183" s="312">
        <f>'Tabela II'!I189</f>
        <v>0</v>
      </c>
      <c r="J183" s="312">
        <f>'Tabela II'!J189</f>
        <v>0</v>
      </c>
      <c r="K183" s="312">
        <f>'Tabela II'!K189</f>
        <v>261</v>
      </c>
      <c r="L183" s="312">
        <f>'Tabela II'!L189</f>
        <v>0</v>
      </c>
      <c r="M183" s="312">
        <f>'Tabela II'!M189</f>
        <v>0</v>
      </c>
      <c r="N183" s="312">
        <f>'Tabela II'!N189</f>
        <v>0</v>
      </c>
      <c r="O183" s="312">
        <f>'Tabela II'!O189</f>
        <v>0</v>
      </c>
      <c r="P183" s="312" t="str">
        <f>'Tabela II'!P189</f>
        <v/>
      </c>
      <c r="Q183" s="312" t="str">
        <f>'Tabela II'!Q189</f>
        <v/>
      </c>
      <c r="R183" s="312">
        <f>'Tabela II'!R189</f>
        <v>0</v>
      </c>
      <c r="S183" s="312">
        <f>'Tabela II'!S189</f>
        <v>0</v>
      </c>
      <c r="T183" s="312">
        <f>'Tabela II'!T189</f>
        <v>0</v>
      </c>
      <c r="U183" s="312">
        <f>'Tabela II'!U189</f>
        <v>0</v>
      </c>
      <c r="V183" s="312" t="str">
        <f>'Tabela II'!V189</f>
        <v/>
      </c>
      <c r="W183" s="312" t="str">
        <f>'Tabela II'!W189</f>
        <v/>
      </c>
    </row>
    <row r="184" spans="1:24" s="313" customFormat="1" x14ac:dyDescent="0.2">
      <c r="A184" s="3">
        <f>'Tabela I'!$F$1</f>
        <v>2025</v>
      </c>
      <c r="B184" s="3">
        <f>'Tabela I'!$F$2</f>
        <v>0</v>
      </c>
      <c r="C184" s="312">
        <f>'Tabela II'!B190</f>
        <v>0</v>
      </c>
      <c r="D184" s="312">
        <f>'Tabela II'!C190</f>
        <v>0</v>
      </c>
      <c r="E184" s="312">
        <f>'Tabela II'!D190</f>
        <v>0</v>
      </c>
      <c r="F184" s="312">
        <f>'Tabela II'!E190</f>
        <v>0</v>
      </c>
      <c r="G184" s="312">
        <f>'Tabela II'!F190</f>
        <v>0</v>
      </c>
      <c r="H184" s="312">
        <f>'Tabela II'!H190</f>
        <v>0</v>
      </c>
      <c r="I184" s="312">
        <f>'Tabela II'!I190</f>
        <v>0</v>
      </c>
      <c r="J184" s="312">
        <f>'Tabela II'!J190</f>
        <v>0</v>
      </c>
      <c r="K184" s="312">
        <f>'Tabela II'!K190</f>
        <v>261</v>
      </c>
      <c r="L184" s="312">
        <f>'Tabela II'!L190</f>
        <v>0</v>
      </c>
      <c r="M184" s="312">
        <f>'Tabela II'!M190</f>
        <v>0</v>
      </c>
      <c r="N184" s="312">
        <f>'Tabela II'!N190</f>
        <v>0</v>
      </c>
      <c r="O184" s="312">
        <f>'Tabela II'!O190</f>
        <v>0</v>
      </c>
      <c r="P184" s="312" t="str">
        <f>'Tabela II'!P190</f>
        <v/>
      </c>
      <c r="Q184" s="312" t="str">
        <f>'Tabela II'!Q190</f>
        <v/>
      </c>
      <c r="R184" s="312">
        <f>'Tabela II'!R190</f>
        <v>0</v>
      </c>
      <c r="S184" s="312">
        <f>'Tabela II'!S190</f>
        <v>0</v>
      </c>
      <c r="T184" s="312">
        <f>'Tabela II'!T190</f>
        <v>0</v>
      </c>
      <c r="U184" s="312">
        <f>'Tabela II'!U190</f>
        <v>0</v>
      </c>
      <c r="V184" s="312" t="str">
        <f>'Tabela II'!V190</f>
        <v/>
      </c>
      <c r="W184" s="312" t="str">
        <f>'Tabela II'!W190</f>
        <v/>
      </c>
    </row>
    <row r="185" spans="1:24" s="313" customFormat="1" x14ac:dyDescent="0.2">
      <c r="A185" s="3">
        <f>'Tabela I'!$F$1</f>
        <v>2025</v>
      </c>
      <c r="B185" s="3">
        <f>'Tabela I'!$F$2</f>
        <v>0</v>
      </c>
      <c r="C185" s="312">
        <f>'Tabela II'!B191</f>
        <v>0</v>
      </c>
      <c r="D185" s="312">
        <f>'Tabela II'!C191</f>
        <v>0</v>
      </c>
      <c r="E185" s="312">
        <f>'Tabela II'!D191</f>
        <v>0</v>
      </c>
      <c r="F185" s="312">
        <f>'Tabela II'!E191</f>
        <v>0</v>
      </c>
      <c r="G185" s="312">
        <f>'Tabela II'!F191</f>
        <v>0</v>
      </c>
      <c r="H185" s="312">
        <f>'Tabela II'!H191</f>
        <v>0</v>
      </c>
      <c r="I185" s="312">
        <f>'Tabela II'!I191</f>
        <v>0</v>
      </c>
      <c r="J185" s="312">
        <f>'Tabela II'!J191</f>
        <v>0</v>
      </c>
      <c r="K185" s="312">
        <f>'Tabela II'!K191</f>
        <v>261</v>
      </c>
      <c r="L185" s="312">
        <f>'Tabela II'!L191</f>
        <v>0</v>
      </c>
      <c r="M185" s="312">
        <f>'Tabela II'!M191</f>
        <v>0</v>
      </c>
      <c r="N185" s="312">
        <f>'Tabela II'!N191</f>
        <v>0</v>
      </c>
      <c r="O185" s="312">
        <f>'Tabela II'!O191</f>
        <v>0</v>
      </c>
      <c r="P185" s="312" t="str">
        <f>'Tabela II'!P191</f>
        <v/>
      </c>
      <c r="Q185" s="312" t="str">
        <f>'Tabela II'!Q191</f>
        <v/>
      </c>
      <c r="R185" s="312">
        <f>'Tabela II'!R191</f>
        <v>0</v>
      </c>
      <c r="S185" s="312">
        <f>'Tabela II'!S191</f>
        <v>0</v>
      </c>
      <c r="T185" s="312">
        <f>'Tabela II'!T191</f>
        <v>0</v>
      </c>
      <c r="U185" s="312">
        <f>'Tabela II'!U191</f>
        <v>0</v>
      </c>
      <c r="V185" s="312" t="str">
        <f>'Tabela II'!V191</f>
        <v/>
      </c>
      <c r="W185" s="312" t="str">
        <f>'Tabela II'!W191</f>
        <v/>
      </c>
    </row>
    <row r="186" spans="1:24" s="313" customFormat="1" x14ac:dyDescent="0.2">
      <c r="A186" s="3">
        <f>'Tabela I'!$F$1</f>
        <v>2025</v>
      </c>
      <c r="B186" s="3">
        <f>'Tabela I'!$F$2</f>
        <v>0</v>
      </c>
      <c r="C186" s="312">
        <f>'Tabela II'!B192</f>
        <v>0</v>
      </c>
      <c r="D186" s="312">
        <f>'Tabela II'!C192</f>
        <v>0</v>
      </c>
      <c r="E186" s="312">
        <f>'Tabela II'!D192</f>
        <v>0</v>
      </c>
      <c r="F186" s="312">
        <f>'Tabela II'!E192</f>
        <v>0</v>
      </c>
      <c r="G186" s="312">
        <f>'Tabela II'!F192</f>
        <v>0</v>
      </c>
      <c r="H186" s="312">
        <f>'Tabela II'!H192</f>
        <v>0</v>
      </c>
      <c r="I186" s="312">
        <f>'Tabela II'!I192</f>
        <v>0</v>
      </c>
      <c r="J186" s="312">
        <f>'Tabela II'!J192</f>
        <v>0</v>
      </c>
      <c r="K186" s="312">
        <f>'Tabela II'!K192</f>
        <v>261</v>
      </c>
      <c r="L186" s="312">
        <f>'Tabela II'!L192</f>
        <v>0</v>
      </c>
      <c r="M186" s="312">
        <f>'Tabela II'!M192</f>
        <v>0</v>
      </c>
      <c r="N186" s="312">
        <f>'Tabela II'!N192</f>
        <v>0</v>
      </c>
      <c r="O186" s="312">
        <f>'Tabela II'!O192</f>
        <v>0</v>
      </c>
      <c r="P186" s="312" t="str">
        <f>'Tabela II'!P192</f>
        <v/>
      </c>
      <c r="Q186" s="312" t="str">
        <f>'Tabela II'!Q192</f>
        <v/>
      </c>
      <c r="R186" s="312">
        <f>'Tabela II'!R192</f>
        <v>0</v>
      </c>
      <c r="S186" s="312">
        <f>'Tabela II'!S192</f>
        <v>0</v>
      </c>
      <c r="T186" s="312">
        <f>'Tabela II'!T192</f>
        <v>0</v>
      </c>
      <c r="U186" s="312">
        <f>'Tabela II'!U192</f>
        <v>0</v>
      </c>
      <c r="V186" s="312" t="str">
        <f>'Tabela II'!V192</f>
        <v/>
      </c>
      <c r="W186" s="312" t="str">
        <f>'Tabela II'!W192</f>
        <v/>
      </c>
    </row>
    <row r="187" spans="1:24" s="313" customFormat="1" x14ac:dyDescent="0.2">
      <c r="A187" s="3">
        <f>'Tabela I'!$F$1</f>
        <v>2025</v>
      </c>
      <c r="B187" s="3">
        <f>'Tabela I'!$F$2</f>
        <v>0</v>
      </c>
      <c r="C187" s="312">
        <f>'Tabela II'!B193</f>
        <v>0</v>
      </c>
      <c r="D187" s="312">
        <f>'Tabela II'!C193</f>
        <v>0</v>
      </c>
      <c r="E187" s="312">
        <f>'Tabela II'!D193</f>
        <v>0</v>
      </c>
      <c r="F187" s="312">
        <f>'Tabela II'!E193</f>
        <v>0</v>
      </c>
      <c r="G187" s="312">
        <f>'Tabela II'!F193</f>
        <v>0</v>
      </c>
      <c r="H187" s="312">
        <f>'Tabela II'!H193</f>
        <v>0</v>
      </c>
      <c r="I187" s="312">
        <f>'Tabela II'!I193</f>
        <v>0</v>
      </c>
      <c r="J187" s="312">
        <f>'Tabela II'!J193</f>
        <v>0</v>
      </c>
      <c r="K187" s="312">
        <f>'Tabela II'!K193</f>
        <v>261</v>
      </c>
      <c r="L187" s="312">
        <f>'Tabela II'!L193</f>
        <v>0</v>
      </c>
      <c r="M187" s="312">
        <f>'Tabela II'!M193</f>
        <v>0</v>
      </c>
      <c r="N187" s="312">
        <f>'Tabela II'!N193</f>
        <v>0</v>
      </c>
      <c r="O187" s="312">
        <f>'Tabela II'!O193</f>
        <v>0</v>
      </c>
      <c r="P187" s="312" t="str">
        <f>'Tabela II'!P193</f>
        <v/>
      </c>
      <c r="Q187" s="312" t="str">
        <f>'Tabela II'!Q193</f>
        <v/>
      </c>
      <c r="R187" s="312">
        <f>'Tabela II'!R193</f>
        <v>0</v>
      </c>
      <c r="S187" s="312">
        <f>'Tabela II'!S193</f>
        <v>0</v>
      </c>
      <c r="T187" s="312">
        <f>'Tabela II'!T193</f>
        <v>0</v>
      </c>
      <c r="U187" s="312">
        <f>'Tabela II'!U193</f>
        <v>0</v>
      </c>
      <c r="V187" s="312" t="str">
        <f>'Tabela II'!V193</f>
        <v/>
      </c>
      <c r="W187" s="312" t="str">
        <f>'Tabela II'!W193</f>
        <v/>
      </c>
    </row>
    <row r="188" spans="1:24" s="313" customFormat="1" x14ac:dyDescent="0.2">
      <c r="A188" s="316"/>
      <c r="B188" s="316"/>
      <c r="C188" s="317"/>
      <c r="D188" s="317"/>
      <c r="E188" s="317"/>
      <c r="F188" s="317"/>
      <c r="G188" s="317"/>
      <c r="H188" s="317"/>
      <c r="I188" s="317"/>
      <c r="J188" s="317"/>
      <c r="K188" s="317"/>
      <c r="L188" s="317"/>
      <c r="M188" s="317"/>
      <c r="N188" s="317"/>
      <c r="O188" s="317"/>
      <c r="P188" s="317"/>
      <c r="Q188" s="317"/>
      <c r="R188" s="317"/>
    </row>
    <row r="189" spans="1:24" s="313" customFormat="1" ht="57" customHeight="1" x14ac:dyDescent="0.2">
      <c r="A189" s="307" t="s">
        <v>186</v>
      </c>
      <c r="B189" s="307" t="s">
        <v>187</v>
      </c>
      <c r="C189" s="307" t="s">
        <v>188</v>
      </c>
      <c r="D189" s="307" t="s">
        <v>189</v>
      </c>
      <c r="E189" s="307" t="s">
        <v>189</v>
      </c>
      <c r="F189" s="307" t="s">
        <v>190</v>
      </c>
      <c r="G189" s="307" t="s">
        <v>191</v>
      </c>
      <c r="H189" s="307" t="s">
        <v>192</v>
      </c>
      <c r="I189" s="308" t="s">
        <v>193</v>
      </c>
      <c r="J189" s="308" t="s">
        <v>194</v>
      </c>
      <c r="K189" s="308" t="s">
        <v>195</v>
      </c>
      <c r="L189" s="307" t="s">
        <v>196</v>
      </c>
      <c r="M189" s="307" t="s">
        <v>197</v>
      </c>
      <c r="N189" s="307" t="s">
        <v>198</v>
      </c>
      <c r="O189" s="307" t="s">
        <v>199</v>
      </c>
      <c r="P189" s="307" t="s">
        <v>200</v>
      </c>
      <c r="Q189" s="307" t="s">
        <v>201</v>
      </c>
      <c r="R189" s="394" t="s">
        <v>222</v>
      </c>
      <c r="S189" s="394" t="s">
        <v>223</v>
      </c>
      <c r="T189" s="394" t="s">
        <v>224</v>
      </c>
      <c r="U189" s="394" t="s">
        <v>225</v>
      </c>
      <c r="V189" s="394" t="s">
        <v>226</v>
      </c>
      <c r="W189" s="395" t="s">
        <v>227</v>
      </c>
      <c r="X189" s="395" t="s">
        <v>187</v>
      </c>
    </row>
    <row r="190" spans="1:24" s="313" customFormat="1" x14ac:dyDescent="0.2">
      <c r="A190" s="3">
        <f>'Tabela I'!$F$1</f>
        <v>2025</v>
      </c>
      <c r="B190" s="3">
        <f>'Tabela I'!$F$2</f>
        <v>0</v>
      </c>
      <c r="C190" s="312">
        <f>'Tabela II'!E227</f>
        <v>0</v>
      </c>
      <c r="D190" s="318">
        <f>'Tabela II'!C228</f>
        <v>0</v>
      </c>
      <c r="E190" s="318">
        <f>'Tabela II'!D228</f>
        <v>0</v>
      </c>
      <c r="F190" s="318">
        <f>'Tabela II'!E228</f>
        <v>0</v>
      </c>
      <c r="G190" s="318" t="str">
        <f>'Tabela II'!F228</f>
        <v>Predsjednik suda</v>
      </c>
      <c r="H190" s="318">
        <f>'Tabela II'!H228</f>
        <v>0</v>
      </c>
      <c r="I190" s="318">
        <f>'Tabela II'!I228</f>
        <v>0</v>
      </c>
      <c r="J190" s="318">
        <f>'Tabela II'!J228</f>
        <v>0</v>
      </c>
      <c r="K190" s="318">
        <f>'Tabela II'!K228</f>
        <v>0</v>
      </c>
      <c r="L190" s="318">
        <f>'Tabela II'!L228</f>
        <v>0</v>
      </c>
      <c r="M190" s="318">
        <f>'Tabela II'!M228</f>
        <v>0</v>
      </c>
      <c r="N190" s="318">
        <f>'Tabela II'!N228</f>
        <v>0</v>
      </c>
      <c r="O190" s="318">
        <f>'Tabela II'!O228</f>
        <v>0</v>
      </c>
      <c r="P190" s="318">
        <f>'Tabela II'!P228</f>
        <v>0</v>
      </c>
      <c r="Q190" s="318">
        <f>'Tabela II'!Q228</f>
        <v>0</v>
      </c>
      <c r="R190" s="318">
        <f>'Tabela II'!R228</f>
        <v>0</v>
      </c>
      <c r="S190" s="318">
        <f>'Tabela II'!S228</f>
        <v>0</v>
      </c>
      <c r="T190" s="318">
        <f>'Tabela II'!T228</f>
        <v>0</v>
      </c>
      <c r="U190" s="318">
        <f>'Tabela II'!U228</f>
        <v>0</v>
      </c>
      <c r="V190" s="318" t="str">
        <f>'Tabela II'!V228</f>
        <v/>
      </c>
      <c r="W190" s="318">
        <f>'Tabela II'!W228</f>
        <v>0</v>
      </c>
      <c r="X190" s="318" t="str">
        <f>'Tabela II'!A228</f>
        <v>Sud 1</v>
      </c>
    </row>
    <row r="191" spans="1:24" s="313" customFormat="1" x14ac:dyDescent="0.2">
      <c r="A191" s="3">
        <f>'Tabela I'!$F$1</f>
        <v>2025</v>
      </c>
      <c r="B191" s="3">
        <f>'Tabela I'!$F$2</f>
        <v>0</v>
      </c>
      <c r="C191" s="312">
        <f>'Tabela II'!E227</f>
        <v>0</v>
      </c>
      <c r="D191" s="312">
        <f>'Tabela II'!C229</f>
        <v>0</v>
      </c>
      <c r="E191" s="312">
        <f>'Tabela II'!D229</f>
        <v>0</v>
      </c>
      <c r="F191" s="312">
        <f>'Tabela II'!E229</f>
        <v>0</v>
      </c>
      <c r="G191" s="312">
        <f>'Tabela II'!F229</f>
        <v>0</v>
      </c>
      <c r="H191" s="312">
        <f>'Tabela II'!H229</f>
        <v>0</v>
      </c>
      <c r="I191" s="312">
        <f>'Tabela II'!I229</f>
        <v>0</v>
      </c>
      <c r="J191" s="312">
        <f>'Tabela II'!J229</f>
        <v>0</v>
      </c>
      <c r="K191" s="312">
        <f>'Tabela II'!K229</f>
        <v>0</v>
      </c>
      <c r="L191" s="312">
        <f>'Tabela II'!L229</f>
        <v>0</v>
      </c>
      <c r="M191" s="312">
        <f>'Tabela II'!M229</f>
        <v>0</v>
      </c>
      <c r="N191" s="312">
        <f>'Tabela II'!N229</f>
        <v>0</v>
      </c>
      <c r="O191" s="312">
        <f>'Tabela II'!O229</f>
        <v>0</v>
      </c>
      <c r="P191" s="312">
        <f>'Tabela II'!P229</f>
        <v>0</v>
      </c>
      <c r="Q191" s="312">
        <f>'Tabela II'!Q229</f>
        <v>0</v>
      </c>
      <c r="R191" s="312">
        <f>'Tabela II'!R229</f>
        <v>0</v>
      </c>
      <c r="S191" s="312">
        <f>'Tabela II'!S229</f>
        <v>0</v>
      </c>
      <c r="T191" s="312">
        <f>'Tabela II'!T229</f>
        <v>0</v>
      </c>
      <c r="U191" s="312">
        <f>'Tabela II'!U229</f>
        <v>0</v>
      </c>
      <c r="V191" s="312">
        <f>'Tabela II'!V229</f>
        <v>0</v>
      </c>
      <c r="W191" s="312">
        <f>'Tabela II'!W229</f>
        <v>0</v>
      </c>
      <c r="X191" s="312" t="str">
        <f>'Tabela II'!A229</f>
        <v xml:space="preserve">Sud 2 </v>
      </c>
    </row>
    <row r="192" spans="1:24" s="313" customFormat="1" x14ac:dyDescent="0.2">
      <c r="A192" s="3">
        <f>'Tabela I'!$F$1</f>
        <v>2025</v>
      </c>
      <c r="B192" s="3">
        <f>'Tabela I'!$F$2</f>
        <v>0</v>
      </c>
      <c r="C192" s="319">
        <f>'Tabela II'!E230</f>
        <v>0</v>
      </c>
      <c r="D192" s="402">
        <f>'Tabela II'!C231</f>
        <v>0</v>
      </c>
      <c r="E192" s="402">
        <f>'Tabela II'!D231</f>
        <v>0</v>
      </c>
      <c r="F192" s="402">
        <f>'Tabela II'!E231</f>
        <v>0</v>
      </c>
      <c r="G192" s="402">
        <f>'Tabela II'!F231</f>
        <v>0</v>
      </c>
      <c r="H192" s="402">
        <f>'Tabela II'!H231</f>
        <v>0</v>
      </c>
      <c r="I192" s="402">
        <f>'Tabela II'!I231</f>
        <v>0</v>
      </c>
      <c r="J192" s="402">
        <f>'Tabela II'!J231</f>
        <v>0</v>
      </c>
      <c r="K192" s="402">
        <f>'Tabela II'!K231</f>
        <v>0</v>
      </c>
      <c r="L192" s="402">
        <f>'Tabela II'!L231</f>
        <v>0</v>
      </c>
      <c r="M192" s="402">
        <f>'Tabela II'!M231</f>
        <v>0</v>
      </c>
      <c r="N192" s="402">
        <f>'Tabela II'!N231</f>
        <v>0</v>
      </c>
      <c r="O192" s="402">
        <f>'Tabela II'!O231</f>
        <v>0</v>
      </c>
      <c r="P192" s="402">
        <f>'Tabela II'!P231</f>
        <v>0</v>
      </c>
      <c r="Q192" s="402">
        <f>'Tabela II'!Q231</f>
        <v>0</v>
      </c>
      <c r="R192" s="402">
        <f>'Tabela II'!R231</f>
        <v>0</v>
      </c>
      <c r="S192" s="402">
        <f>'Tabela II'!S231</f>
        <v>0</v>
      </c>
      <c r="T192" s="402">
        <f>'Tabela II'!T231</f>
        <v>0</v>
      </c>
      <c r="U192" s="402">
        <f>'Tabela II'!U231</f>
        <v>0</v>
      </c>
      <c r="V192" s="402" t="str">
        <f>'Tabela II'!V231</f>
        <v/>
      </c>
      <c r="W192" s="402">
        <f>'Tabela II'!W231</f>
        <v>0</v>
      </c>
      <c r="X192" s="402" t="str">
        <f>'Tabela II'!A231</f>
        <v>Sud 1</v>
      </c>
    </row>
    <row r="193" spans="1:26" s="313" customFormat="1" x14ac:dyDescent="0.2">
      <c r="A193" s="3">
        <f>'Tabela I'!$F$1</f>
        <v>2025</v>
      </c>
      <c r="B193" s="3">
        <f>'Tabela I'!$F$2</f>
        <v>0</v>
      </c>
      <c r="C193" s="319">
        <f>'Tabela II'!E230</f>
        <v>0</v>
      </c>
      <c r="D193" s="319">
        <f>'Tabela II'!C232</f>
        <v>0</v>
      </c>
      <c r="E193" s="319">
        <f>'Tabela II'!D232</f>
        <v>0</v>
      </c>
      <c r="F193" s="319">
        <f>'Tabela II'!E232</f>
        <v>0</v>
      </c>
      <c r="G193" s="319">
        <f>'Tabela II'!F232</f>
        <v>0</v>
      </c>
      <c r="H193" s="319">
        <f>'Tabela II'!H232</f>
        <v>0</v>
      </c>
      <c r="I193" s="319">
        <f>'Tabela II'!I232</f>
        <v>0</v>
      </c>
      <c r="J193" s="319">
        <f>'Tabela II'!J232</f>
        <v>0</v>
      </c>
      <c r="K193" s="319">
        <f>'Tabela II'!K232</f>
        <v>0</v>
      </c>
      <c r="L193" s="319">
        <f>'Tabela II'!L232</f>
        <v>0</v>
      </c>
      <c r="M193" s="319">
        <f>'Tabela II'!M232</f>
        <v>0</v>
      </c>
      <c r="N193" s="319">
        <f>'Tabela II'!N232</f>
        <v>0</v>
      </c>
      <c r="O193" s="319">
        <f>'Tabela II'!O232</f>
        <v>0</v>
      </c>
      <c r="P193" s="319">
        <f>'Tabela II'!P232</f>
        <v>0</v>
      </c>
      <c r="Q193" s="319">
        <f>'Tabela II'!Q232</f>
        <v>0</v>
      </c>
      <c r="R193" s="319">
        <f>'Tabela II'!R232</f>
        <v>0</v>
      </c>
      <c r="S193" s="319">
        <f>'Tabela II'!S232</f>
        <v>0</v>
      </c>
      <c r="T193" s="319">
        <f>'Tabela II'!T232</f>
        <v>0</v>
      </c>
      <c r="U193" s="319">
        <f>'Tabela II'!U232</f>
        <v>0</v>
      </c>
      <c r="V193" s="319">
        <f>'Tabela II'!V232</f>
        <v>0</v>
      </c>
      <c r="W193" s="319">
        <f>'Tabela II'!W232</f>
        <v>0</v>
      </c>
      <c r="X193" s="319" t="str">
        <f>'Tabela II'!A232</f>
        <v xml:space="preserve">Sud 2 </v>
      </c>
    </row>
    <row r="194" spans="1:26" s="313" customFormat="1" x14ac:dyDescent="0.2">
      <c r="A194" s="3">
        <f>'Tabela I'!$F$1</f>
        <v>2025</v>
      </c>
      <c r="B194" s="3">
        <f>'Tabela I'!$F$2</f>
        <v>0</v>
      </c>
      <c r="C194" s="312">
        <f>'Tabela II'!E233</f>
        <v>0</v>
      </c>
      <c r="D194" s="318">
        <f>'Tabela II'!C234</f>
        <v>0</v>
      </c>
      <c r="E194" s="318">
        <f>'Tabela II'!D234</f>
        <v>0</v>
      </c>
      <c r="F194" s="318">
        <f>'Tabela II'!E234</f>
        <v>0</v>
      </c>
      <c r="G194" s="318">
        <f>'Tabela II'!F234</f>
        <v>0</v>
      </c>
      <c r="H194" s="318">
        <f>'Tabela II'!H234</f>
        <v>0</v>
      </c>
      <c r="I194" s="318">
        <f>'Tabela II'!I234</f>
        <v>0</v>
      </c>
      <c r="J194" s="318">
        <f>'Tabela II'!J234</f>
        <v>0</v>
      </c>
      <c r="K194" s="318">
        <f>'Tabela II'!K234</f>
        <v>0</v>
      </c>
      <c r="L194" s="318">
        <f>'Tabela II'!L234</f>
        <v>0</v>
      </c>
      <c r="M194" s="318">
        <f>'Tabela II'!M234</f>
        <v>0</v>
      </c>
      <c r="N194" s="318">
        <f>'Tabela II'!N234</f>
        <v>0</v>
      </c>
      <c r="O194" s="318">
        <f>'Tabela II'!O234</f>
        <v>0</v>
      </c>
      <c r="P194" s="318">
        <f>'Tabela II'!P234</f>
        <v>0</v>
      </c>
      <c r="Q194" s="318">
        <f>'Tabela II'!Q234</f>
        <v>0</v>
      </c>
      <c r="R194" s="318">
        <f>'Tabela II'!R234</f>
        <v>0</v>
      </c>
      <c r="S194" s="318">
        <f>'Tabela II'!S234</f>
        <v>0</v>
      </c>
      <c r="T194" s="318">
        <f>'Tabela II'!T234</f>
        <v>0</v>
      </c>
      <c r="U194" s="318">
        <f>'Tabela II'!U234</f>
        <v>0</v>
      </c>
      <c r="V194" s="318" t="str">
        <f>'Tabela II'!V234</f>
        <v/>
      </c>
      <c r="W194" s="318">
        <f>'Tabela II'!W234</f>
        <v>0</v>
      </c>
      <c r="X194" s="318" t="str">
        <f>'Tabela II'!A234</f>
        <v>Sud 1</v>
      </c>
    </row>
    <row r="195" spans="1:26" s="313" customFormat="1" x14ac:dyDescent="0.2">
      <c r="A195" s="3">
        <f>'Tabela I'!$F$1</f>
        <v>2025</v>
      </c>
      <c r="B195" s="3">
        <f>'Tabela I'!$F$2</f>
        <v>0</v>
      </c>
      <c r="C195" s="312">
        <f>'Tabela II'!E233</f>
        <v>0</v>
      </c>
      <c r="D195" s="312">
        <f>'Tabela II'!C235</f>
        <v>0</v>
      </c>
      <c r="E195" s="312">
        <f>'Tabela II'!D235</f>
        <v>0</v>
      </c>
      <c r="F195" s="312">
        <f>'Tabela II'!E235</f>
        <v>0</v>
      </c>
      <c r="G195" s="312">
        <f>'Tabela II'!F235</f>
        <v>0</v>
      </c>
      <c r="H195" s="312">
        <f>'Tabela II'!H235</f>
        <v>0</v>
      </c>
      <c r="I195" s="312">
        <f>'Tabela II'!I235</f>
        <v>0</v>
      </c>
      <c r="J195" s="312">
        <f>'Tabela II'!J235</f>
        <v>0</v>
      </c>
      <c r="K195" s="312">
        <f>'Tabela II'!K235</f>
        <v>0</v>
      </c>
      <c r="L195" s="312">
        <f>'Tabela II'!L235</f>
        <v>0</v>
      </c>
      <c r="M195" s="312">
        <f>'Tabela II'!M235</f>
        <v>0</v>
      </c>
      <c r="N195" s="312">
        <f>'Tabela II'!N235</f>
        <v>0</v>
      </c>
      <c r="O195" s="312">
        <f>'Tabela II'!O235</f>
        <v>0</v>
      </c>
      <c r="P195" s="312">
        <f>'Tabela II'!P235</f>
        <v>0</v>
      </c>
      <c r="Q195" s="312">
        <f>'Tabela II'!Q235</f>
        <v>0</v>
      </c>
      <c r="R195" s="312">
        <f>'Tabela II'!R235</f>
        <v>0</v>
      </c>
      <c r="S195" s="312">
        <f>'Tabela II'!S235</f>
        <v>0</v>
      </c>
      <c r="T195" s="312">
        <f>'Tabela II'!T235</f>
        <v>0</v>
      </c>
      <c r="U195" s="312">
        <f>'Tabela II'!U235</f>
        <v>0</v>
      </c>
      <c r="V195" s="312">
        <f>'Tabela II'!V235</f>
        <v>0</v>
      </c>
      <c r="W195" s="312">
        <f>'Tabela II'!W235</f>
        <v>0</v>
      </c>
      <c r="X195" s="312" t="str">
        <f>'Tabela II'!A235</f>
        <v xml:space="preserve">Sud 2 </v>
      </c>
    </row>
    <row r="196" spans="1:26" s="313" customFormat="1" x14ac:dyDescent="0.2">
      <c r="A196" s="3">
        <f>'Tabela I'!$F$1</f>
        <v>2025</v>
      </c>
      <c r="B196" s="3">
        <f>'Tabela I'!$F$2</f>
        <v>0</v>
      </c>
      <c r="C196" s="319">
        <f>'Tabela II'!E236</f>
        <v>0</v>
      </c>
      <c r="D196" s="402">
        <f>'Tabela II'!C237</f>
        <v>0</v>
      </c>
      <c r="E196" s="402">
        <f>'Tabela II'!D237</f>
        <v>0</v>
      </c>
      <c r="F196" s="402">
        <f>'Tabela II'!E237</f>
        <v>0</v>
      </c>
      <c r="G196" s="402">
        <f>'Tabela II'!F237</f>
        <v>0</v>
      </c>
      <c r="H196" s="402">
        <f>'Tabela II'!H237</f>
        <v>0</v>
      </c>
      <c r="I196" s="402">
        <f>'Tabela II'!I237</f>
        <v>0</v>
      </c>
      <c r="J196" s="402">
        <f>'Tabela II'!J237</f>
        <v>0</v>
      </c>
      <c r="K196" s="402">
        <f>'Tabela II'!K237</f>
        <v>0</v>
      </c>
      <c r="L196" s="402">
        <f>'Tabela II'!L237</f>
        <v>0</v>
      </c>
      <c r="M196" s="402">
        <f>'Tabela II'!M237</f>
        <v>0</v>
      </c>
      <c r="N196" s="402">
        <f>'Tabela II'!N237</f>
        <v>0</v>
      </c>
      <c r="O196" s="402">
        <f>'Tabela II'!O237</f>
        <v>0</v>
      </c>
      <c r="P196" s="402">
        <f>'Tabela II'!P237</f>
        <v>0</v>
      </c>
      <c r="Q196" s="402">
        <f>'Tabela II'!Q237</f>
        <v>0</v>
      </c>
      <c r="R196" s="402">
        <f>'Tabela II'!R237</f>
        <v>0</v>
      </c>
      <c r="S196" s="402">
        <f>'Tabela II'!S237</f>
        <v>0</v>
      </c>
      <c r="T196" s="402">
        <f>'Tabela II'!T237</f>
        <v>0</v>
      </c>
      <c r="U196" s="402">
        <f>'Tabela II'!U237</f>
        <v>0</v>
      </c>
      <c r="V196" s="402" t="str">
        <f>'Tabela II'!V237</f>
        <v/>
      </c>
      <c r="W196" s="402">
        <f>'Tabela II'!W237</f>
        <v>0</v>
      </c>
      <c r="X196" s="402" t="str">
        <f>'Tabela II'!A237</f>
        <v>Sud 1</v>
      </c>
    </row>
    <row r="197" spans="1:26" s="313" customFormat="1" x14ac:dyDescent="0.2">
      <c r="A197" s="3">
        <f>'Tabela I'!$F$1</f>
        <v>2025</v>
      </c>
      <c r="B197" s="3">
        <f>'Tabela I'!$F$2</f>
        <v>0</v>
      </c>
      <c r="C197" s="319">
        <f>'Tabela II'!E236</f>
        <v>0</v>
      </c>
      <c r="D197" s="319">
        <f>'Tabela II'!C238</f>
        <v>0</v>
      </c>
      <c r="E197" s="319">
        <f>'Tabela II'!D238</f>
        <v>0</v>
      </c>
      <c r="F197" s="319">
        <f>'Tabela II'!E238</f>
        <v>0</v>
      </c>
      <c r="G197" s="319">
        <f>'Tabela II'!F238</f>
        <v>0</v>
      </c>
      <c r="H197" s="319">
        <f>'Tabela II'!H238</f>
        <v>0</v>
      </c>
      <c r="I197" s="319">
        <f>'Tabela II'!I238</f>
        <v>0</v>
      </c>
      <c r="J197" s="319">
        <f>'Tabela II'!J238</f>
        <v>0</v>
      </c>
      <c r="K197" s="319">
        <f>'Tabela II'!K238</f>
        <v>0</v>
      </c>
      <c r="L197" s="319">
        <f>'Tabela II'!L238</f>
        <v>0</v>
      </c>
      <c r="M197" s="319">
        <f>'Tabela II'!M238</f>
        <v>0</v>
      </c>
      <c r="N197" s="319">
        <f>'Tabela II'!N238</f>
        <v>0</v>
      </c>
      <c r="O197" s="319">
        <f>'Tabela II'!O238</f>
        <v>0</v>
      </c>
      <c r="P197" s="319">
        <f>'Tabela II'!P238</f>
        <v>0</v>
      </c>
      <c r="Q197" s="319">
        <f>'Tabela II'!Q238</f>
        <v>0</v>
      </c>
      <c r="R197" s="319">
        <f>'Tabela II'!R238</f>
        <v>0</v>
      </c>
      <c r="S197" s="319">
        <f>'Tabela II'!S238</f>
        <v>0</v>
      </c>
      <c r="T197" s="319">
        <f>'Tabela II'!T238</f>
        <v>0</v>
      </c>
      <c r="U197" s="319">
        <f>'Tabela II'!U238</f>
        <v>0</v>
      </c>
      <c r="V197" s="319">
        <f>'Tabela II'!V238</f>
        <v>0</v>
      </c>
      <c r="W197" s="319">
        <f>'Tabela II'!W238</f>
        <v>0</v>
      </c>
      <c r="X197" s="319" t="str">
        <f>'Tabela II'!A238</f>
        <v xml:space="preserve">Sud 2 </v>
      </c>
    </row>
    <row r="198" spans="1:26" s="313" customFormat="1" x14ac:dyDescent="0.2">
      <c r="A198" s="3">
        <f>'Tabela I'!$F$1</f>
        <v>2025</v>
      </c>
      <c r="B198" s="3">
        <f>'Tabela I'!$F$2</f>
        <v>0</v>
      </c>
      <c r="C198" s="312">
        <f>'Tabela II'!E239</f>
        <v>0</v>
      </c>
      <c r="D198" s="318">
        <f>'Tabela II'!C240</f>
        <v>0</v>
      </c>
      <c r="E198" s="318">
        <f>'Tabela II'!D240</f>
        <v>0</v>
      </c>
      <c r="F198" s="318">
        <f>'Tabela II'!E240</f>
        <v>0</v>
      </c>
      <c r="G198" s="318">
        <f>'Tabela II'!F240</f>
        <v>0</v>
      </c>
      <c r="H198" s="318">
        <f>'Tabela II'!H240</f>
        <v>0</v>
      </c>
      <c r="I198" s="318">
        <f>'Tabela II'!I240</f>
        <v>0</v>
      </c>
      <c r="J198" s="318">
        <f>'Tabela II'!J240</f>
        <v>0</v>
      </c>
      <c r="K198" s="318">
        <f>'Tabela II'!K240</f>
        <v>0</v>
      </c>
      <c r="L198" s="318">
        <f>'Tabela II'!L240</f>
        <v>0</v>
      </c>
      <c r="M198" s="318">
        <f>'Tabela II'!M240</f>
        <v>0</v>
      </c>
      <c r="N198" s="318">
        <f>'Tabela II'!N240</f>
        <v>0</v>
      </c>
      <c r="O198" s="318">
        <f>'Tabela II'!O240</f>
        <v>0</v>
      </c>
      <c r="P198" s="318">
        <f>'Tabela II'!P240</f>
        <v>0</v>
      </c>
      <c r="Q198" s="318">
        <f>'Tabela II'!Q240</f>
        <v>0</v>
      </c>
      <c r="R198" s="318">
        <f>'Tabela II'!R240</f>
        <v>0</v>
      </c>
      <c r="S198" s="318">
        <f>'Tabela II'!S240</f>
        <v>0</v>
      </c>
      <c r="T198" s="318">
        <f>'Tabela II'!T240</f>
        <v>0</v>
      </c>
      <c r="U198" s="318">
        <f>'Tabela II'!U240</f>
        <v>0</v>
      </c>
      <c r="V198" s="318" t="str">
        <f>'Tabela II'!V240</f>
        <v/>
      </c>
      <c r="W198" s="318">
        <f>'Tabela II'!W240</f>
        <v>0</v>
      </c>
      <c r="X198" s="318" t="str">
        <f>'Tabela II'!A240</f>
        <v>Sud 1</v>
      </c>
    </row>
    <row r="199" spans="1:26" s="313" customFormat="1" x14ac:dyDescent="0.2">
      <c r="A199" s="3">
        <f>'Tabela I'!$F$1</f>
        <v>2025</v>
      </c>
      <c r="B199" s="3">
        <f>'Tabela I'!$F$2</f>
        <v>0</v>
      </c>
      <c r="C199" s="312">
        <f>'Tabela II'!E239</f>
        <v>0</v>
      </c>
      <c r="D199" s="312">
        <f>'Tabela II'!C241</f>
        <v>0</v>
      </c>
      <c r="E199" s="312">
        <f>'Tabela II'!D241</f>
        <v>0</v>
      </c>
      <c r="F199" s="312">
        <f>'Tabela II'!E241</f>
        <v>0</v>
      </c>
      <c r="G199" s="312">
        <f>'Tabela II'!F241</f>
        <v>0</v>
      </c>
      <c r="H199" s="312">
        <f>'Tabela II'!H241</f>
        <v>0</v>
      </c>
      <c r="I199" s="312">
        <f>'Tabela II'!I241</f>
        <v>0</v>
      </c>
      <c r="J199" s="312">
        <f>'Tabela II'!J241</f>
        <v>0</v>
      </c>
      <c r="K199" s="312">
        <f>'Tabela II'!K241</f>
        <v>0</v>
      </c>
      <c r="L199" s="312">
        <f>'Tabela II'!L241</f>
        <v>0</v>
      </c>
      <c r="M199" s="312">
        <f>'Tabela II'!M241</f>
        <v>0</v>
      </c>
      <c r="N199" s="312">
        <f>'Tabela II'!N241</f>
        <v>0</v>
      </c>
      <c r="O199" s="312">
        <f>'Tabela II'!O241</f>
        <v>0</v>
      </c>
      <c r="P199" s="312">
        <f>'Tabela II'!P241</f>
        <v>0</v>
      </c>
      <c r="Q199" s="312">
        <f>'Tabela II'!Q241</f>
        <v>0</v>
      </c>
      <c r="R199" s="312">
        <f>'Tabela II'!R241</f>
        <v>0</v>
      </c>
      <c r="S199" s="312">
        <f>'Tabela II'!S241</f>
        <v>0</v>
      </c>
      <c r="T199" s="312">
        <f>'Tabela II'!T241</f>
        <v>0</v>
      </c>
      <c r="U199" s="312">
        <f>'Tabela II'!U241</f>
        <v>0</v>
      </c>
      <c r="V199" s="312">
        <f>'Tabela II'!V241</f>
        <v>0</v>
      </c>
      <c r="W199" s="312">
        <f>'Tabela II'!W241</f>
        <v>0</v>
      </c>
      <c r="X199" s="312" t="str">
        <f>'Tabela II'!A241</f>
        <v xml:space="preserve">Sud 2 </v>
      </c>
    </row>
    <row r="200" spans="1:26" s="313" customFormat="1" x14ac:dyDescent="0.2">
      <c r="A200" s="3">
        <f>'Tabela I'!$F$1</f>
        <v>2025</v>
      </c>
      <c r="B200" s="3">
        <f>'Tabela I'!$F$2</f>
        <v>0</v>
      </c>
      <c r="C200" s="319">
        <f>'Tabela II'!E242</f>
        <v>0</v>
      </c>
      <c r="D200" s="402">
        <f>'Tabela II'!C243</f>
        <v>0</v>
      </c>
      <c r="E200" s="402">
        <f>'Tabela II'!D243</f>
        <v>0</v>
      </c>
      <c r="F200" s="402">
        <f>'Tabela II'!E243</f>
        <v>0</v>
      </c>
      <c r="G200" s="402">
        <f>'Tabela II'!F243</f>
        <v>0</v>
      </c>
      <c r="H200" s="402">
        <f>'Tabela II'!H243</f>
        <v>0</v>
      </c>
      <c r="I200" s="402">
        <f>'Tabela II'!I243</f>
        <v>0</v>
      </c>
      <c r="J200" s="402">
        <f>'Tabela II'!J243</f>
        <v>0</v>
      </c>
      <c r="K200" s="402">
        <f>'Tabela II'!K243</f>
        <v>0</v>
      </c>
      <c r="L200" s="402">
        <f>'Tabela II'!L243</f>
        <v>0</v>
      </c>
      <c r="M200" s="402">
        <f>'Tabela II'!M243</f>
        <v>0</v>
      </c>
      <c r="N200" s="402">
        <f>'Tabela II'!N243</f>
        <v>0</v>
      </c>
      <c r="O200" s="402">
        <f>'Tabela II'!O243</f>
        <v>0</v>
      </c>
      <c r="P200" s="402">
        <f>'Tabela II'!P243</f>
        <v>0</v>
      </c>
      <c r="Q200" s="402">
        <f>'Tabela II'!Q243</f>
        <v>0</v>
      </c>
      <c r="R200" s="402">
        <f>'Tabela II'!R243</f>
        <v>0</v>
      </c>
      <c r="S200" s="402">
        <f>'Tabela II'!S243</f>
        <v>0</v>
      </c>
      <c r="T200" s="402">
        <f>'Tabela II'!T243</f>
        <v>0</v>
      </c>
      <c r="U200" s="402">
        <f>'Tabela II'!U243</f>
        <v>0</v>
      </c>
      <c r="V200" s="402" t="str">
        <f>'Tabela II'!V243</f>
        <v/>
      </c>
      <c r="W200" s="402">
        <f>'Tabela II'!W243</f>
        <v>0</v>
      </c>
      <c r="X200" s="402" t="str">
        <f>'Tabela II'!A243</f>
        <v>Sud 1</v>
      </c>
    </row>
    <row r="201" spans="1:26" s="313" customFormat="1" x14ac:dyDescent="0.2">
      <c r="A201" s="3">
        <f>'Tabela I'!$F$1</f>
        <v>2025</v>
      </c>
      <c r="B201" s="3">
        <f>'Tabela I'!$F$2</f>
        <v>0</v>
      </c>
      <c r="C201" s="319">
        <f>'Tabela II'!E242</f>
        <v>0</v>
      </c>
      <c r="D201" s="319">
        <f>'Tabela II'!C244</f>
        <v>0</v>
      </c>
      <c r="E201" s="319">
        <f>'Tabela II'!D244</f>
        <v>0</v>
      </c>
      <c r="F201" s="319">
        <f>'Tabela II'!E244</f>
        <v>0</v>
      </c>
      <c r="G201" s="319">
        <f>'Tabela II'!F244</f>
        <v>0</v>
      </c>
      <c r="H201" s="319">
        <f>'Tabela II'!H244</f>
        <v>0</v>
      </c>
      <c r="I201" s="319">
        <f>'Tabela II'!I244</f>
        <v>0</v>
      </c>
      <c r="J201" s="319">
        <f>'Tabela II'!J244</f>
        <v>0</v>
      </c>
      <c r="K201" s="319">
        <f>'Tabela II'!K244</f>
        <v>0</v>
      </c>
      <c r="L201" s="319">
        <f>'Tabela II'!L244</f>
        <v>0</v>
      </c>
      <c r="M201" s="319">
        <f>'Tabela II'!M244</f>
        <v>0</v>
      </c>
      <c r="N201" s="319">
        <f>'Tabela II'!N244</f>
        <v>0</v>
      </c>
      <c r="O201" s="319">
        <f>'Tabela II'!O244</f>
        <v>0</v>
      </c>
      <c r="P201" s="319">
        <f>'Tabela II'!P244</f>
        <v>0</v>
      </c>
      <c r="Q201" s="319">
        <f>'Tabela II'!Q244</f>
        <v>0</v>
      </c>
      <c r="R201" s="319">
        <f>'Tabela II'!R244</f>
        <v>0</v>
      </c>
      <c r="S201" s="319">
        <f>'Tabela II'!S244</f>
        <v>0</v>
      </c>
      <c r="T201" s="319">
        <f>'Tabela II'!T244</f>
        <v>0</v>
      </c>
      <c r="U201" s="319">
        <f>'Tabela II'!U244</f>
        <v>0</v>
      </c>
      <c r="V201" s="319">
        <f>'Tabela II'!V244</f>
        <v>0</v>
      </c>
      <c r="W201" s="319">
        <f>'Tabela II'!W244</f>
        <v>0</v>
      </c>
      <c r="X201" s="319" t="str">
        <f>'Tabela II'!A244</f>
        <v xml:space="preserve">Sud 2 </v>
      </c>
    </row>
    <row r="202" spans="1:26" s="313" customFormat="1" x14ac:dyDescent="0.2">
      <c r="A202" s="463">
        <f>'Tabela I'!$F$1</f>
        <v>2025</v>
      </c>
      <c r="B202" s="463">
        <f>'Tabela I'!$F$2</f>
        <v>0</v>
      </c>
      <c r="C202" s="312">
        <f>'Tabela II'!E245</f>
        <v>0</v>
      </c>
      <c r="D202" s="318">
        <f>'Tabela II'!C246</f>
        <v>0</v>
      </c>
      <c r="E202" s="318">
        <f>'Tabela II'!D246</f>
        <v>0</v>
      </c>
      <c r="F202" s="318">
        <f>'Tabela II'!E246</f>
        <v>0</v>
      </c>
      <c r="G202" s="318">
        <f>'Tabela II'!F246</f>
        <v>0</v>
      </c>
      <c r="H202" s="318">
        <f>'Tabela II'!H246</f>
        <v>0</v>
      </c>
      <c r="I202" s="318">
        <f>'Tabela II'!I246</f>
        <v>0</v>
      </c>
      <c r="J202" s="318">
        <f>'Tabela II'!J246</f>
        <v>0</v>
      </c>
      <c r="K202" s="318">
        <f>'Tabela II'!K246</f>
        <v>0</v>
      </c>
      <c r="L202" s="318">
        <f>'Tabela II'!L246</f>
        <v>0</v>
      </c>
      <c r="M202" s="318">
        <f>'Tabela II'!M246</f>
        <v>0</v>
      </c>
      <c r="N202" s="318">
        <f>'Tabela II'!N246</f>
        <v>0</v>
      </c>
      <c r="O202" s="318">
        <f>'Tabela II'!O246</f>
        <v>0</v>
      </c>
      <c r="P202" s="318">
        <f>'Tabela II'!P246</f>
        <v>0</v>
      </c>
      <c r="Q202" s="318">
        <f>'Tabela II'!Q246</f>
        <v>0</v>
      </c>
      <c r="R202" s="318">
        <f>'Tabela II'!R246</f>
        <v>0</v>
      </c>
      <c r="S202" s="318">
        <f>'Tabela II'!S246</f>
        <v>0</v>
      </c>
      <c r="T202" s="318">
        <f>'Tabela II'!T246</f>
        <v>0</v>
      </c>
      <c r="U202" s="318">
        <f>'Tabela II'!U246</f>
        <v>0</v>
      </c>
      <c r="V202" s="318" t="str">
        <f>'Tabela II'!V246</f>
        <v/>
      </c>
      <c r="W202" s="318">
        <f>'Tabela II'!W246</f>
        <v>0</v>
      </c>
      <c r="X202" s="318" t="str">
        <f>'Tabela II'!A246</f>
        <v>Sud 1</v>
      </c>
      <c r="Z202" s="320"/>
    </row>
    <row r="203" spans="1:26" s="313" customFormat="1" x14ac:dyDescent="0.2">
      <c r="A203" s="463">
        <f>'Tabela I'!$F$1</f>
        <v>2025</v>
      </c>
      <c r="B203" s="463">
        <f>'Tabela I'!$F$2</f>
        <v>0</v>
      </c>
      <c r="C203" s="312">
        <f>'Tabela II'!E245</f>
        <v>0</v>
      </c>
      <c r="D203" s="312">
        <f>'Tabela II'!C247</f>
        <v>0</v>
      </c>
      <c r="E203" s="312">
        <f>'Tabela II'!D247</f>
        <v>0</v>
      </c>
      <c r="F203" s="312">
        <f>'Tabela II'!E247</f>
        <v>0</v>
      </c>
      <c r="G203" s="312">
        <f>'Tabela II'!F247</f>
        <v>0</v>
      </c>
      <c r="H203" s="312">
        <f>'Tabela II'!H247</f>
        <v>0</v>
      </c>
      <c r="I203" s="312">
        <f>'Tabela II'!I247</f>
        <v>0</v>
      </c>
      <c r="J203" s="312">
        <f>'Tabela II'!J247</f>
        <v>0</v>
      </c>
      <c r="K203" s="312">
        <f>'Tabela II'!K247</f>
        <v>0</v>
      </c>
      <c r="L203" s="312">
        <f>'Tabela II'!L247</f>
        <v>0</v>
      </c>
      <c r="M203" s="312">
        <f>'Tabela II'!M247</f>
        <v>0</v>
      </c>
      <c r="N203" s="312">
        <f>'Tabela II'!N247</f>
        <v>0</v>
      </c>
      <c r="O203" s="312">
        <f>'Tabela II'!O247</f>
        <v>0</v>
      </c>
      <c r="P203" s="312">
        <f>'Tabela II'!P247</f>
        <v>0</v>
      </c>
      <c r="Q203" s="312">
        <f>'Tabela II'!Q247</f>
        <v>0</v>
      </c>
      <c r="R203" s="312">
        <f>'Tabela II'!R247</f>
        <v>0</v>
      </c>
      <c r="S203" s="312">
        <f>'Tabela II'!S247</f>
        <v>0</v>
      </c>
      <c r="T203" s="312">
        <f>'Tabela II'!T247</f>
        <v>0</v>
      </c>
      <c r="U203" s="312">
        <f>'Tabela II'!U247</f>
        <v>0</v>
      </c>
      <c r="V203" s="312">
        <f>'Tabela II'!V247</f>
        <v>0</v>
      </c>
      <c r="W203" s="312">
        <f>'Tabela II'!W247</f>
        <v>0</v>
      </c>
      <c r="X203" s="312" t="str">
        <f>'Tabela II'!A247</f>
        <v xml:space="preserve">Sud 2 </v>
      </c>
      <c r="Z203" s="320"/>
    </row>
    <row r="204" spans="1:26" s="313" customFormat="1" x14ac:dyDescent="0.2">
      <c r="A204" s="463">
        <f>'Tabela I'!$F$1</f>
        <v>2025</v>
      </c>
      <c r="B204" s="463">
        <f>'Tabela I'!$F$2</f>
        <v>0</v>
      </c>
      <c r="C204" s="319">
        <f>'Tabela II'!E248</f>
        <v>0</v>
      </c>
      <c r="D204" s="402">
        <f>'Tabela II'!C249</f>
        <v>0</v>
      </c>
      <c r="E204" s="402">
        <f>'Tabela II'!D249</f>
        <v>0</v>
      </c>
      <c r="F204" s="402">
        <f>'Tabela II'!E249</f>
        <v>0</v>
      </c>
      <c r="G204" s="402">
        <f>'Tabela II'!F249</f>
        <v>0</v>
      </c>
      <c r="H204" s="402">
        <f>'Tabela II'!H249</f>
        <v>0</v>
      </c>
      <c r="I204" s="402">
        <f>'Tabela II'!I249</f>
        <v>0</v>
      </c>
      <c r="J204" s="402">
        <f>'Tabela II'!J249</f>
        <v>0</v>
      </c>
      <c r="K204" s="402">
        <f>'Tabela II'!K249</f>
        <v>0</v>
      </c>
      <c r="L204" s="402">
        <f>'Tabela II'!L249</f>
        <v>0</v>
      </c>
      <c r="M204" s="402">
        <f>'Tabela II'!M249</f>
        <v>0</v>
      </c>
      <c r="N204" s="402">
        <f>'Tabela II'!N249</f>
        <v>0</v>
      </c>
      <c r="O204" s="402">
        <f>'Tabela II'!O249</f>
        <v>0</v>
      </c>
      <c r="P204" s="402">
        <f>'Tabela II'!P249</f>
        <v>0</v>
      </c>
      <c r="Q204" s="402">
        <f>'Tabela II'!Q249</f>
        <v>0</v>
      </c>
      <c r="R204" s="402">
        <f>'Tabela II'!R249</f>
        <v>0</v>
      </c>
      <c r="S204" s="402">
        <f>'Tabela II'!S249</f>
        <v>0</v>
      </c>
      <c r="T204" s="402">
        <f>'Tabela II'!T249</f>
        <v>0</v>
      </c>
      <c r="U204" s="402">
        <f>'Tabela II'!U249</f>
        <v>0</v>
      </c>
      <c r="V204" s="402" t="str">
        <f>'Tabela II'!V249</f>
        <v/>
      </c>
      <c r="W204" s="402">
        <f>'Tabela II'!W249</f>
        <v>0</v>
      </c>
      <c r="X204" s="402" t="str">
        <f>'Tabela II'!A249</f>
        <v>Sud 1</v>
      </c>
      <c r="Z204" s="320"/>
    </row>
    <row r="205" spans="1:26" s="313" customFormat="1" x14ac:dyDescent="0.2">
      <c r="A205" s="463">
        <f>'Tabela I'!$F$1</f>
        <v>2025</v>
      </c>
      <c r="B205" s="463">
        <f>'Tabela I'!$F$2</f>
        <v>0</v>
      </c>
      <c r="C205" s="319">
        <f>'Tabela II'!E248</f>
        <v>0</v>
      </c>
      <c r="D205" s="319">
        <f>'Tabela II'!C250</f>
        <v>0</v>
      </c>
      <c r="E205" s="319">
        <f>'Tabela II'!D250</f>
        <v>0</v>
      </c>
      <c r="F205" s="319">
        <f>'Tabela II'!E250</f>
        <v>0</v>
      </c>
      <c r="G205" s="319">
        <f>'Tabela II'!F250</f>
        <v>0</v>
      </c>
      <c r="H205" s="319">
        <f>'Tabela II'!H250</f>
        <v>0</v>
      </c>
      <c r="I205" s="319">
        <f>'Tabela II'!I250</f>
        <v>0</v>
      </c>
      <c r="J205" s="319">
        <f>'Tabela II'!J250</f>
        <v>0</v>
      </c>
      <c r="K205" s="319">
        <f>'Tabela II'!K250</f>
        <v>0</v>
      </c>
      <c r="L205" s="319">
        <f>'Tabela II'!L250</f>
        <v>0</v>
      </c>
      <c r="M205" s="319">
        <f>'Tabela II'!M250</f>
        <v>0</v>
      </c>
      <c r="N205" s="319">
        <f>'Tabela II'!N250</f>
        <v>0</v>
      </c>
      <c r="O205" s="319">
        <f>'Tabela II'!O250</f>
        <v>0</v>
      </c>
      <c r="P205" s="319">
        <f>'Tabela II'!P250</f>
        <v>0</v>
      </c>
      <c r="Q205" s="319">
        <f>'Tabela II'!Q250</f>
        <v>0</v>
      </c>
      <c r="R205" s="319">
        <f>'Tabela II'!R250</f>
        <v>0</v>
      </c>
      <c r="S205" s="319">
        <f>'Tabela II'!S250</f>
        <v>0</v>
      </c>
      <c r="T205" s="319">
        <f>'Tabela II'!T250</f>
        <v>0</v>
      </c>
      <c r="U205" s="319">
        <f>'Tabela II'!U250</f>
        <v>0</v>
      </c>
      <c r="V205" s="319">
        <f>'Tabela II'!V250</f>
        <v>0</v>
      </c>
      <c r="W205" s="319">
        <f>'Tabela II'!W250</f>
        <v>0</v>
      </c>
      <c r="X205" s="319" t="str">
        <f>'Tabela II'!A250</f>
        <v xml:space="preserve">Sud 2 </v>
      </c>
      <c r="Z205" s="320"/>
    </row>
    <row r="206" spans="1:26" s="313" customFormat="1" x14ac:dyDescent="0.2">
      <c r="A206" s="463">
        <f>'Tabela I'!$F$1</f>
        <v>2025</v>
      </c>
      <c r="B206" s="463">
        <f>'Tabela I'!$F$2</f>
        <v>0</v>
      </c>
      <c r="C206" s="312">
        <f>'Tabela II'!E251</f>
        <v>0</v>
      </c>
      <c r="D206" s="318">
        <f>'Tabela II'!C252</f>
        <v>0</v>
      </c>
      <c r="E206" s="318">
        <f>'Tabela II'!D252</f>
        <v>0</v>
      </c>
      <c r="F206" s="318">
        <f>'Tabela II'!E252</f>
        <v>0</v>
      </c>
      <c r="G206" s="318">
        <f>'Tabela II'!F252</f>
        <v>0</v>
      </c>
      <c r="H206" s="318">
        <f>'Tabela II'!H252</f>
        <v>0</v>
      </c>
      <c r="I206" s="318">
        <f>'Tabela II'!I252</f>
        <v>0</v>
      </c>
      <c r="J206" s="318">
        <f>'Tabela II'!J252</f>
        <v>0</v>
      </c>
      <c r="K206" s="318">
        <f>'Tabela II'!K252</f>
        <v>0</v>
      </c>
      <c r="L206" s="318">
        <f>'Tabela II'!L252</f>
        <v>0</v>
      </c>
      <c r="M206" s="318">
        <f>'Tabela II'!M252</f>
        <v>0</v>
      </c>
      <c r="N206" s="318">
        <f>'Tabela II'!N252</f>
        <v>0</v>
      </c>
      <c r="O206" s="318">
        <f>'Tabela II'!O252</f>
        <v>0</v>
      </c>
      <c r="P206" s="318">
        <f>'Tabela II'!P252</f>
        <v>0</v>
      </c>
      <c r="Q206" s="318">
        <f>'Tabela II'!Q252</f>
        <v>0</v>
      </c>
      <c r="R206" s="318">
        <f>'Tabela II'!R252</f>
        <v>0</v>
      </c>
      <c r="S206" s="318">
        <f>'Tabela II'!S252</f>
        <v>0</v>
      </c>
      <c r="T206" s="318">
        <f>'Tabela II'!T252</f>
        <v>0</v>
      </c>
      <c r="U206" s="318">
        <f>'Tabela II'!U252</f>
        <v>0</v>
      </c>
      <c r="V206" s="318" t="str">
        <f>'Tabela II'!V252</f>
        <v/>
      </c>
      <c r="W206" s="318">
        <f>'Tabela II'!W252</f>
        <v>0</v>
      </c>
      <c r="X206" s="318" t="str">
        <f>'Tabela II'!A252</f>
        <v>Sud 1</v>
      </c>
      <c r="Z206" s="320"/>
    </row>
    <row r="207" spans="1:26" s="313" customFormat="1" x14ac:dyDescent="0.2">
      <c r="A207" s="463">
        <f>'Tabela I'!$F$1</f>
        <v>2025</v>
      </c>
      <c r="B207" s="463">
        <f>'Tabela I'!$F$2</f>
        <v>0</v>
      </c>
      <c r="C207" s="312">
        <f>'Tabela II'!E251</f>
        <v>0</v>
      </c>
      <c r="D207" s="312">
        <f>'Tabela II'!C253</f>
        <v>0</v>
      </c>
      <c r="E207" s="312">
        <f>'Tabela II'!D253</f>
        <v>0</v>
      </c>
      <c r="F207" s="312">
        <f>'Tabela II'!E253</f>
        <v>0</v>
      </c>
      <c r="G207" s="312">
        <f>'Tabela II'!F253</f>
        <v>0</v>
      </c>
      <c r="H207" s="312">
        <f>'Tabela II'!H253</f>
        <v>0</v>
      </c>
      <c r="I207" s="312">
        <f>'Tabela II'!I253</f>
        <v>0</v>
      </c>
      <c r="J207" s="312">
        <f>'Tabela II'!J253</f>
        <v>0</v>
      </c>
      <c r="K207" s="312">
        <f>'Tabela II'!K253</f>
        <v>0</v>
      </c>
      <c r="L207" s="312">
        <f>'Tabela II'!L253</f>
        <v>0</v>
      </c>
      <c r="M207" s="312">
        <f>'Tabela II'!M253</f>
        <v>0</v>
      </c>
      <c r="N207" s="312">
        <f>'Tabela II'!N253</f>
        <v>0</v>
      </c>
      <c r="O207" s="312">
        <f>'Tabela II'!O253</f>
        <v>0</v>
      </c>
      <c r="P207" s="312">
        <f>'Tabela II'!P253</f>
        <v>0</v>
      </c>
      <c r="Q207" s="312">
        <f>'Tabela II'!Q253</f>
        <v>0</v>
      </c>
      <c r="R207" s="312">
        <f>'Tabela II'!R253</f>
        <v>0</v>
      </c>
      <c r="S207" s="312">
        <f>'Tabela II'!S253</f>
        <v>0</v>
      </c>
      <c r="T207" s="312">
        <f>'Tabela II'!T253</f>
        <v>0</v>
      </c>
      <c r="U207" s="312">
        <f>'Tabela II'!U253</f>
        <v>0</v>
      </c>
      <c r="V207" s="312">
        <f>'Tabela II'!V253</f>
        <v>0</v>
      </c>
      <c r="W207" s="312">
        <f>'Tabela II'!W253</f>
        <v>0</v>
      </c>
      <c r="X207" s="312" t="str">
        <f>'Tabela II'!A253</f>
        <v xml:space="preserve">Sud 2 </v>
      </c>
      <c r="Z207" s="320"/>
    </row>
    <row r="208" spans="1:26" s="313" customFormat="1" x14ac:dyDescent="0.2">
      <c r="A208" s="463">
        <f>'Tabela I'!$F$1</f>
        <v>2025</v>
      </c>
      <c r="B208" s="463">
        <f>'Tabela I'!$F$2</f>
        <v>0</v>
      </c>
      <c r="C208" s="319">
        <f>'Tabela II'!E254</f>
        <v>0</v>
      </c>
      <c r="D208" s="402">
        <f>'Tabela II'!C255</f>
        <v>0</v>
      </c>
      <c r="E208" s="402">
        <f>'Tabela II'!D255</f>
        <v>0</v>
      </c>
      <c r="F208" s="402">
        <f>'Tabela II'!E255</f>
        <v>0</v>
      </c>
      <c r="G208" s="402">
        <f>'Tabela II'!F255</f>
        <v>0</v>
      </c>
      <c r="H208" s="402">
        <f>'Tabela II'!H255</f>
        <v>0</v>
      </c>
      <c r="I208" s="402">
        <f>'Tabela II'!I255</f>
        <v>0</v>
      </c>
      <c r="J208" s="402">
        <f>'Tabela II'!J255</f>
        <v>0</v>
      </c>
      <c r="K208" s="402">
        <f>'Tabela II'!K255</f>
        <v>0</v>
      </c>
      <c r="L208" s="402">
        <f>'Tabela II'!L255</f>
        <v>0</v>
      </c>
      <c r="M208" s="402">
        <f>'Tabela II'!M255</f>
        <v>0</v>
      </c>
      <c r="N208" s="402">
        <f>'Tabela II'!N255</f>
        <v>0</v>
      </c>
      <c r="O208" s="402">
        <f>'Tabela II'!O255</f>
        <v>0</v>
      </c>
      <c r="P208" s="402">
        <f>'Tabela II'!P255</f>
        <v>0</v>
      </c>
      <c r="Q208" s="402">
        <f>'Tabela II'!Q255</f>
        <v>0</v>
      </c>
      <c r="R208" s="402">
        <f>'Tabela II'!R255</f>
        <v>0</v>
      </c>
      <c r="S208" s="402">
        <f>'Tabela II'!S255</f>
        <v>0</v>
      </c>
      <c r="T208" s="402">
        <f>'Tabela II'!T255</f>
        <v>0</v>
      </c>
      <c r="U208" s="402">
        <f>'Tabela II'!U255</f>
        <v>0</v>
      </c>
      <c r="V208" s="402" t="str">
        <f>'Tabela II'!V255</f>
        <v/>
      </c>
      <c r="W208" s="402">
        <f>'Tabela II'!W255</f>
        <v>0</v>
      </c>
      <c r="X208" s="402" t="str">
        <f>'Tabela II'!A255</f>
        <v>Sud 1</v>
      </c>
      <c r="Z208" s="320"/>
    </row>
    <row r="209" spans="1:26" s="313" customFormat="1" x14ac:dyDescent="0.2">
      <c r="A209" s="463">
        <f>'Tabela I'!$F$1</f>
        <v>2025</v>
      </c>
      <c r="B209" s="463">
        <f>'Tabela I'!$F$2</f>
        <v>0</v>
      </c>
      <c r="C209" s="319">
        <f>'Tabela II'!E254</f>
        <v>0</v>
      </c>
      <c r="D209" s="319">
        <f>'Tabela II'!C256</f>
        <v>0</v>
      </c>
      <c r="E209" s="319">
        <f>'Tabela II'!D256</f>
        <v>0</v>
      </c>
      <c r="F209" s="319">
        <f>'Tabela II'!E256</f>
        <v>0</v>
      </c>
      <c r="G209" s="319">
        <f>'Tabela II'!F256</f>
        <v>0</v>
      </c>
      <c r="H209" s="319">
        <f>'Tabela II'!H256</f>
        <v>0</v>
      </c>
      <c r="I209" s="319">
        <f>'Tabela II'!I256</f>
        <v>0</v>
      </c>
      <c r="J209" s="319">
        <f>'Tabela II'!J256</f>
        <v>0</v>
      </c>
      <c r="K209" s="319">
        <f>'Tabela II'!K256</f>
        <v>0</v>
      </c>
      <c r="L209" s="319">
        <f>'Tabela II'!L256</f>
        <v>0</v>
      </c>
      <c r="M209" s="319">
        <f>'Tabela II'!M256</f>
        <v>0</v>
      </c>
      <c r="N209" s="319">
        <f>'Tabela II'!N256</f>
        <v>0</v>
      </c>
      <c r="O209" s="319">
        <f>'Tabela II'!O256</f>
        <v>0</v>
      </c>
      <c r="P209" s="319">
        <f>'Tabela II'!P256</f>
        <v>0</v>
      </c>
      <c r="Q209" s="319">
        <f>'Tabela II'!Q256</f>
        <v>0</v>
      </c>
      <c r="R209" s="319">
        <f>'Tabela II'!R256</f>
        <v>0</v>
      </c>
      <c r="S209" s="319">
        <f>'Tabela II'!S256</f>
        <v>0</v>
      </c>
      <c r="T209" s="319">
        <f>'Tabela II'!T256</f>
        <v>0</v>
      </c>
      <c r="U209" s="319">
        <f>'Tabela II'!U256</f>
        <v>0</v>
      </c>
      <c r="V209" s="319">
        <f>'Tabela II'!V256</f>
        <v>0</v>
      </c>
      <c r="W209" s="319">
        <f>'Tabela II'!W256</f>
        <v>0</v>
      </c>
      <c r="X209" s="319" t="str">
        <f>'Tabela II'!A256</f>
        <v xml:space="preserve">Sud 2 </v>
      </c>
      <c r="Z209" s="320"/>
    </row>
  </sheetData>
  <sheetProtection algorithmName="SHA-512" hashValue="EbnlfZXm0Eu6zkdizlld7bTBkRBGFxS4zRM1QWQ3kQ3OKEBWspB6VXiq0ryZ3ci5pfPJisBhnbH7VJ1CpbTowQ==" saltValue="JAbuH7rnQaGef8yaLBNeTA==" spinCount="100000" sheet="1" objects="1" scenarios="1"/>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autoPageBreaks="0" fitToPage="1"/>
  </sheetPr>
  <dimension ref="A1:W135"/>
  <sheetViews>
    <sheetView topLeftCell="A40" zoomScale="80" zoomScaleNormal="80" zoomScaleSheetLayoutView="58" workbookViewId="0">
      <selection activeCell="AB67" sqref="AB67"/>
    </sheetView>
  </sheetViews>
  <sheetFormatPr defaultRowHeight="15" x14ac:dyDescent="0.25"/>
  <cols>
    <col min="1" max="2" width="7.28515625" style="222" customWidth="1"/>
    <col min="3" max="4" width="19" style="222" customWidth="1"/>
    <col min="5" max="5" width="10.42578125" style="222" customWidth="1"/>
    <col min="6" max="6" width="7.5703125" style="222" customWidth="1"/>
    <col min="7" max="7" width="8.140625" style="222" customWidth="1"/>
    <col min="8" max="8" width="8.85546875" style="222" customWidth="1"/>
    <col min="9" max="9" width="9.7109375" style="222" customWidth="1"/>
    <col min="10" max="10" width="9" style="222" customWidth="1"/>
    <col min="11" max="11" width="11.42578125" style="222" customWidth="1"/>
    <col min="12" max="12" width="8.5703125" style="222" customWidth="1"/>
    <col min="13" max="13" width="9.28515625" style="222" customWidth="1"/>
    <col min="14" max="14" width="10.85546875" style="329" customWidth="1"/>
    <col min="15" max="15" width="11.140625" style="222" customWidth="1"/>
    <col min="16" max="16" width="9.42578125" style="329" customWidth="1"/>
    <col min="17" max="17" width="10.140625" style="222" customWidth="1"/>
    <col min="18" max="18" width="9.5703125" style="332" customWidth="1"/>
    <col min="19" max="19" width="0" style="222" hidden="1" customWidth="1"/>
    <col min="20" max="21" width="9.140625" style="222" hidden="1" customWidth="1"/>
    <col min="22" max="22" width="9.140625" style="329" hidden="1" customWidth="1"/>
    <col min="23" max="23" width="0" style="329" hidden="1" customWidth="1"/>
    <col min="24" max="16384" width="9.140625" style="222"/>
  </cols>
  <sheetData>
    <row r="1" spans="1:22" ht="42" customHeight="1" x14ac:dyDescent="0.25">
      <c r="A1" s="370" t="s">
        <v>187</v>
      </c>
      <c r="B1" s="370" t="s">
        <v>186</v>
      </c>
      <c r="C1" s="370" t="s">
        <v>188</v>
      </c>
      <c r="D1" s="370" t="s">
        <v>191</v>
      </c>
      <c r="E1" s="371" t="s">
        <v>209</v>
      </c>
      <c r="F1" s="372" t="s">
        <v>210</v>
      </c>
      <c r="G1" s="373" t="s">
        <v>211</v>
      </c>
      <c r="H1" s="374" t="s">
        <v>212</v>
      </c>
      <c r="I1" s="374" t="s">
        <v>213</v>
      </c>
      <c r="J1" s="374" t="s">
        <v>103</v>
      </c>
      <c r="K1" s="372" t="s">
        <v>214</v>
      </c>
      <c r="L1" s="374" t="s">
        <v>215</v>
      </c>
      <c r="M1" s="374" t="s">
        <v>216</v>
      </c>
      <c r="N1" s="372" t="s">
        <v>217</v>
      </c>
      <c r="O1" s="372" t="s">
        <v>218</v>
      </c>
      <c r="P1" s="372" t="s">
        <v>219</v>
      </c>
      <c r="Q1" s="372" t="s">
        <v>220</v>
      </c>
      <c r="R1" s="372" t="s">
        <v>221</v>
      </c>
      <c r="S1" s="375" t="s">
        <v>219</v>
      </c>
    </row>
    <row r="2" spans="1:22" x14ac:dyDescent="0.25">
      <c r="A2" s="311">
        <f>'Tabela I'!$F$2</f>
        <v>0</v>
      </c>
      <c r="B2" s="311">
        <f>'Tabela I'!$F$1</f>
        <v>2025</v>
      </c>
      <c r="C2" s="376" t="str">
        <f>+'Tabela IIIa'!B9</f>
        <v/>
      </c>
      <c r="D2" s="376" t="str">
        <f>+'Tabela IIIa'!C9</f>
        <v>Predsjednik suda *</v>
      </c>
      <c r="E2" s="376">
        <f>+'Tabela IIIa'!D9</f>
        <v>0</v>
      </c>
      <c r="F2" s="376">
        <f>+'Tabela IIIa'!E9</f>
        <v>0</v>
      </c>
      <c r="G2" s="376">
        <f>+'Tabela IIIa'!F9</f>
        <v>0</v>
      </c>
      <c r="H2" s="376">
        <f>+'Tabela IIIa'!G9</f>
        <v>0</v>
      </c>
      <c r="I2" s="376">
        <f>+'Tabela IIIa'!H9</f>
        <v>0</v>
      </c>
      <c r="J2" s="376">
        <f>+'Tabela IIIa'!I9</f>
        <v>0</v>
      </c>
      <c r="K2" s="376">
        <f>+'Tabela IIIa'!J9</f>
        <v>0</v>
      </c>
      <c r="L2" s="376">
        <f>+'Tabela IIIa'!K9</f>
        <v>0</v>
      </c>
      <c r="M2" s="376">
        <f>+'Tabela IIIa'!L9</f>
        <v>0</v>
      </c>
      <c r="N2" s="376" t="str">
        <f>+'Tabela IIIa'!M9</f>
        <v/>
      </c>
      <c r="O2" s="376" t="str">
        <f>+'Tabela IIIa'!N9</f>
        <v/>
      </c>
      <c r="P2" s="376" t="str">
        <f>+'Tabela IIIa'!O9</f>
        <v/>
      </c>
      <c r="Q2" s="376" t="str">
        <f>+'Tabela IIIa'!P9</f>
        <v/>
      </c>
      <c r="R2" s="376" t="str">
        <f>+'Tabela IIIa'!Q9</f>
        <v/>
      </c>
      <c r="V2" s="355" t="s">
        <v>206</v>
      </c>
    </row>
    <row r="3" spans="1:22" x14ac:dyDescent="0.25">
      <c r="A3" s="311">
        <f>'Tabela I'!$F$2</f>
        <v>0</v>
      </c>
      <c r="B3" s="311">
        <f>'Tabela I'!$F$1</f>
        <v>2025</v>
      </c>
      <c r="C3" s="376" t="str">
        <f>'Tabela IIIa'!B10</f>
        <v/>
      </c>
      <c r="D3" s="376">
        <f>+'Tabela IIIa'!C10</f>
        <v>0</v>
      </c>
      <c r="E3" s="376">
        <f>+'Tabela IIIa'!D10</f>
        <v>0</v>
      </c>
      <c r="F3" s="376">
        <f>+'Tabela IIIa'!E10</f>
        <v>0</v>
      </c>
      <c r="G3" s="376">
        <f>+'Tabela IIIa'!F10</f>
        <v>0</v>
      </c>
      <c r="H3" s="376">
        <f>+'Tabela IIIa'!G10</f>
        <v>0</v>
      </c>
      <c r="I3" s="376">
        <f>+'Tabela IIIa'!H10</f>
        <v>0</v>
      </c>
      <c r="J3" s="376">
        <f>+'Tabela IIIa'!I10</f>
        <v>0</v>
      </c>
      <c r="K3" s="376">
        <f>+'Tabela IIIa'!J10</f>
        <v>0</v>
      </c>
      <c r="L3" s="376">
        <f>+'Tabela IIIa'!K10</f>
        <v>0</v>
      </c>
      <c r="M3" s="376">
        <f>+'Tabela IIIa'!L10</f>
        <v>0</v>
      </c>
      <c r="N3" s="376" t="str">
        <f>+'Tabela IIIa'!M10</f>
        <v/>
      </c>
      <c r="O3" s="376" t="str">
        <f>+'Tabela IIIa'!N10</f>
        <v/>
      </c>
      <c r="P3" s="376" t="str">
        <f>+'Tabela IIIa'!O10</f>
        <v/>
      </c>
      <c r="Q3" s="376" t="str">
        <f>+'Tabela IIIa'!P10</f>
        <v/>
      </c>
      <c r="R3" s="376" t="str">
        <f>+'Tabela IIIa'!Q10</f>
        <v/>
      </c>
      <c r="T3" s="222" t="s">
        <v>151</v>
      </c>
      <c r="V3" s="355" t="s">
        <v>207</v>
      </c>
    </row>
    <row r="4" spans="1:22" x14ac:dyDescent="0.25">
      <c r="A4" s="311">
        <f>'Tabela I'!$F$2</f>
        <v>0</v>
      </c>
      <c r="B4" s="311">
        <f>'Tabela I'!$F$1</f>
        <v>2025</v>
      </c>
      <c r="C4" s="376" t="str">
        <f>+'Tabela IIIa'!B11</f>
        <v/>
      </c>
      <c r="D4" s="376">
        <f>+'Tabela IIIa'!C11</f>
        <v>0</v>
      </c>
      <c r="E4" s="376">
        <f>+'Tabela IIIa'!D11</f>
        <v>0</v>
      </c>
      <c r="F4" s="376">
        <f>+'Tabela IIIa'!E11</f>
        <v>0</v>
      </c>
      <c r="G4" s="376">
        <f>+'Tabela IIIa'!F11</f>
        <v>0</v>
      </c>
      <c r="H4" s="376">
        <f>+'Tabela IIIa'!G11</f>
        <v>0</v>
      </c>
      <c r="I4" s="376">
        <f>+'Tabela IIIa'!H11</f>
        <v>0</v>
      </c>
      <c r="J4" s="376">
        <f>+'Tabela IIIa'!I11</f>
        <v>0</v>
      </c>
      <c r="K4" s="376">
        <f>+'Tabela IIIa'!J11</f>
        <v>0</v>
      </c>
      <c r="L4" s="376">
        <f>+'Tabela IIIa'!K11</f>
        <v>0</v>
      </c>
      <c r="M4" s="376">
        <f>+'Tabela IIIa'!L11</f>
        <v>0</v>
      </c>
      <c r="N4" s="376" t="str">
        <f>+'Tabela IIIa'!M11</f>
        <v/>
      </c>
      <c r="O4" s="376" t="str">
        <f>+'Tabela IIIa'!N11</f>
        <v/>
      </c>
      <c r="P4" s="376" t="str">
        <f>+'Tabela IIIa'!O11</f>
        <v/>
      </c>
      <c r="Q4" s="376" t="str">
        <f>+'Tabela IIIa'!P11</f>
        <v/>
      </c>
      <c r="R4" s="376" t="str">
        <f>+'Tabela IIIa'!Q11</f>
        <v/>
      </c>
      <c r="T4" s="222" t="s">
        <v>152</v>
      </c>
    </row>
    <row r="5" spans="1:22" x14ac:dyDescent="0.25">
      <c r="A5" s="311">
        <f>'Tabela I'!$F$2</f>
        <v>0</v>
      </c>
      <c r="B5" s="311">
        <f>'Tabela I'!$F$1</f>
        <v>2025</v>
      </c>
      <c r="C5" s="376" t="str">
        <f>+'Tabela IIIa'!B12</f>
        <v/>
      </c>
      <c r="D5" s="376">
        <f>+'Tabela IIIa'!C12</f>
        <v>0</v>
      </c>
      <c r="E5" s="376">
        <f>+'Tabela IIIa'!D12</f>
        <v>0</v>
      </c>
      <c r="F5" s="376">
        <f>+'Tabela IIIa'!E12</f>
        <v>0</v>
      </c>
      <c r="G5" s="376">
        <f>+'Tabela IIIa'!F12</f>
        <v>0</v>
      </c>
      <c r="H5" s="376">
        <f>+'Tabela IIIa'!G12</f>
        <v>0</v>
      </c>
      <c r="I5" s="376">
        <f>+'Tabela IIIa'!H12</f>
        <v>0</v>
      </c>
      <c r="J5" s="376">
        <f>+'Tabela IIIa'!I12</f>
        <v>0</v>
      </c>
      <c r="K5" s="376">
        <f>+'Tabela IIIa'!J12</f>
        <v>0</v>
      </c>
      <c r="L5" s="376">
        <f>+'Tabela IIIa'!K12</f>
        <v>0</v>
      </c>
      <c r="M5" s="376">
        <f>+'Tabela IIIa'!L12</f>
        <v>0</v>
      </c>
      <c r="N5" s="376" t="str">
        <f>+'Tabela IIIa'!M12</f>
        <v/>
      </c>
      <c r="O5" s="376" t="str">
        <f>+'Tabela IIIa'!N12</f>
        <v/>
      </c>
      <c r="P5" s="376" t="str">
        <f>+'Tabela IIIa'!O12</f>
        <v/>
      </c>
      <c r="Q5" s="376" t="str">
        <f>+'Tabela IIIa'!P12</f>
        <v/>
      </c>
      <c r="R5" s="376" t="str">
        <f>+'Tabela IIIa'!Q12</f>
        <v/>
      </c>
    </row>
    <row r="6" spans="1:22" x14ac:dyDescent="0.25">
      <c r="A6" s="311">
        <f>'Tabela I'!$F$2</f>
        <v>0</v>
      </c>
      <c r="B6" s="311">
        <f>'Tabela I'!$F$1</f>
        <v>2025</v>
      </c>
      <c r="C6" s="376" t="str">
        <f>+'Tabela IIIa'!B13</f>
        <v/>
      </c>
      <c r="D6" s="376">
        <f>+'Tabela IIIa'!C13</f>
        <v>0</v>
      </c>
      <c r="E6" s="376">
        <f>+'Tabela IIIa'!D13</f>
        <v>0</v>
      </c>
      <c r="F6" s="376">
        <f>+'Tabela IIIa'!E13</f>
        <v>0</v>
      </c>
      <c r="G6" s="376">
        <f>+'Tabela IIIa'!F13</f>
        <v>0</v>
      </c>
      <c r="H6" s="376">
        <f>+'Tabela IIIa'!G13</f>
        <v>0</v>
      </c>
      <c r="I6" s="376">
        <f>+'Tabela IIIa'!H13</f>
        <v>0</v>
      </c>
      <c r="J6" s="376">
        <f>+'Tabela IIIa'!I13</f>
        <v>0</v>
      </c>
      <c r="K6" s="376">
        <f>+'Tabela IIIa'!J13</f>
        <v>0</v>
      </c>
      <c r="L6" s="376">
        <f>+'Tabela IIIa'!K13</f>
        <v>0</v>
      </c>
      <c r="M6" s="376">
        <f>+'Tabela IIIa'!L13</f>
        <v>0</v>
      </c>
      <c r="N6" s="376" t="str">
        <f>+'Tabela IIIa'!M13</f>
        <v/>
      </c>
      <c r="O6" s="376" t="str">
        <f>+'Tabela IIIa'!N13</f>
        <v/>
      </c>
      <c r="P6" s="376" t="str">
        <f>+'Tabela IIIa'!O13</f>
        <v/>
      </c>
      <c r="Q6" s="376" t="str">
        <f>+'Tabela IIIa'!P13</f>
        <v/>
      </c>
      <c r="R6" s="376" t="str">
        <f>+'Tabela IIIa'!Q13</f>
        <v/>
      </c>
    </row>
    <row r="7" spans="1:22" x14ac:dyDescent="0.25">
      <c r="A7" s="311">
        <f>'Tabela I'!$F$2</f>
        <v>0</v>
      </c>
      <c r="B7" s="311">
        <f>'Tabela I'!$F$1</f>
        <v>2025</v>
      </c>
      <c r="C7" s="376" t="str">
        <f>+'Tabela IIIa'!B14</f>
        <v/>
      </c>
      <c r="D7" s="376">
        <f>+'Tabela IIIa'!C14</f>
        <v>0</v>
      </c>
      <c r="E7" s="376">
        <f>+'Tabela IIIa'!D14</f>
        <v>0</v>
      </c>
      <c r="F7" s="376">
        <f>+'Tabela IIIa'!E14</f>
        <v>0</v>
      </c>
      <c r="G7" s="376">
        <f>+'Tabela IIIa'!F14</f>
        <v>0</v>
      </c>
      <c r="H7" s="376">
        <f>+'Tabela IIIa'!G14</f>
        <v>0</v>
      </c>
      <c r="I7" s="376">
        <f>+'Tabela IIIa'!H14</f>
        <v>0</v>
      </c>
      <c r="J7" s="376">
        <f>+'Tabela IIIa'!I14</f>
        <v>0</v>
      </c>
      <c r="K7" s="376">
        <f>+'Tabela IIIa'!J14</f>
        <v>0</v>
      </c>
      <c r="L7" s="376">
        <f>+'Tabela IIIa'!K14</f>
        <v>0</v>
      </c>
      <c r="M7" s="376">
        <f>+'Tabela IIIa'!L14</f>
        <v>0</v>
      </c>
      <c r="N7" s="376" t="str">
        <f>+'Tabela IIIa'!M14</f>
        <v/>
      </c>
      <c r="O7" s="376" t="str">
        <f>+'Tabela IIIa'!N14</f>
        <v/>
      </c>
      <c r="P7" s="376" t="str">
        <f>+'Tabela IIIa'!O14</f>
        <v/>
      </c>
      <c r="Q7" s="376" t="str">
        <f>+'Tabela IIIa'!P14</f>
        <v/>
      </c>
      <c r="R7" s="376" t="str">
        <f>+'Tabela IIIa'!Q14</f>
        <v/>
      </c>
    </row>
    <row r="8" spans="1:22" x14ac:dyDescent="0.25">
      <c r="A8" s="311">
        <f>'Tabela I'!$F$2</f>
        <v>0</v>
      </c>
      <c r="B8" s="311">
        <f>'Tabela I'!$F$1</f>
        <v>2025</v>
      </c>
      <c r="C8" s="376" t="str">
        <f>+'Tabela IIIa'!B15</f>
        <v/>
      </c>
      <c r="D8" s="376">
        <f>+'Tabela IIIa'!C15</f>
        <v>0</v>
      </c>
      <c r="E8" s="376">
        <f>+'Tabela IIIa'!D15</f>
        <v>0</v>
      </c>
      <c r="F8" s="376">
        <f>+'Tabela IIIa'!E15</f>
        <v>0</v>
      </c>
      <c r="G8" s="376">
        <f>+'Tabela IIIa'!F15</f>
        <v>0</v>
      </c>
      <c r="H8" s="376">
        <f>+'Tabela IIIa'!G15</f>
        <v>0</v>
      </c>
      <c r="I8" s="376">
        <f>+'Tabela IIIa'!H15</f>
        <v>0</v>
      </c>
      <c r="J8" s="376">
        <f>+'Tabela IIIa'!I15</f>
        <v>0</v>
      </c>
      <c r="K8" s="376">
        <f>+'Tabela IIIa'!J15</f>
        <v>0</v>
      </c>
      <c r="L8" s="376">
        <f>+'Tabela IIIa'!K15</f>
        <v>0</v>
      </c>
      <c r="M8" s="376">
        <f>+'Tabela IIIa'!L15</f>
        <v>0</v>
      </c>
      <c r="N8" s="376" t="str">
        <f>+'Tabela IIIa'!M15</f>
        <v/>
      </c>
      <c r="O8" s="376" t="str">
        <f>+'Tabela IIIa'!N15</f>
        <v/>
      </c>
      <c r="P8" s="376" t="str">
        <f>+'Tabela IIIa'!O15</f>
        <v/>
      </c>
      <c r="Q8" s="376" t="str">
        <f>+'Tabela IIIa'!P15</f>
        <v/>
      </c>
      <c r="R8" s="376" t="str">
        <f>+'Tabela IIIa'!Q15</f>
        <v/>
      </c>
    </row>
    <row r="9" spans="1:22" x14ac:dyDescent="0.25">
      <c r="A9" s="311">
        <f>'Tabela I'!$F$2</f>
        <v>0</v>
      </c>
      <c r="B9" s="311">
        <f>'Tabela I'!$F$1</f>
        <v>2025</v>
      </c>
      <c r="C9" s="376" t="str">
        <f>+'Tabela IIIa'!B16</f>
        <v/>
      </c>
      <c r="D9" s="376">
        <f>+'Tabela IIIa'!C16</f>
        <v>0</v>
      </c>
      <c r="E9" s="376">
        <f>+'Tabela IIIa'!D16</f>
        <v>0</v>
      </c>
      <c r="F9" s="376">
        <f>+'Tabela IIIa'!E16</f>
        <v>0</v>
      </c>
      <c r="G9" s="376">
        <f>+'Tabela IIIa'!F16</f>
        <v>0</v>
      </c>
      <c r="H9" s="376">
        <f>+'Tabela IIIa'!G16</f>
        <v>0</v>
      </c>
      <c r="I9" s="376">
        <f>+'Tabela IIIa'!H16</f>
        <v>0</v>
      </c>
      <c r="J9" s="376">
        <f>+'Tabela IIIa'!I16</f>
        <v>0</v>
      </c>
      <c r="K9" s="376">
        <f>+'Tabela IIIa'!J16</f>
        <v>0</v>
      </c>
      <c r="L9" s="376">
        <f>+'Tabela IIIa'!K16</f>
        <v>0</v>
      </c>
      <c r="M9" s="376">
        <f>+'Tabela IIIa'!L16</f>
        <v>0</v>
      </c>
      <c r="N9" s="376" t="str">
        <f>+'Tabela IIIa'!M16</f>
        <v/>
      </c>
      <c r="O9" s="376" t="str">
        <f>+'Tabela IIIa'!N16</f>
        <v/>
      </c>
      <c r="P9" s="376" t="str">
        <f>+'Tabela IIIa'!O16</f>
        <v/>
      </c>
      <c r="Q9" s="376" t="str">
        <f>+'Tabela IIIa'!P16</f>
        <v/>
      </c>
      <c r="R9" s="376" t="str">
        <f>+'Tabela IIIa'!Q16</f>
        <v/>
      </c>
    </row>
    <row r="10" spans="1:22" x14ac:dyDescent="0.25">
      <c r="A10" s="311">
        <f>'Tabela I'!$F$2</f>
        <v>0</v>
      </c>
      <c r="B10" s="311">
        <f>'Tabela I'!$F$1</f>
        <v>2025</v>
      </c>
      <c r="C10" s="376" t="str">
        <f>+'Tabela IIIa'!B17</f>
        <v/>
      </c>
      <c r="D10" s="376">
        <f>+'Tabela IIIa'!C17</f>
        <v>0</v>
      </c>
      <c r="E10" s="376">
        <f>+'Tabela IIIa'!D17</f>
        <v>0</v>
      </c>
      <c r="F10" s="376">
        <f>+'Tabela IIIa'!E17</f>
        <v>0</v>
      </c>
      <c r="G10" s="376">
        <f>+'Tabela IIIa'!F17</f>
        <v>0</v>
      </c>
      <c r="H10" s="376">
        <f>+'Tabela IIIa'!G17</f>
        <v>0</v>
      </c>
      <c r="I10" s="376">
        <f>+'Tabela IIIa'!H17</f>
        <v>0</v>
      </c>
      <c r="J10" s="376">
        <f>+'Tabela IIIa'!I17</f>
        <v>0</v>
      </c>
      <c r="K10" s="376">
        <f>+'Tabela IIIa'!J17</f>
        <v>0</v>
      </c>
      <c r="L10" s="376">
        <f>+'Tabela IIIa'!K17</f>
        <v>0</v>
      </c>
      <c r="M10" s="376">
        <f>+'Tabela IIIa'!L17</f>
        <v>0</v>
      </c>
      <c r="N10" s="376" t="str">
        <f>+'Tabela IIIa'!M17</f>
        <v/>
      </c>
      <c r="O10" s="376" t="str">
        <f>+'Tabela IIIa'!N17</f>
        <v/>
      </c>
      <c r="P10" s="376" t="str">
        <f>+'Tabela IIIa'!O17</f>
        <v/>
      </c>
      <c r="Q10" s="376" t="str">
        <f>+'Tabela IIIa'!P17</f>
        <v/>
      </c>
      <c r="R10" s="376" t="str">
        <f>+'Tabela IIIa'!Q17</f>
        <v/>
      </c>
    </row>
    <row r="11" spans="1:22" x14ac:dyDescent="0.25">
      <c r="A11" s="311">
        <f>'Tabela I'!$F$2</f>
        <v>0</v>
      </c>
      <c r="B11" s="311">
        <f>'Tabela I'!$F$1</f>
        <v>2025</v>
      </c>
      <c r="C11" s="376" t="str">
        <f>+'Tabela IIIa'!B18</f>
        <v/>
      </c>
      <c r="D11" s="376">
        <f>+'Tabela IIIa'!C18</f>
        <v>0</v>
      </c>
      <c r="E11" s="376">
        <f>+'Tabela IIIa'!D18</f>
        <v>0</v>
      </c>
      <c r="F11" s="376">
        <f>+'Tabela IIIa'!E18</f>
        <v>0</v>
      </c>
      <c r="G11" s="376">
        <f>+'Tabela IIIa'!F18</f>
        <v>0</v>
      </c>
      <c r="H11" s="376">
        <f>+'Tabela IIIa'!G18</f>
        <v>0</v>
      </c>
      <c r="I11" s="376">
        <f>+'Tabela IIIa'!H18</f>
        <v>0</v>
      </c>
      <c r="J11" s="376">
        <f>+'Tabela IIIa'!I18</f>
        <v>0</v>
      </c>
      <c r="K11" s="376">
        <f>+'Tabela IIIa'!J18</f>
        <v>0</v>
      </c>
      <c r="L11" s="376">
        <f>+'Tabela IIIa'!K18</f>
        <v>0</v>
      </c>
      <c r="M11" s="376">
        <f>+'Tabela IIIa'!L18</f>
        <v>0</v>
      </c>
      <c r="N11" s="376" t="str">
        <f>+'Tabela IIIa'!M18</f>
        <v/>
      </c>
      <c r="O11" s="376" t="str">
        <f>+'Tabela IIIa'!N18</f>
        <v/>
      </c>
      <c r="P11" s="376" t="str">
        <f>+'Tabela IIIa'!O18</f>
        <v/>
      </c>
      <c r="Q11" s="376" t="str">
        <f>+'Tabela IIIa'!P18</f>
        <v/>
      </c>
      <c r="R11" s="376" t="str">
        <f>+'Tabela IIIa'!Q18</f>
        <v/>
      </c>
    </row>
    <row r="12" spans="1:22" x14ac:dyDescent="0.25">
      <c r="A12" s="311">
        <f>'Tabela I'!$F$2</f>
        <v>0</v>
      </c>
      <c r="B12" s="311">
        <f>'Tabela I'!$F$1</f>
        <v>2025</v>
      </c>
      <c r="C12" s="376" t="str">
        <f>+'Tabela IIIa'!B19</f>
        <v/>
      </c>
      <c r="D12" s="376">
        <f>+'Tabela IIIa'!C19</f>
        <v>0</v>
      </c>
      <c r="E12" s="376">
        <f>+'Tabela IIIa'!D19</f>
        <v>0</v>
      </c>
      <c r="F12" s="376">
        <f>+'Tabela IIIa'!E19</f>
        <v>0</v>
      </c>
      <c r="G12" s="376">
        <f>+'Tabela IIIa'!F19</f>
        <v>0</v>
      </c>
      <c r="H12" s="376">
        <f>+'Tabela IIIa'!G19</f>
        <v>0</v>
      </c>
      <c r="I12" s="376">
        <f>+'Tabela IIIa'!H19</f>
        <v>0</v>
      </c>
      <c r="J12" s="376">
        <f>+'Tabela IIIa'!I19</f>
        <v>0</v>
      </c>
      <c r="K12" s="376">
        <f>+'Tabela IIIa'!J19</f>
        <v>0</v>
      </c>
      <c r="L12" s="376">
        <f>+'Tabela IIIa'!K19</f>
        <v>0</v>
      </c>
      <c r="M12" s="376">
        <f>+'Tabela IIIa'!L19</f>
        <v>0</v>
      </c>
      <c r="N12" s="376" t="str">
        <f>+'Tabela IIIa'!M19</f>
        <v/>
      </c>
      <c r="O12" s="376" t="str">
        <f>+'Tabela IIIa'!N19</f>
        <v/>
      </c>
      <c r="P12" s="376" t="str">
        <f>+'Tabela IIIa'!O19</f>
        <v/>
      </c>
      <c r="Q12" s="376" t="str">
        <f>+'Tabela IIIa'!P19</f>
        <v/>
      </c>
      <c r="R12" s="376" t="str">
        <f>+'Tabela IIIa'!Q19</f>
        <v/>
      </c>
    </row>
    <row r="13" spans="1:22" x14ac:dyDescent="0.25">
      <c r="A13" s="311">
        <f>'Tabela I'!$F$2</f>
        <v>0</v>
      </c>
      <c r="B13" s="311">
        <f>'Tabela I'!$F$1</f>
        <v>2025</v>
      </c>
      <c r="C13" s="376" t="str">
        <f>+'Tabela IIIa'!B20</f>
        <v/>
      </c>
      <c r="D13" s="376">
        <f>+'Tabela IIIa'!C20</f>
        <v>0</v>
      </c>
      <c r="E13" s="376">
        <f>+'Tabela IIIa'!D20</f>
        <v>0</v>
      </c>
      <c r="F13" s="376">
        <f>+'Tabela IIIa'!E20</f>
        <v>0</v>
      </c>
      <c r="G13" s="376">
        <f>+'Tabela IIIa'!F20</f>
        <v>0</v>
      </c>
      <c r="H13" s="376">
        <f>+'Tabela IIIa'!G20</f>
        <v>0</v>
      </c>
      <c r="I13" s="376">
        <f>+'Tabela IIIa'!H20</f>
        <v>0</v>
      </c>
      <c r="J13" s="376">
        <f>+'Tabela IIIa'!I20</f>
        <v>0</v>
      </c>
      <c r="K13" s="376">
        <f>+'Tabela IIIa'!J20</f>
        <v>0</v>
      </c>
      <c r="L13" s="376">
        <f>+'Tabela IIIa'!K20</f>
        <v>0</v>
      </c>
      <c r="M13" s="376">
        <f>+'Tabela IIIa'!L20</f>
        <v>0</v>
      </c>
      <c r="N13" s="376" t="str">
        <f>+'Tabela IIIa'!M20</f>
        <v/>
      </c>
      <c r="O13" s="376" t="str">
        <f>+'Tabela IIIa'!N20</f>
        <v/>
      </c>
      <c r="P13" s="376" t="str">
        <f>+'Tabela IIIa'!O20</f>
        <v/>
      </c>
      <c r="Q13" s="376" t="str">
        <f>+'Tabela IIIa'!P20</f>
        <v/>
      </c>
      <c r="R13" s="376" t="str">
        <f>+'Tabela IIIa'!Q20</f>
        <v/>
      </c>
    </row>
    <row r="14" spans="1:22" x14ac:dyDescent="0.25">
      <c r="A14" s="311">
        <f>'Tabela I'!$F$2</f>
        <v>0</v>
      </c>
      <c r="B14" s="311">
        <f>'Tabela I'!$F$1</f>
        <v>2025</v>
      </c>
      <c r="C14" s="376" t="str">
        <f>+'Tabela IIIa'!B21</f>
        <v/>
      </c>
      <c r="D14" s="376">
        <f>+'Tabela IIIa'!C21</f>
        <v>0</v>
      </c>
      <c r="E14" s="376">
        <f>+'Tabela IIIa'!D21</f>
        <v>0</v>
      </c>
      <c r="F14" s="376">
        <f>+'Tabela IIIa'!E21</f>
        <v>0</v>
      </c>
      <c r="G14" s="376">
        <f>+'Tabela IIIa'!F21</f>
        <v>0</v>
      </c>
      <c r="H14" s="376">
        <f>+'Tabela IIIa'!G21</f>
        <v>0</v>
      </c>
      <c r="I14" s="376">
        <f>+'Tabela IIIa'!H21</f>
        <v>0</v>
      </c>
      <c r="J14" s="376">
        <f>+'Tabela IIIa'!I21</f>
        <v>0</v>
      </c>
      <c r="K14" s="376">
        <f>+'Tabela IIIa'!J21</f>
        <v>0</v>
      </c>
      <c r="L14" s="376">
        <f>+'Tabela IIIa'!K21</f>
        <v>0</v>
      </c>
      <c r="M14" s="376">
        <f>+'Tabela IIIa'!L21</f>
        <v>0</v>
      </c>
      <c r="N14" s="376" t="str">
        <f>+'Tabela IIIa'!M21</f>
        <v/>
      </c>
      <c r="O14" s="376" t="str">
        <f>+'Tabela IIIa'!N21</f>
        <v/>
      </c>
      <c r="P14" s="376" t="str">
        <f>+'Tabela IIIa'!O21</f>
        <v/>
      </c>
      <c r="Q14" s="376" t="str">
        <f>+'Tabela IIIa'!P21</f>
        <v/>
      </c>
      <c r="R14" s="376" t="str">
        <f>+'Tabela IIIa'!Q21</f>
        <v/>
      </c>
    </row>
    <row r="15" spans="1:22" x14ac:dyDescent="0.25">
      <c r="A15" s="311">
        <f>'Tabela I'!$F$2</f>
        <v>0</v>
      </c>
      <c r="B15" s="311">
        <f>'Tabela I'!$F$1</f>
        <v>2025</v>
      </c>
      <c r="C15" s="376" t="str">
        <f>+'Tabela IIIa'!B22</f>
        <v/>
      </c>
      <c r="D15" s="376">
        <f>+'Tabela IIIa'!C22</f>
        <v>0</v>
      </c>
      <c r="E15" s="376">
        <f>+'Tabela IIIa'!D22</f>
        <v>0</v>
      </c>
      <c r="F15" s="376">
        <f>+'Tabela IIIa'!E22</f>
        <v>0</v>
      </c>
      <c r="G15" s="376">
        <f>+'Tabela IIIa'!F22</f>
        <v>0</v>
      </c>
      <c r="H15" s="376">
        <f>+'Tabela IIIa'!G22</f>
        <v>0</v>
      </c>
      <c r="I15" s="376">
        <f>+'Tabela IIIa'!H22</f>
        <v>0</v>
      </c>
      <c r="J15" s="376">
        <f>+'Tabela IIIa'!I22</f>
        <v>0</v>
      </c>
      <c r="K15" s="376">
        <f>+'Tabela IIIa'!J22</f>
        <v>0</v>
      </c>
      <c r="L15" s="376">
        <f>+'Tabela IIIa'!K22</f>
        <v>0</v>
      </c>
      <c r="M15" s="376">
        <f>+'Tabela IIIa'!L22</f>
        <v>0</v>
      </c>
      <c r="N15" s="376" t="str">
        <f>+'Tabela IIIa'!M22</f>
        <v/>
      </c>
      <c r="O15" s="376" t="str">
        <f>+'Tabela IIIa'!N22</f>
        <v/>
      </c>
      <c r="P15" s="376" t="str">
        <f>+'Tabela IIIa'!O22</f>
        <v/>
      </c>
      <c r="Q15" s="376" t="str">
        <f>+'Tabela IIIa'!P22</f>
        <v/>
      </c>
      <c r="R15" s="376" t="str">
        <f>+'Tabela IIIa'!Q22</f>
        <v/>
      </c>
    </row>
    <row r="16" spans="1:22" x14ac:dyDescent="0.25">
      <c r="A16" s="311">
        <f>'Tabela I'!$F$2</f>
        <v>0</v>
      </c>
      <c r="B16" s="311">
        <f>'Tabela I'!$F$1</f>
        <v>2025</v>
      </c>
      <c r="C16" s="376" t="str">
        <f>+'Tabela IIIa'!B23</f>
        <v/>
      </c>
      <c r="D16" s="376">
        <f>+'Tabela IIIa'!C23</f>
        <v>0</v>
      </c>
      <c r="E16" s="376">
        <f>+'Tabela IIIa'!D23</f>
        <v>0</v>
      </c>
      <c r="F16" s="376">
        <f>+'Tabela IIIa'!E23</f>
        <v>0</v>
      </c>
      <c r="G16" s="376">
        <f>+'Tabela IIIa'!F23</f>
        <v>0</v>
      </c>
      <c r="H16" s="376">
        <f>+'Tabela IIIa'!G23</f>
        <v>0</v>
      </c>
      <c r="I16" s="376">
        <f>+'Tabela IIIa'!H23</f>
        <v>0</v>
      </c>
      <c r="J16" s="376">
        <f>+'Tabela IIIa'!I23</f>
        <v>0</v>
      </c>
      <c r="K16" s="376">
        <f>+'Tabela IIIa'!J23</f>
        <v>0</v>
      </c>
      <c r="L16" s="376">
        <f>+'Tabela IIIa'!K23</f>
        <v>0</v>
      </c>
      <c r="M16" s="376">
        <f>+'Tabela IIIa'!L23</f>
        <v>0</v>
      </c>
      <c r="N16" s="376" t="str">
        <f>+'Tabela IIIa'!M23</f>
        <v/>
      </c>
      <c r="O16" s="376" t="str">
        <f>+'Tabela IIIa'!N23</f>
        <v/>
      </c>
      <c r="P16" s="376" t="str">
        <f>+'Tabela IIIa'!O23</f>
        <v/>
      </c>
      <c r="Q16" s="376" t="str">
        <f>+'Tabela IIIa'!P23</f>
        <v/>
      </c>
      <c r="R16" s="376" t="str">
        <f>+'Tabela IIIa'!Q23</f>
        <v/>
      </c>
    </row>
    <row r="17" spans="1:18" x14ac:dyDescent="0.25">
      <c r="A17" s="311">
        <f>'Tabela I'!$F$2</f>
        <v>0</v>
      </c>
      <c r="B17" s="311">
        <f>'Tabela I'!$F$1</f>
        <v>2025</v>
      </c>
      <c r="C17" s="376" t="str">
        <f>+'Tabela IIIa'!B24</f>
        <v/>
      </c>
      <c r="D17" s="376">
        <f>+'Tabela IIIa'!C24</f>
        <v>0</v>
      </c>
      <c r="E17" s="376">
        <f>+'Tabela IIIa'!D24</f>
        <v>0</v>
      </c>
      <c r="F17" s="376">
        <f>+'Tabela IIIa'!E24</f>
        <v>0</v>
      </c>
      <c r="G17" s="376">
        <f>+'Tabela IIIa'!F24</f>
        <v>0</v>
      </c>
      <c r="H17" s="376">
        <f>+'Tabela IIIa'!G24</f>
        <v>0</v>
      </c>
      <c r="I17" s="376">
        <f>+'Tabela IIIa'!H24</f>
        <v>0</v>
      </c>
      <c r="J17" s="376">
        <f>+'Tabela IIIa'!I24</f>
        <v>0</v>
      </c>
      <c r="K17" s="376">
        <f>+'Tabela IIIa'!J24</f>
        <v>0</v>
      </c>
      <c r="L17" s="376">
        <f>+'Tabela IIIa'!K24</f>
        <v>0</v>
      </c>
      <c r="M17" s="376">
        <f>+'Tabela IIIa'!L24</f>
        <v>0</v>
      </c>
      <c r="N17" s="376" t="str">
        <f>+'Tabela IIIa'!M24</f>
        <v/>
      </c>
      <c r="O17" s="376" t="str">
        <f>+'Tabela IIIa'!N24</f>
        <v/>
      </c>
      <c r="P17" s="376" t="str">
        <f>+'Tabela IIIa'!O24</f>
        <v/>
      </c>
      <c r="Q17" s="376" t="str">
        <f>+'Tabela IIIa'!P24</f>
        <v/>
      </c>
      <c r="R17" s="376" t="str">
        <f>+'Tabela IIIa'!Q24</f>
        <v/>
      </c>
    </row>
    <row r="18" spans="1:18" x14ac:dyDescent="0.25">
      <c r="A18" s="311">
        <f>'Tabela I'!$F$2</f>
        <v>0</v>
      </c>
      <c r="B18" s="311">
        <f>'Tabela I'!$F$1</f>
        <v>2025</v>
      </c>
      <c r="C18" s="376" t="str">
        <f>+'Tabela IIIa'!B25</f>
        <v/>
      </c>
      <c r="D18" s="376">
        <f>+'Tabela IIIa'!C25</f>
        <v>0</v>
      </c>
      <c r="E18" s="376">
        <f>+'Tabela IIIa'!D25</f>
        <v>0</v>
      </c>
      <c r="F18" s="376">
        <f>+'Tabela IIIa'!E25</f>
        <v>0</v>
      </c>
      <c r="G18" s="376">
        <f>+'Tabela IIIa'!F25</f>
        <v>0</v>
      </c>
      <c r="H18" s="376">
        <f>+'Tabela IIIa'!G25</f>
        <v>0</v>
      </c>
      <c r="I18" s="376">
        <f>+'Tabela IIIa'!H25</f>
        <v>0</v>
      </c>
      <c r="J18" s="376">
        <f>+'Tabela IIIa'!I25</f>
        <v>0</v>
      </c>
      <c r="K18" s="376">
        <f>+'Tabela IIIa'!J25</f>
        <v>0</v>
      </c>
      <c r="L18" s="376">
        <f>+'Tabela IIIa'!K25</f>
        <v>0</v>
      </c>
      <c r="M18" s="376">
        <f>+'Tabela IIIa'!L25</f>
        <v>0</v>
      </c>
      <c r="N18" s="376" t="str">
        <f>+'Tabela IIIa'!M25</f>
        <v/>
      </c>
      <c r="O18" s="376" t="str">
        <f>+'Tabela IIIa'!N25</f>
        <v/>
      </c>
      <c r="P18" s="376" t="str">
        <f>+'Tabela IIIa'!O25</f>
        <v/>
      </c>
      <c r="Q18" s="376" t="str">
        <f>+'Tabela IIIa'!P25</f>
        <v/>
      </c>
      <c r="R18" s="376" t="str">
        <f>+'Tabela IIIa'!Q25</f>
        <v/>
      </c>
    </row>
    <row r="19" spans="1:18" x14ac:dyDescent="0.25">
      <c r="A19" s="311">
        <f>'Tabela I'!$F$2</f>
        <v>0</v>
      </c>
      <c r="B19" s="311">
        <f>'Tabela I'!$F$1</f>
        <v>2025</v>
      </c>
      <c r="C19" s="376" t="str">
        <f>+'Tabela IIIa'!B26</f>
        <v/>
      </c>
      <c r="D19" s="376">
        <f>+'Tabela IIIa'!C26</f>
        <v>0</v>
      </c>
      <c r="E19" s="376">
        <f>+'Tabela IIIa'!D26</f>
        <v>0</v>
      </c>
      <c r="F19" s="376">
        <f>+'Tabela IIIa'!E26</f>
        <v>0</v>
      </c>
      <c r="G19" s="376">
        <f>+'Tabela IIIa'!F26</f>
        <v>0</v>
      </c>
      <c r="H19" s="376">
        <f>+'Tabela IIIa'!G26</f>
        <v>0</v>
      </c>
      <c r="I19" s="376">
        <f>+'Tabela IIIa'!H26</f>
        <v>0</v>
      </c>
      <c r="J19" s="376">
        <f>+'Tabela IIIa'!I26</f>
        <v>0</v>
      </c>
      <c r="K19" s="376">
        <f>+'Tabela IIIa'!J26</f>
        <v>0</v>
      </c>
      <c r="L19" s="376">
        <f>+'Tabela IIIa'!K26</f>
        <v>0</v>
      </c>
      <c r="M19" s="376">
        <f>+'Tabela IIIa'!L26</f>
        <v>0</v>
      </c>
      <c r="N19" s="376" t="str">
        <f>+'Tabela IIIa'!M26</f>
        <v/>
      </c>
      <c r="O19" s="376" t="str">
        <f>+'Tabela IIIa'!N26</f>
        <v/>
      </c>
      <c r="P19" s="376" t="str">
        <f>+'Tabela IIIa'!O26</f>
        <v/>
      </c>
      <c r="Q19" s="376" t="str">
        <f>+'Tabela IIIa'!P26</f>
        <v/>
      </c>
      <c r="R19" s="376" t="str">
        <f>+'Tabela IIIa'!Q26</f>
        <v/>
      </c>
    </row>
    <row r="20" spans="1:18" x14ac:dyDescent="0.25">
      <c r="A20" s="311">
        <f>'Tabela I'!$F$2</f>
        <v>0</v>
      </c>
      <c r="B20" s="311">
        <f>'Tabela I'!$F$1</f>
        <v>2025</v>
      </c>
      <c r="C20" s="376" t="str">
        <f>+'Tabela IIIa'!B27</f>
        <v/>
      </c>
      <c r="D20" s="376">
        <f>+'Tabela IIIa'!C27</f>
        <v>0</v>
      </c>
      <c r="E20" s="376">
        <f>+'Tabela IIIa'!D27</f>
        <v>0</v>
      </c>
      <c r="F20" s="376">
        <f>+'Tabela IIIa'!E27</f>
        <v>0</v>
      </c>
      <c r="G20" s="376">
        <f>+'Tabela IIIa'!F27</f>
        <v>0</v>
      </c>
      <c r="H20" s="376">
        <f>+'Tabela IIIa'!G27</f>
        <v>0</v>
      </c>
      <c r="I20" s="376">
        <f>+'Tabela IIIa'!H27</f>
        <v>0</v>
      </c>
      <c r="J20" s="376">
        <f>+'Tabela IIIa'!I27</f>
        <v>0</v>
      </c>
      <c r="K20" s="376">
        <f>+'Tabela IIIa'!J27</f>
        <v>0</v>
      </c>
      <c r="L20" s="376">
        <f>+'Tabela IIIa'!K27</f>
        <v>0</v>
      </c>
      <c r="M20" s="376">
        <f>+'Tabela IIIa'!L27</f>
        <v>0</v>
      </c>
      <c r="N20" s="376" t="str">
        <f>+'Tabela IIIa'!M27</f>
        <v/>
      </c>
      <c r="O20" s="376" t="str">
        <f>+'Tabela IIIa'!N27</f>
        <v/>
      </c>
      <c r="P20" s="376" t="str">
        <f>+'Tabela IIIa'!O27</f>
        <v/>
      </c>
      <c r="Q20" s="376" t="str">
        <f>+'Tabela IIIa'!P27</f>
        <v/>
      </c>
      <c r="R20" s="376" t="str">
        <f>+'Tabela IIIa'!Q27</f>
        <v/>
      </c>
    </row>
    <row r="21" spans="1:18" x14ac:dyDescent="0.25">
      <c r="A21" s="311">
        <f>'Tabela I'!$F$2</f>
        <v>0</v>
      </c>
      <c r="B21" s="311">
        <f>'Tabela I'!$F$1</f>
        <v>2025</v>
      </c>
      <c r="C21" s="376" t="str">
        <f>+'Tabela IIIa'!B28</f>
        <v/>
      </c>
      <c r="D21" s="376">
        <f>+'Tabela IIIa'!C28</f>
        <v>0</v>
      </c>
      <c r="E21" s="376">
        <f>+'Tabela IIIa'!D28</f>
        <v>0</v>
      </c>
      <c r="F21" s="376">
        <f>+'Tabela IIIa'!E28</f>
        <v>0</v>
      </c>
      <c r="G21" s="376">
        <f>+'Tabela IIIa'!F28</f>
        <v>0</v>
      </c>
      <c r="H21" s="376">
        <f>+'Tabela IIIa'!G28</f>
        <v>0</v>
      </c>
      <c r="I21" s="376">
        <f>+'Tabela IIIa'!H28</f>
        <v>0</v>
      </c>
      <c r="J21" s="376">
        <f>+'Tabela IIIa'!I28</f>
        <v>0</v>
      </c>
      <c r="K21" s="376">
        <f>+'Tabela IIIa'!J28</f>
        <v>0</v>
      </c>
      <c r="L21" s="376">
        <f>+'Tabela IIIa'!K28</f>
        <v>0</v>
      </c>
      <c r="M21" s="376">
        <f>+'Tabela IIIa'!L28</f>
        <v>0</v>
      </c>
      <c r="N21" s="376" t="str">
        <f>+'Tabela IIIa'!M28</f>
        <v/>
      </c>
      <c r="O21" s="376" t="str">
        <f>+'Tabela IIIa'!N28</f>
        <v/>
      </c>
      <c r="P21" s="376" t="str">
        <f>+'Tabela IIIa'!O28</f>
        <v/>
      </c>
      <c r="Q21" s="376" t="str">
        <f>+'Tabela IIIa'!P28</f>
        <v/>
      </c>
      <c r="R21" s="376" t="str">
        <f>+'Tabela IIIa'!Q28</f>
        <v/>
      </c>
    </row>
    <row r="22" spans="1:18" x14ac:dyDescent="0.25">
      <c r="A22" s="311">
        <f>'Tabela I'!$F$2</f>
        <v>0</v>
      </c>
      <c r="B22" s="311">
        <f>'Tabela I'!$F$1</f>
        <v>2025</v>
      </c>
      <c r="C22" s="376" t="str">
        <f>+'Tabela IIIa'!B29</f>
        <v/>
      </c>
      <c r="D22" s="376">
        <f>+'Tabela IIIa'!C29</f>
        <v>0</v>
      </c>
      <c r="E22" s="376">
        <f>+'Tabela IIIa'!D29</f>
        <v>0</v>
      </c>
      <c r="F22" s="376">
        <f>+'Tabela IIIa'!E29</f>
        <v>0</v>
      </c>
      <c r="G22" s="376">
        <f>+'Tabela IIIa'!F29</f>
        <v>0</v>
      </c>
      <c r="H22" s="376">
        <f>+'Tabela IIIa'!G29</f>
        <v>0</v>
      </c>
      <c r="I22" s="376">
        <f>+'Tabela IIIa'!H29</f>
        <v>0</v>
      </c>
      <c r="J22" s="376">
        <f>+'Tabela IIIa'!I29</f>
        <v>0</v>
      </c>
      <c r="K22" s="376">
        <f>+'Tabela IIIa'!J29</f>
        <v>0</v>
      </c>
      <c r="L22" s="376">
        <f>+'Tabela IIIa'!K29</f>
        <v>0</v>
      </c>
      <c r="M22" s="376">
        <f>+'Tabela IIIa'!L29</f>
        <v>0</v>
      </c>
      <c r="N22" s="376" t="str">
        <f>+'Tabela IIIa'!M29</f>
        <v/>
      </c>
      <c r="O22" s="376" t="str">
        <f>+'Tabela IIIa'!N29</f>
        <v/>
      </c>
      <c r="P22" s="376" t="str">
        <f>+'Tabela IIIa'!O29</f>
        <v/>
      </c>
      <c r="Q22" s="376" t="str">
        <f>+'Tabela IIIa'!P29</f>
        <v/>
      </c>
      <c r="R22" s="376" t="str">
        <f>+'Tabela IIIa'!Q29</f>
        <v/>
      </c>
    </row>
    <row r="23" spans="1:18" x14ac:dyDescent="0.25">
      <c r="A23" s="311">
        <f>'Tabela I'!$F$2</f>
        <v>0</v>
      </c>
      <c r="B23" s="311">
        <f>'Tabela I'!$F$1</f>
        <v>2025</v>
      </c>
      <c r="C23" s="376" t="str">
        <f>+'Tabela IIIa'!B30</f>
        <v/>
      </c>
      <c r="D23" s="376">
        <f>+'Tabela IIIa'!C30</f>
        <v>0</v>
      </c>
      <c r="E23" s="376">
        <f>+'Tabela IIIa'!D30</f>
        <v>0</v>
      </c>
      <c r="F23" s="376">
        <f>+'Tabela IIIa'!E30</f>
        <v>0</v>
      </c>
      <c r="G23" s="376">
        <f>+'Tabela IIIa'!F30</f>
        <v>0</v>
      </c>
      <c r="H23" s="376">
        <f>+'Tabela IIIa'!G30</f>
        <v>0</v>
      </c>
      <c r="I23" s="376">
        <f>+'Tabela IIIa'!H30</f>
        <v>0</v>
      </c>
      <c r="J23" s="376">
        <f>+'Tabela IIIa'!I30</f>
        <v>0</v>
      </c>
      <c r="K23" s="376">
        <f>+'Tabela IIIa'!J30</f>
        <v>0</v>
      </c>
      <c r="L23" s="376">
        <f>+'Tabela IIIa'!K30</f>
        <v>0</v>
      </c>
      <c r="M23" s="376">
        <f>+'Tabela IIIa'!L30</f>
        <v>0</v>
      </c>
      <c r="N23" s="376" t="str">
        <f>+'Tabela IIIa'!M30</f>
        <v/>
      </c>
      <c r="O23" s="376" t="str">
        <f>+'Tabela IIIa'!N30</f>
        <v/>
      </c>
      <c r="P23" s="376" t="str">
        <f>+'Tabela IIIa'!O30</f>
        <v/>
      </c>
      <c r="Q23" s="376" t="str">
        <f>+'Tabela IIIa'!P30</f>
        <v/>
      </c>
      <c r="R23" s="376" t="str">
        <f>+'Tabela IIIa'!Q30</f>
        <v/>
      </c>
    </row>
    <row r="24" spans="1:18" x14ac:dyDescent="0.25">
      <c r="A24" s="311">
        <f>'Tabela I'!$F$2</f>
        <v>0</v>
      </c>
      <c r="B24" s="311">
        <f>'Tabela I'!$F$1</f>
        <v>2025</v>
      </c>
      <c r="C24" s="376" t="str">
        <f>+'Tabela IIIa'!B31</f>
        <v/>
      </c>
      <c r="D24" s="376">
        <f>+'Tabela IIIa'!C31</f>
        <v>0</v>
      </c>
      <c r="E24" s="376">
        <f>+'Tabela IIIa'!D31</f>
        <v>0</v>
      </c>
      <c r="F24" s="376">
        <f>+'Tabela IIIa'!E31</f>
        <v>0</v>
      </c>
      <c r="G24" s="376">
        <f>+'Tabela IIIa'!F31</f>
        <v>0</v>
      </c>
      <c r="H24" s="376">
        <f>+'Tabela IIIa'!G31</f>
        <v>0</v>
      </c>
      <c r="I24" s="376">
        <f>+'Tabela IIIa'!H31</f>
        <v>0</v>
      </c>
      <c r="J24" s="376">
        <f>+'Tabela IIIa'!I31</f>
        <v>0</v>
      </c>
      <c r="K24" s="376">
        <f>+'Tabela IIIa'!J31</f>
        <v>0</v>
      </c>
      <c r="L24" s="376">
        <f>+'Tabela IIIa'!K31</f>
        <v>0</v>
      </c>
      <c r="M24" s="376">
        <f>+'Tabela IIIa'!L31</f>
        <v>0</v>
      </c>
      <c r="N24" s="376" t="str">
        <f>+'Tabela IIIa'!M31</f>
        <v/>
      </c>
      <c r="O24" s="376" t="str">
        <f>+'Tabela IIIa'!N31</f>
        <v/>
      </c>
      <c r="P24" s="376" t="str">
        <f>+'Tabela IIIa'!O31</f>
        <v/>
      </c>
      <c r="Q24" s="376" t="str">
        <f>+'Tabela IIIa'!P31</f>
        <v/>
      </c>
      <c r="R24" s="376" t="str">
        <f>+'Tabela IIIa'!Q31</f>
        <v/>
      </c>
    </row>
    <row r="25" spans="1:18" x14ac:dyDescent="0.25">
      <c r="A25" s="311">
        <f>'Tabela I'!$F$2</f>
        <v>0</v>
      </c>
      <c r="B25" s="311">
        <f>'Tabela I'!$F$1</f>
        <v>2025</v>
      </c>
      <c r="C25" s="376" t="str">
        <f>+'Tabela IIIa'!B32</f>
        <v/>
      </c>
      <c r="D25" s="376">
        <f>+'Tabela IIIa'!C32</f>
        <v>0</v>
      </c>
      <c r="E25" s="376">
        <f>+'Tabela IIIa'!D32</f>
        <v>0</v>
      </c>
      <c r="F25" s="376">
        <f>+'Tabela IIIa'!E32</f>
        <v>0</v>
      </c>
      <c r="G25" s="376">
        <f>+'Tabela IIIa'!F32</f>
        <v>0</v>
      </c>
      <c r="H25" s="376">
        <f>+'Tabela IIIa'!G32</f>
        <v>0</v>
      </c>
      <c r="I25" s="376">
        <f>+'Tabela IIIa'!H32</f>
        <v>0</v>
      </c>
      <c r="J25" s="376">
        <f>+'Tabela IIIa'!I32</f>
        <v>0</v>
      </c>
      <c r="K25" s="376">
        <f>+'Tabela IIIa'!J32</f>
        <v>0</v>
      </c>
      <c r="L25" s="376">
        <f>+'Tabela IIIa'!K32</f>
        <v>0</v>
      </c>
      <c r="M25" s="376">
        <f>+'Tabela IIIa'!L32</f>
        <v>0</v>
      </c>
      <c r="N25" s="376" t="str">
        <f>+'Tabela IIIa'!M32</f>
        <v/>
      </c>
      <c r="O25" s="376" t="str">
        <f>+'Tabela IIIa'!N32</f>
        <v/>
      </c>
      <c r="P25" s="376" t="str">
        <f>+'Tabela IIIa'!O32</f>
        <v/>
      </c>
      <c r="Q25" s="376" t="str">
        <f>+'Tabela IIIa'!P32</f>
        <v/>
      </c>
      <c r="R25" s="376" t="str">
        <f>+'Tabela IIIa'!Q32</f>
        <v/>
      </c>
    </row>
    <row r="26" spans="1:18" x14ac:dyDescent="0.25">
      <c r="A26" s="311">
        <f>'Tabela I'!$F$2</f>
        <v>0</v>
      </c>
      <c r="B26" s="311">
        <f>'Tabela I'!$F$1</f>
        <v>2025</v>
      </c>
      <c r="C26" s="376" t="str">
        <f>+'Tabela IIIa'!B33</f>
        <v/>
      </c>
      <c r="D26" s="376">
        <f>+'Tabela IIIa'!C33</f>
        <v>0</v>
      </c>
      <c r="E26" s="376">
        <f>+'Tabela IIIa'!D33</f>
        <v>0</v>
      </c>
      <c r="F26" s="376">
        <f>+'Tabela IIIa'!E33</f>
        <v>0</v>
      </c>
      <c r="G26" s="376">
        <f>+'Tabela IIIa'!F33</f>
        <v>0</v>
      </c>
      <c r="H26" s="376">
        <f>+'Tabela IIIa'!G33</f>
        <v>0</v>
      </c>
      <c r="I26" s="376">
        <f>+'Tabela IIIa'!H33</f>
        <v>0</v>
      </c>
      <c r="J26" s="376">
        <f>+'Tabela IIIa'!I33</f>
        <v>0</v>
      </c>
      <c r="K26" s="376">
        <f>+'Tabela IIIa'!J33</f>
        <v>0</v>
      </c>
      <c r="L26" s="376">
        <f>+'Tabela IIIa'!K33</f>
        <v>0</v>
      </c>
      <c r="M26" s="376">
        <f>+'Tabela IIIa'!L33</f>
        <v>0</v>
      </c>
      <c r="N26" s="376" t="str">
        <f>+'Tabela IIIa'!M33</f>
        <v/>
      </c>
      <c r="O26" s="376" t="str">
        <f>+'Tabela IIIa'!N33</f>
        <v/>
      </c>
      <c r="P26" s="376" t="str">
        <f>+'Tabela IIIa'!O33</f>
        <v/>
      </c>
      <c r="Q26" s="376" t="str">
        <f>+'Tabela IIIa'!P33</f>
        <v/>
      </c>
      <c r="R26" s="376" t="str">
        <f>+'Tabela IIIa'!Q33</f>
        <v/>
      </c>
    </row>
    <row r="27" spans="1:18" x14ac:dyDescent="0.25">
      <c r="A27" s="311">
        <f>'Tabela I'!$F$2</f>
        <v>0</v>
      </c>
      <c r="B27" s="311">
        <f>'Tabela I'!$F$1</f>
        <v>2025</v>
      </c>
      <c r="C27" s="376" t="str">
        <f>+'Tabela IIIa'!B34</f>
        <v/>
      </c>
      <c r="D27" s="376">
        <f>+'Tabela IIIa'!C34</f>
        <v>0</v>
      </c>
      <c r="E27" s="376">
        <f>+'Tabela IIIa'!D34</f>
        <v>0</v>
      </c>
      <c r="F27" s="376">
        <f>+'Tabela IIIa'!E34</f>
        <v>0</v>
      </c>
      <c r="G27" s="376">
        <f>+'Tabela IIIa'!F34</f>
        <v>0</v>
      </c>
      <c r="H27" s="376">
        <f>+'Tabela IIIa'!G34</f>
        <v>0</v>
      </c>
      <c r="I27" s="376">
        <f>+'Tabela IIIa'!H34</f>
        <v>0</v>
      </c>
      <c r="J27" s="376">
        <f>+'Tabela IIIa'!I34</f>
        <v>0</v>
      </c>
      <c r="K27" s="376">
        <f>+'Tabela IIIa'!J34</f>
        <v>0</v>
      </c>
      <c r="L27" s="376">
        <f>+'Tabela IIIa'!K34</f>
        <v>0</v>
      </c>
      <c r="M27" s="376">
        <f>+'Tabela IIIa'!L34</f>
        <v>0</v>
      </c>
      <c r="N27" s="376" t="str">
        <f>+'Tabela IIIa'!M34</f>
        <v/>
      </c>
      <c r="O27" s="376" t="str">
        <f>+'Tabela IIIa'!N34</f>
        <v/>
      </c>
      <c r="P27" s="376" t="str">
        <f>+'Tabela IIIa'!O34</f>
        <v/>
      </c>
      <c r="Q27" s="376" t="str">
        <f>+'Tabela IIIa'!P34</f>
        <v/>
      </c>
      <c r="R27" s="376" t="str">
        <f>+'Tabela IIIa'!Q34</f>
        <v/>
      </c>
    </row>
    <row r="28" spans="1:18" x14ac:dyDescent="0.25">
      <c r="A28" s="311">
        <f>'Tabela I'!$F$2</f>
        <v>0</v>
      </c>
      <c r="B28" s="311">
        <f>'Tabela I'!$F$1</f>
        <v>2025</v>
      </c>
      <c r="C28" s="376" t="str">
        <f>+'Tabela IIIa'!B35</f>
        <v/>
      </c>
      <c r="D28" s="376">
        <f>+'Tabela IIIa'!C35</f>
        <v>0</v>
      </c>
      <c r="E28" s="376">
        <f>+'Tabela IIIa'!D35</f>
        <v>0</v>
      </c>
      <c r="F28" s="376">
        <f>+'Tabela IIIa'!E35</f>
        <v>0</v>
      </c>
      <c r="G28" s="376">
        <f>+'Tabela IIIa'!F35</f>
        <v>0</v>
      </c>
      <c r="H28" s="376">
        <f>+'Tabela IIIa'!G35</f>
        <v>0</v>
      </c>
      <c r="I28" s="376">
        <f>+'Tabela IIIa'!H35</f>
        <v>0</v>
      </c>
      <c r="J28" s="376">
        <f>+'Tabela IIIa'!I35</f>
        <v>0</v>
      </c>
      <c r="K28" s="376">
        <f>+'Tabela IIIa'!J35</f>
        <v>0</v>
      </c>
      <c r="L28" s="376">
        <f>+'Tabela IIIa'!K35</f>
        <v>0</v>
      </c>
      <c r="M28" s="376">
        <f>+'Tabela IIIa'!L35</f>
        <v>0</v>
      </c>
      <c r="N28" s="376" t="str">
        <f>+'Tabela IIIa'!M35</f>
        <v/>
      </c>
      <c r="O28" s="376" t="str">
        <f>+'Tabela IIIa'!N35</f>
        <v/>
      </c>
      <c r="P28" s="376" t="str">
        <f>+'Tabela IIIa'!O35</f>
        <v/>
      </c>
      <c r="Q28" s="376" t="str">
        <f>+'Tabela IIIa'!P35</f>
        <v/>
      </c>
      <c r="R28" s="376" t="str">
        <f>+'Tabela IIIa'!Q35</f>
        <v/>
      </c>
    </row>
    <row r="29" spans="1:18" x14ac:dyDescent="0.25">
      <c r="A29" s="311">
        <f>'Tabela I'!$F$2</f>
        <v>0</v>
      </c>
      <c r="B29" s="311">
        <f>'Tabela I'!$F$1</f>
        <v>2025</v>
      </c>
      <c r="C29" s="376" t="str">
        <f>+'Tabela IIIa'!B36</f>
        <v/>
      </c>
      <c r="D29" s="376">
        <f>+'Tabela IIIa'!C36</f>
        <v>0</v>
      </c>
      <c r="E29" s="376">
        <f>+'Tabela IIIa'!D36</f>
        <v>0</v>
      </c>
      <c r="F29" s="376">
        <f>+'Tabela IIIa'!E36</f>
        <v>0</v>
      </c>
      <c r="G29" s="376">
        <f>+'Tabela IIIa'!F36</f>
        <v>0</v>
      </c>
      <c r="H29" s="376">
        <f>+'Tabela IIIa'!G36</f>
        <v>0</v>
      </c>
      <c r="I29" s="376">
        <f>+'Tabela IIIa'!H36</f>
        <v>0</v>
      </c>
      <c r="J29" s="376">
        <f>+'Tabela IIIa'!I36</f>
        <v>0</v>
      </c>
      <c r="K29" s="376">
        <f>+'Tabela IIIa'!J36</f>
        <v>0</v>
      </c>
      <c r="L29" s="376">
        <f>+'Tabela IIIa'!K36</f>
        <v>0</v>
      </c>
      <c r="M29" s="376">
        <f>+'Tabela IIIa'!L36</f>
        <v>0</v>
      </c>
      <c r="N29" s="376" t="str">
        <f>+'Tabela IIIa'!M36</f>
        <v/>
      </c>
      <c r="O29" s="376" t="str">
        <f>+'Tabela IIIa'!N36</f>
        <v/>
      </c>
      <c r="P29" s="376" t="str">
        <f>+'Tabela IIIa'!O36</f>
        <v/>
      </c>
      <c r="Q29" s="376" t="str">
        <f>+'Tabela IIIa'!P36</f>
        <v/>
      </c>
      <c r="R29" s="376" t="str">
        <f>+'Tabela IIIa'!Q36</f>
        <v/>
      </c>
    </row>
    <row r="30" spans="1:18" x14ac:dyDescent="0.25">
      <c r="A30" s="311">
        <f>'Tabela I'!$F$2</f>
        <v>0</v>
      </c>
      <c r="B30" s="311">
        <f>'Tabela I'!$F$1</f>
        <v>2025</v>
      </c>
      <c r="C30" s="376" t="str">
        <f>+'Tabela IIIa'!B37</f>
        <v/>
      </c>
      <c r="D30" s="376">
        <f>+'Tabela IIIa'!C37</f>
        <v>0</v>
      </c>
      <c r="E30" s="376">
        <f>+'Tabela IIIa'!D37</f>
        <v>0</v>
      </c>
      <c r="F30" s="376">
        <f>+'Tabela IIIa'!E37</f>
        <v>0</v>
      </c>
      <c r="G30" s="376">
        <f>+'Tabela IIIa'!F37</f>
        <v>0</v>
      </c>
      <c r="H30" s="376">
        <f>+'Tabela IIIa'!G37</f>
        <v>0</v>
      </c>
      <c r="I30" s="376">
        <f>+'Tabela IIIa'!H37</f>
        <v>0</v>
      </c>
      <c r="J30" s="376">
        <f>+'Tabela IIIa'!I37</f>
        <v>0</v>
      </c>
      <c r="K30" s="376">
        <f>+'Tabela IIIa'!J37</f>
        <v>0</v>
      </c>
      <c r="L30" s="376">
        <f>+'Tabela IIIa'!K37</f>
        <v>0</v>
      </c>
      <c r="M30" s="376">
        <f>+'Tabela IIIa'!L37</f>
        <v>0</v>
      </c>
      <c r="N30" s="376" t="str">
        <f>+'Tabela IIIa'!M37</f>
        <v/>
      </c>
      <c r="O30" s="376" t="str">
        <f>+'Tabela IIIa'!N37</f>
        <v/>
      </c>
      <c r="P30" s="376" t="str">
        <f>+'Tabela IIIa'!O37</f>
        <v/>
      </c>
      <c r="Q30" s="376" t="str">
        <f>+'Tabela IIIa'!P37</f>
        <v/>
      </c>
      <c r="R30" s="376" t="str">
        <f>+'Tabela IIIa'!Q37</f>
        <v/>
      </c>
    </row>
    <row r="31" spans="1:18" x14ac:dyDescent="0.25">
      <c r="A31" s="311">
        <f>'Tabela I'!$F$2</f>
        <v>0</v>
      </c>
      <c r="B31" s="311">
        <f>'Tabela I'!$F$1</f>
        <v>2025</v>
      </c>
      <c r="C31" s="376" t="str">
        <f>+'Tabela IIIa'!B38</f>
        <v/>
      </c>
      <c r="D31" s="376">
        <f>+'Tabela IIIa'!C38</f>
        <v>0</v>
      </c>
      <c r="E31" s="376">
        <f>+'Tabela IIIa'!D38</f>
        <v>0</v>
      </c>
      <c r="F31" s="376">
        <f>+'Tabela IIIa'!E38</f>
        <v>0</v>
      </c>
      <c r="G31" s="376">
        <f>+'Tabela IIIa'!F38</f>
        <v>0</v>
      </c>
      <c r="H31" s="376">
        <f>+'Tabela IIIa'!G38</f>
        <v>0</v>
      </c>
      <c r="I31" s="376">
        <f>+'Tabela IIIa'!H38</f>
        <v>0</v>
      </c>
      <c r="J31" s="376">
        <f>+'Tabela IIIa'!I38</f>
        <v>0</v>
      </c>
      <c r="K31" s="376">
        <f>+'Tabela IIIa'!J38</f>
        <v>0</v>
      </c>
      <c r="L31" s="376">
        <f>+'Tabela IIIa'!K38</f>
        <v>0</v>
      </c>
      <c r="M31" s="376">
        <f>+'Tabela IIIa'!L38</f>
        <v>0</v>
      </c>
      <c r="N31" s="376" t="str">
        <f>+'Tabela IIIa'!M38</f>
        <v/>
      </c>
      <c r="O31" s="376" t="str">
        <f>+'Tabela IIIa'!N38</f>
        <v/>
      </c>
      <c r="P31" s="376" t="str">
        <f>+'Tabela IIIa'!O38</f>
        <v/>
      </c>
      <c r="Q31" s="376" t="str">
        <f>+'Tabela IIIa'!P38</f>
        <v/>
      </c>
      <c r="R31" s="376" t="str">
        <f>+'Tabela IIIa'!Q38</f>
        <v/>
      </c>
    </row>
    <row r="32" spans="1:18" x14ac:dyDescent="0.25">
      <c r="A32" s="311">
        <f>'Tabela I'!$F$2</f>
        <v>0</v>
      </c>
      <c r="B32" s="311">
        <f>'Tabela I'!$F$1</f>
        <v>2025</v>
      </c>
      <c r="C32" s="376" t="str">
        <f>+'Tabela IIIa'!B39</f>
        <v/>
      </c>
      <c r="D32" s="376">
        <f>+'Tabela IIIa'!C39</f>
        <v>0</v>
      </c>
      <c r="E32" s="376">
        <f>+'Tabela IIIa'!D39</f>
        <v>0</v>
      </c>
      <c r="F32" s="376">
        <f>+'Tabela IIIa'!E39</f>
        <v>0</v>
      </c>
      <c r="G32" s="376">
        <f>+'Tabela IIIa'!F39</f>
        <v>0</v>
      </c>
      <c r="H32" s="376">
        <f>+'Tabela IIIa'!G39</f>
        <v>0</v>
      </c>
      <c r="I32" s="376">
        <f>+'Tabela IIIa'!H39</f>
        <v>0</v>
      </c>
      <c r="J32" s="376">
        <f>+'Tabela IIIa'!I39</f>
        <v>0</v>
      </c>
      <c r="K32" s="376">
        <f>+'Tabela IIIa'!J39</f>
        <v>0</v>
      </c>
      <c r="L32" s="376">
        <f>+'Tabela IIIa'!K39</f>
        <v>0</v>
      </c>
      <c r="M32" s="376">
        <f>+'Tabela IIIa'!L39</f>
        <v>0</v>
      </c>
      <c r="N32" s="376" t="str">
        <f>+'Tabela IIIa'!M39</f>
        <v/>
      </c>
      <c r="O32" s="376" t="str">
        <f>+'Tabela IIIa'!N39</f>
        <v/>
      </c>
      <c r="P32" s="376" t="str">
        <f>+'Tabela IIIa'!O39</f>
        <v/>
      </c>
      <c r="Q32" s="376" t="str">
        <f>+'Tabela IIIa'!P39</f>
        <v/>
      </c>
      <c r="R32" s="376" t="str">
        <f>+'Tabela IIIa'!Q39</f>
        <v/>
      </c>
    </row>
    <row r="33" spans="1:21" x14ac:dyDescent="0.25">
      <c r="A33" s="311">
        <f>'Tabela I'!$F$2</f>
        <v>0</v>
      </c>
      <c r="B33" s="311">
        <f>'Tabela I'!$F$1</f>
        <v>2025</v>
      </c>
      <c r="C33" s="376" t="str">
        <f>+'Tabela IIIa'!B40</f>
        <v/>
      </c>
      <c r="D33" s="376">
        <f>+'Tabela IIIa'!C40</f>
        <v>0</v>
      </c>
      <c r="E33" s="376">
        <f>+'Tabela IIIa'!D40</f>
        <v>0</v>
      </c>
      <c r="F33" s="376">
        <f>+'Tabela IIIa'!E40</f>
        <v>0</v>
      </c>
      <c r="G33" s="376">
        <f>+'Tabela IIIa'!F40</f>
        <v>0</v>
      </c>
      <c r="H33" s="376">
        <f>+'Tabela IIIa'!G40</f>
        <v>0</v>
      </c>
      <c r="I33" s="376">
        <f>+'Tabela IIIa'!H40</f>
        <v>0</v>
      </c>
      <c r="J33" s="376">
        <f>+'Tabela IIIa'!I40</f>
        <v>0</v>
      </c>
      <c r="K33" s="376">
        <f>+'Tabela IIIa'!J40</f>
        <v>0</v>
      </c>
      <c r="L33" s="376">
        <f>+'Tabela IIIa'!K40</f>
        <v>0</v>
      </c>
      <c r="M33" s="376">
        <f>+'Tabela IIIa'!L40</f>
        <v>0</v>
      </c>
      <c r="N33" s="376" t="str">
        <f>+'Tabela IIIa'!M40</f>
        <v/>
      </c>
      <c r="O33" s="376" t="str">
        <f>+'Tabela IIIa'!N40</f>
        <v/>
      </c>
      <c r="P33" s="376" t="str">
        <f>+'Tabela IIIa'!O40</f>
        <v/>
      </c>
      <c r="Q33" s="376" t="str">
        <f>+'Tabela IIIa'!P40</f>
        <v/>
      </c>
      <c r="R33" s="376" t="str">
        <f>+'Tabela IIIa'!Q40</f>
        <v/>
      </c>
    </row>
    <row r="34" spans="1:21" x14ac:dyDescent="0.25">
      <c r="A34" s="311">
        <f>'Tabela I'!$F$2</f>
        <v>0</v>
      </c>
      <c r="B34" s="311">
        <f>'Tabela I'!$F$1</f>
        <v>2025</v>
      </c>
      <c r="C34" s="376" t="str">
        <f>+'Tabela IIIa'!B41</f>
        <v/>
      </c>
      <c r="D34" s="376">
        <f>+'Tabela IIIa'!C41</f>
        <v>0</v>
      </c>
      <c r="E34" s="376">
        <f>+'Tabela IIIa'!D41</f>
        <v>0</v>
      </c>
      <c r="F34" s="376">
        <f>+'Tabela IIIa'!E41</f>
        <v>0</v>
      </c>
      <c r="G34" s="376">
        <f>+'Tabela IIIa'!F41</f>
        <v>0</v>
      </c>
      <c r="H34" s="376">
        <f>+'Tabela IIIa'!G41</f>
        <v>0</v>
      </c>
      <c r="I34" s="376">
        <f>+'Tabela IIIa'!H41</f>
        <v>0</v>
      </c>
      <c r="J34" s="376">
        <f>+'Tabela IIIa'!I41</f>
        <v>0</v>
      </c>
      <c r="K34" s="376">
        <f>+'Tabela IIIa'!J41</f>
        <v>0</v>
      </c>
      <c r="L34" s="376">
        <f>+'Tabela IIIa'!K41</f>
        <v>0</v>
      </c>
      <c r="M34" s="376">
        <f>+'Tabela IIIa'!L41</f>
        <v>0</v>
      </c>
      <c r="N34" s="376" t="str">
        <f>+'Tabela IIIa'!M41</f>
        <v/>
      </c>
      <c r="O34" s="376" t="str">
        <f>+'Tabela IIIa'!N41</f>
        <v/>
      </c>
      <c r="P34" s="376" t="str">
        <f>+'Tabela IIIa'!O41</f>
        <v/>
      </c>
      <c r="Q34" s="376" t="str">
        <f>+'Tabela IIIa'!P41</f>
        <v/>
      </c>
      <c r="R34" s="376" t="str">
        <f>+'Tabela IIIa'!Q41</f>
        <v/>
      </c>
    </row>
    <row r="35" spans="1:21" x14ac:dyDescent="0.25">
      <c r="A35" s="311">
        <f>'Tabela I'!$F$2</f>
        <v>0</v>
      </c>
      <c r="B35" s="311">
        <f>'Tabela I'!$F$1</f>
        <v>2025</v>
      </c>
      <c r="C35" s="376" t="str">
        <f>+'Tabela IIIa'!B42</f>
        <v/>
      </c>
      <c r="D35" s="376">
        <f>+'Tabela IIIa'!C42</f>
        <v>0</v>
      </c>
      <c r="E35" s="376">
        <f>+'Tabela IIIa'!D42</f>
        <v>0</v>
      </c>
      <c r="F35" s="376">
        <f>+'Tabela IIIa'!E42</f>
        <v>0</v>
      </c>
      <c r="G35" s="376">
        <f>+'Tabela IIIa'!F42</f>
        <v>0</v>
      </c>
      <c r="H35" s="376">
        <f>+'Tabela IIIa'!G42</f>
        <v>0</v>
      </c>
      <c r="I35" s="376">
        <f>+'Tabela IIIa'!H42</f>
        <v>0</v>
      </c>
      <c r="J35" s="376">
        <f>+'Tabela IIIa'!I42</f>
        <v>0</v>
      </c>
      <c r="K35" s="376">
        <f>+'Tabela IIIa'!J42</f>
        <v>0</v>
      </c>
      <c r="L35" s="376">
        <f>+'Tabela IIIa'!K42</f>
        <v>0</v>
      </c>
      <c r="M35" s="376">
        <f>+'Tabela IIIa'!L42</f>
        <v>0</v>
      </c>
      <c r="N35" s="376" t="str">
        <f>+'Tabela IIIa'!M42</f>
        <v/>
      </c>
      <c r="O35" s="376" t="str">
        <f>+'Tabela IIIa'!N42</f>
        <v/>
      </c>
      <c r="P35" s="376" t="str">
        <f>+'Tabela IIIa'!O42</f>
        <v/>
      </c>
      <c r="Q35" s="376" t="str">
        <f>+'Tabela IIIa'!P42</f>
        <v/>
      </c>
      <c r="R35" s="376" t="str">
        <f>+'Tabela IIIa'!Q42</f>
        <v/>
      </c>
    </row>
    <row r="36" spans="1:21" x14ac:dyDescent="0.25">
      <c r="A36" s="311">
        <f>'Tabela I'!$F$2</f>
        <v>0</v>
      </c>
      <c r="B36" s="311">
        <f>'Tabela I'!$F$1</f>
        <v>2025</v>
      </c>
      <c r="C36" s="376" t="str">
        <f>+'Tabela IIIa'!B43</f>
        <v/>
      </c>
      <c r="D36" s="376">
        <f>+'Tabela IIIa'!C43</f>
        <v>0</v>
      </c>
      <c r="E36" s="376">
        <f>+'Tabela IIIa'!D43</f>
        <v>0</v>
      </c>
      <c r="F36" s="376">
        <f>+'Tabela IIIa'!E43</f>
        <v>0</v>
      </c>
      <c r="G36" s="376">
        <f>+'Tabela IIIa'!F43</f>
        <v>0</v>
      </c>
      <c r="H36" s="376">
        <f>+'Tabela IIIa'!G43</f>
        <v>0</v>
      </c>
      <c r="I36" s="376">
        <f>+'Tabela IIIa'!H43</f>
        <v>0</v>
      </c>
      <c r="J36" s="376">
        <f>+'Tabela IIIa'!I43</f>
        <v>0</v>
      </c>
      <c r="K36" s="376">
        <f>+'Tabela IIIa'!J43</f>
        <v>0</v>
      </c>
      <c r="L36" s="376">
        <f>+'Tabela IIIa'!K43</f>
        <v>0</v>
      </c>
      <c r="M36" s="376">
        <f>+'Tabela IIIa'!L43</f>
        <v>0</v>
      </c>
      <c r="N36" s="376" t="str">
        <f>+'Tabela IIIa'!M43</f>
        <v/>
      </c>
      <c r="O36" s="376" t="str">
        <f>+'Tabela IIIa'!N43</f>
        <v/>
      </c>
      <c r="P36" s="376" t="str">
        <f>+'Tabela IIIa'!O43</f>
        <v/>
      </c>
      <c r="Q36" s="376" t="str">
        <f>+'Tabela IIIa'!P43</f>
        <v/>
      </c>
      <c r="R36" s="376" t="str">
        <f>+'Tabela IIIa'!Q43</f>
        <v/>
      </c>
    </row>
    <row r="37" spans="1:21" x14ac:dyDescent="0.25">
      <c r="A37" s="311">
        <f>'Tabela I'!$F$2</f>
        <v>0</v>
      </c>
      <c r="B37" s="311">
        <f>'Tabela I'!$F$1</f>
        <v>2025</v>
      </c>
      <c r="C37" s="376" t="str">
        <f>+'Tabela IIIa'!B44</f>
        <v/>
      </c>
      <c r="D37" s="376">
        <f>+'Tabela IIIa'!C44</f>
        <v>0</v>
      </c>
      <c r="E37" s="376">
        <f>+'Tabela IIIa'!D44</f>
        <v>0</v>
      </c>
      <c r="F37" s="376">
        <f>+'Tabela IIIa'!E44</f>
        <v>0</v>
      </c>
      <c r="G37" s="376">
        <f>+'Tabela IIIa'!F44</f>
        <v>0</v>
      </c>
      <c r="H37" s="376">
        <f>+'Tabela IIIa'!G44</f>
        <v>0</v>
      </c>
      <c r="I37" s="376">
        <f>+'Tabela IIIa'!H44</f>
        <v>0</v>
      </c>
      <c r="J37" s="376">
        <f>+'Tabela IIIa'!I44</f>
        <v>0</v>
      </c>
      <c r="K37" s="376">
        <f>+'Tabela IIIa'!J44</f>
        <v>0</v>
      </c>
      <c r="L37" s="376">
        <f>+'Tabela IIIa'!K44</f>
        <v>0</v>
      </c>
      <c r="M37" s="376">
        <f>+'Tabela IIIa'!L44</f>
        <v>0</v>
      </c>
      <c r="N37" s="376" t="str">
        <f>+'Tabela IIIa'!M44</f>
        <v/>
      </c>
      <c r="O37" s="376" t="str">
        <f>+'Tabela IIIa'!N44</f>
        <v/>
      </c>
      <c r="P37" s="376" t="str">
        <f>+'Tabela IIIa'!O44</f>
        <v/>
      </c>
      <c r="Q37" s="376" t="str">
        <f>+'Tabela IIIa'!P44</f>
        <v/>
      </c>
      <c r="R37" s="376" t="str">
        <f>+'Tabela IIIa'!Q44</f>
        <v/>
      </c>
    </row>
    <row r="38" spans="1:21" x14ac:dyDescent="0.25">
      <c r="A38" s="311">
        <f>'Tabela I'!$F$2</f>
        <v>0</v>
      </c>
      <c r="B38" s="311">
        <f>'Tabela I'!$F$1</f>
        <v>2025</v>
      </c>
      <c r="C38" s="376" t="str">
        <f>+'Tabela IIIa'!B45</f>
        <v/>
      </c>
      <c r="D38" s="376">
        <f>+'Tabela IIIa'!C45</f>
        <v>0</v>
      </c>
      <c r="E38" s="376">
        <f>+'Tabela IIIa'!D45</f>
        <v>0</v>
      </c>
      <c r="F38" s="376">
        <f>+'Tabela IIIa'!E45</f>
        <v>0</v>
      </c>
      <c r="G38" s="376">
        <f>+'Tabela IIIa'!F45</f>
        <v>0</v>
      </c>
      <c r="H38" s="376">
        <f>+'Tabela IIIa'!G45</f>
        <v>0</v>
      </c>
      <c r="I38" s="376">
        <f>+'Tabela IIIa'!H45</f>
        <v>0</v>
      </c>
      <c r="J38" s="376">
        <f>+'Tabela IIIa'!I45</f>
        <v>0</v>
      </c>
      <c r="K38" s="376">
        <f>+'Tabela IIIa'!J45</f>
        <v>0</v>
      </c>
      <c r="L38" s="376">
        <f>+'Tabela IIIa'!K45</f>
        <v>0</v>
      </c>
      <c r="M38" s="376">
        <f>+'Tabela IIIa'!L45</f>
        <v>0</v>
      </c>
      <c r="N38" s="376" t="str">
        <f>+'Tabela IIIa'!M45</f>
        <v/>
      </c>
      <c r="O38" s="376" t="str">
        <f>+'Tabela IIIa'!N45</f>
        <v/>
      </c>
      <c r="P38" s="376" t="str">
        <f>+'Tabela IIIa'!O45</f>
        <v/>
      </c>
      <c r="Q38" s="376" t="str">
        <f>+'Tabela IIIa'!P45</f>
        <v/>
      </c>
      <c r="R38" s="376" t="str">
        <f>+'Tabela IIIa'!Q45</f>
        <v/>
      </c>
    </row>
    <row r="39" spans="1:21" x14ac:dyDescent="0.25">
      <c r="A39" s="311">
        <f>'Tabela I'!$F$2</f>
        <v>0</v>
      </c>
      <c r="B39" s="311">
        <f>'Tabela I'!$F$1</f>
        <v>2025</v>
      </c>
      <c r="C39" s="376" t="str">
        <f>+'Tabela IIIa'!B46</f>
        <v/>
      </c>
      <c r="D39" s="376">
        <f>+'Tabela IIIa'!C46</f>
        <v>0</v>
      </c>
      <c r="E39" s="376">
        <f>+'Tabela IIIa'!D46</f>
        <v>0</v>
      </c>
      <c r="F39" s="376">
        <f>+'Tabela IIIa'!E46</f>
        <v>0</v>
      </c>
      <c r="G39" s="376">
        <f>+'Tabela IIIa'!F46</f>
        <v>0</v>
      </c>
      <c r="H39" s="376">
        <f>+'Tabela IIIa'!G46</f>
        <v>0</v>
      </c>
      <c r="I39" s="376">
        <f>+'Tabela IIIa'!H46</f>
        <v>0</v>
      </c>
      <c r="J39" s="376">
        <f>+'Tabela IIIa'!I46</f>
        <v>0</v>
      </c>
      <c r="K39" s="376">
        <f>+'Tabela IIIa'!J46</f>
        <v>0</v>
      </c>
      <c r="L39" s="376">
        <f>+'Tabela IIIa'!K46</f>
        <v>0</v>
      </c>
      <c r="M39" s="376">
        <f>+'Tabela IIIa'!L46</f>
        <v>0</v>
      </c>
      <c r="N39" s="376" t="str">
        <f>+'Tabela IIIa'!M46</f>
        <v/>
      </c>
      <c r="O39" s="376" t="str">
        <f>+'Tabela IIIa'!N46</f>
        <v/>
      </c>
      <c r="P39" s="376" t="str">
        <f>+'Tabela IIIa'!O46</f>
        <v/>
      </c>
      <c r="Q39" s="376" t="str">
        <f>+'Tabela IIIa'!P46</f>
        <v/>
      </c>
      <c r="R39" s="376" t="str">
        <f>+'Tabela IIIa'!Q46</f>
        <v/>
      </c>
    </row>
    <row r="40" spans="1:21" x14ac:dyDescent="0.25">
      <c r="A40" s="311">
        <f>'Tabela I'!$F$2</f>
        <v>0</v>
      </c>
      <c r="B40" s="311">
        <f>'Tabela I'!$F$1</f>
        <v>2025</v>
      </c>
      <c r="C40" s="376" t="str">
        <f>+'Tabela IIIa'!B47</f>
        <v/>
      </c>
      <c r="D40" s="376">
        <f>+'Tabela IIIa'!C47</f>
        <v>0</v>
      </c>
      <c r="E40" s="376">
        <f>+'Tabela IIIa'!D47</f>
        <v>0</v>
      </c>
      <c r="F40" s="376">
        <f>+'Tabela IIIa'!E47</f>
        <v>0</v>
      </c>
      <c r="G40" s="376">
        <f>+'Tabela IIIa'!F47</f>
        <v>0</v>
      </c>
      <c r="H40" s="376">
        <f>+'Tabela IIIa'!G47</f>
        <v>0</v>
      </c>
      <c r="I40" s="376">
        <f>+'Tabela IIIa'!H47</f>
        <v>0</v>
      </c>
      <c r="J40" s="376">
        <f>+'Tabela IIIa'!I47</f>
        <v>0</v>
      </c>
      <c r="K40" s="376">
        <f>+'Tabela IIIa'!J47</f>
        <v>0</v>
      </c>
      <c r="L40" s="376">
        <f>+'Tabela IIIa'!K47</f>
        <v>0</v>
      </c>
      <c r="M40" s="376">
        <f>+'Tabela IIIa'!L47</f>
        <v>0</v>
      </c>
      <c r="N40" s="376" t="str">
        <f>+'Tabela IIIa'!M47</f>
        <v/>
      </c>
      <c r="O40" s="376" t="str">
        <f>+'Tabela IIIa'!N47</f>
        <v/>
      </c>
      <c r="P40" s="376" t="str">
        <f>+'Tabela IIIa'!O47</f>
        <v/>
      </c>
      <c r="Q40" s="376" t="str">
        <f>+'Tabela IIIa'!P47</f>
        <v/>
      </c>
      <c r="R40" s="376" t="str">
        <f>+'Tabela IIIa'!Q47</f>
        <v/>
      </c>
    </row>
    <row r="41" spans="1:21" x14ac:dyDescent="0.25">
      <c r="A41" s="311">
        <f>'Tabela I'!$F$2</f>
        <v>0</v>
      </c>
      <c r="B41" s="311">
        <f>'Tabela I'!$F$1</f>
        <v>2025</v>
      </c>
      <c r="C41" s="376" t="str">
        <f>+'Tabela IIIa'!B111</f>
        <v/>
      </c>
      <c r="D41" s="376">
        <f>+'Tabela IIIa'!C111</f>
        <v>0</v>
      </c>
      <c r="E41" s="376">
        <f>+'Tabela IIIa'!D111</f>
        <v>0</v>
      </c>
      <c r="F41" s="376">
        <f>+'Tabela IIIa'!E111</f>
        <v>0</v>
      </c>
      <c r="G41" s="376">
        <f>+'Tabela IIIa'!F111</f>
        <v>0</v>
      </c>
      <c r="H41" s="376">
        <f>+'Tabela IIIa'!G111</f>
        <v>0</v>
      </c>
      <c r="I41" s="376">
        <f>+'Tabela IIIa'!H111</f>
        <v>0</v>
      </c>
      <c r="J41" s="376">
        <f>+'Tabela IIIa'!I111</f>
        <v>0</v>
      </c>
      <c r="K41" s="376">
        <f>+'Tabela IIIa'!J111</f>
        <v>0</v>
      </c>
      <c r="L41" s="376">
        <f>+'Tabela IIIa'!K111</f>
        <v>0</v>
      </c>
      <c r="M41" s="376">
        <f>+'Tabela IIIa'!L111</f>
        <v>0</v>
      </c>
      <c r="N41" s="376" t="str">
        <f>+'Tabela IIIa'!M111</f>
        <v/>
      </c>
      <c r="O41" s="376" t="str">
        <f>+'Tabela IIIa'!N111</f>
        <v/>
      </c>
      <c r="P41" s="376" t="str">
        <f>+'Tabela IIIa'!O111</f>
        <v/>
      </c>
      <c r="Q41" s="376" t="str">
        <f>+'Tabela IIIa'!P111</f>
        <v/>
      </c>
      <c r="R41" s="376" t="str">
        <f>+'Tabela IIIa'!Q111</f>
        <v/>
      </c>
    </row>
    <row r="42" spans="1:21" x14ac:dyDescent="0.25">
      <c r="A42" s="311">
        <f>'Tabela I'!$F$2</f>
        <v>0</v>
      </c>
      <c r="B42" s="311">
        <f>'Tabela I'!$F$1</f>
        <v>2025</v>
      </c>
      <c r="C42" s="376" t="str">
        <f>+'Tabela IIIa'!B112</f>
        <v/>
      </c>
      <c r="D42" s="376">
        <f>+'Tabela IIIa'!C112</f>
        <v>0</v>
      </c>
      <c r="E42" s="376">
        <f>+'Tabela IIIa'!D112</f>
        <v>0</v>
      </c>
      <c r="F42" s="376">
        <f>+'Tabela IIIa'!E112</f>
        <v>0</v>
      </c>
      <c r="G42" s="376">
        <f>+'Tabela IIIa'!F112</f>
        <v>0</v>
      </c>
      <c r="H42" s="376">
        <f>+'Tabela IIIa'!G112</f>
        <v>0</v>
      </c>
      <c r="I42" s="376">
        <f>+'Tabela IIIa'!H112</f>
        <v>0</v>
      </c>
      <c r="J42" s="376">
        <f>+'Tabela IIIa'!I112</f>
        <v>0</v>
      </c>
      <c r="K42" s="376">
        <f>+'Tabela IIIa'!J112</f>
        <v>0</v>
      </c>
      <c r="L42" s="376">
        <f>+'Tabela IIIa'!K112</f>
        <v>0</v>
      </c>
      <c r="M42" s="376">
        <f>+'Tabela IIIa'!L112</f>
        <v>0</v>
      </c>
      <c r="N42" s="376" t="str">
        <f>+'Tabela IIIa'!M112</f>
        <v/>
      </c>
      <c r="O42" s="376" t="str">
        <f>+'Tabela IIIa'!N112</f>
        <v/>
      </c>
      <c r="P42" s="376" t="str">
        <f>+'Tabela IIIa'!O112</f>
        <v/>
      </c>
      <c r="Q42" s="376" t="str">
        <f>+'Tabela IIIa'!P112</f>
        <v/>
      </c>
      <c r="R42" s="376" t="str">
        <f>+'Tabela IIIa'!Q112</f>
        <v/>
      </c>
    </row>
    <row r="43" spans="1:21" x14ac:dyDescent="0.25">
      <c r="A43" s="311">
        <f>'Tabela I'!$F$2</f>
        <v>0</v>
      </c>
      <c r="B43" s="311">
        <f>'Tabela I'!$F$1</f>
        <v>2025</v>
      </c>
      <c r="C43" s="376" t="str">
        <f>+'Tabela IIIa'!B113</f>
        <v/>
      </c>
      <c r="D43" s="376">
        <f>+'Tabela IIIa'!C113</f>
        <v>0</v>
      </c>
      <c r="E43" s="376">
        <f>+'Tabela IIIa'!D113</f>
        <v>0</v>
      </c>
      <c r="F43" s="376">
        <f>+'Tabela IIIa'!E113</f>
        <v>0</v>
      </c>
      <c r="G43" s="376">
        <f>+'Tabela IIIa'!F113</f>
        <v>0</v>
      </c>
      <c r="H43" s="376">
        <f>+'Tabela IIIa'!G113</f>
        <v>0</v>
      </c>
      <c r="I43" s="376">
        <f>+'Tabela IIIa'!H113</f>
        <v>0</v>
      </c>
      <c r="J43" s="376">
        <f>+'Tabela IIIa'!I113</f>
        <v>0</v>
      </c>
      <c r="K43" s="376">
        <f>+'Tabela IIIa'!J113</f>
        <v>0</v>
      </c>
      <c r="L43" s="376">
        <f>+'Tabela IIIa'!K113</f>
        <v>0</v>
      </c>
      <c r="M43" s="376">
        <f>+'Tabela IIIa'!L113</f>
        <v>0</v>
      </c>
      <c r="N43" s="376" t="str">
        <f>+'Tabela IIIa'!M113</f>
        <v/>
      </c>
      <c r="O43" s="376" t="str">
        <f>+'Tabela IIIa'!N113</f>
        <v/>
      </c>
      <c r="P43" s="376" t="str">
        <f>+'Tabela IIIa'!O113</f>
        <v/>
      </c>
      <c r="Q43" s="376" t="str">
        <f>+'Tabela IIIa'!P113</f>
        <v/>
      </c>
      <c r="R43" s="376" t="str">
        <f>+'Tabela IIIa'!Q113</f>
        <v/>
      </c>
    </row>
    <row r="44" spans="1:21" s="329" customFormat="1" x14ac:dyDescent="0.25">
      <c r="A44" s="311">
        <f>'Tabela I'!$F$2</f>
        <v>0</v>
      </c>
      <c r="B44" s="311">
        <f>'Tabela I'!$F$1</f>
        <v>2025</v>
      </c>
      <c r="C44" s="376" t="str">
        <f>+'Tabela IIIa'!B114</f>
        <v/>
      </c>
      <c r="D44" s="376">
        <f>+'Tabela IIIa'!C114</f>
        <v>0</v>
      </c>
      <c r="E44" s="376">
        <f>+'Tabela IIIa'!D114</f>
        <v>0</v>
      </c>
      <c r="F44" s="376">
        <f>+'Tabela IIIa'!E114</f>
        <v>0</v>
      </c>
      <c r="G44" s="376">
        <f>+'Tabela IIIa'!F114</f>
        <v>0</v>
      </c>
      <c r="H44" s="376">
        <f>+'Tabela IIIa'!G114</f>
        <v>0</v>
      </c>
      <c r="I44" s="376">
        <f>+'Tabela IIIa'!H114</f>
        <v>0</v>
      </c>
      <c r="J44" s="376">
        <f>+'Tabela IIIa'!I114</f>
        <v>0</v>
      </c>
      <c r="K44" s="376">
        <f>+'Tabela IIIa'!J114</f>
        <v>0</v>
      </c>
      <c r="L44" s="376">
        <f>+'Tabela IIIa'!K114</f>
        <v>0</v>
      </c>
      <c r="M44" s="376">
        <f>+'Tabela IIIa'!L114</f>
        <v>0</v>
      </c>
      <c r="N44" s="376" t="str">
        <f>+'Tabela IIIa'!M114</f>
        <v/>
      </c>
      <c r="O44" s="376" t="str">
        <f>+'Tabela IIIa'!N114</f>
        <v/>
      </c>
      <c r="P44" s="376" t="str">
        <f>+'Tabela IIIa'!O114</f>
        <v/>
      </c>
      <c r="Q44" s="376" t="str">
        <f>+'Tabela IIIa'!P114</f>
        <v/>
      </c>
      <c r="R44" s="376" t="str">
        <f>+'Tabela IIIa'!Q114</f>
        <v/>
      </c>
      <c r="S44" s="222"/>
      <c r="T44" s="222"/>
      <c r="U44" s="222"/>
    </row>
    <row r="45" spans="1:21" s="329" customFormat="1" x14ac:dyDescent="0.25">
      <c r="A45" s="311">
        <f>'Tabela I'!$F$2</f>
        <v>0</v>
      </c>
      <c r="B45" s="311">
        <f>'Tabela I'!$F$1</f>
        <v>2025</v>
      </c>
      <c r="C45" s="376" t="str">
        <f>+'Tabela IIIa'!B160</f>
        <v/>
      </c>
      <c r="D45" s="376">
        <f>+'Tabela IIIa'!C160</f>
        <v>0</v>
      </c>
      <c r="E45" s="376">
        <f>+'Tabela IIIa'!D160</f>
        <v>0</v>
      </c>
      <c r="F45" s="376">
        <f>+'Tabela IIIa'!E160</f>
        <v>0</v>
      </c>
      <c r="G45" s="376">
        <f>+'Tabela IIIa'!F160</f>
        <v>0</v>
      </c>
      <c r="H45" s="376">
        <f>+'Tabela IIIa'!G160</f>
        <v>0</v>
      </c>
      <c r="I45" s="376">
        <f>+'Tabela IIIa'!H160</f>
        <v>0</v>
      </c>
      <c r="J45" s="376">
        <f>+'Tabela IIIa'!I160</f>
        <v>0</v>
      </c>
      <c r="K45" s="376">
        <f>+'Tabela IIIa'!J160</f>
        <v>0</v>
      </c>
      <c r="L45" s="376">
        <f>+'Tabela IIIa'!K160</f>
        <v>0</v>
      </c>
      <c r="M45" s="376">
        <f>+'Tabela IIIa'!L160</f>
        <v>0</v>
      </c>
      <c r="N45" s="376" t="str">
        <f>+'Tabela IIIa'!M160</f>
        <v/>
      </c>
      <c r="O45" s="376" t="str">
        <f>+'Tabela IIIa'!N160</f>
        <v/>
      </c>
      <c r="P45" s="376" t="str">
        <f>+'Tabela IIIa'!O160</f>
        <v/>
      </c>
      <c r="Q45" s="376" t="str">
        <f>+'Tabela IIIa'!P160</f>
        <v/>
      </c>
      <c r="R45" s="376" t="str">
        <f>+'Tabela IIIa'!Q160</f>
        <v/>
      </c>
      <c r="S45" s="222"/>
      <c r="T45" s="222"/>
      <c r="U45" s="222"/>
    </row>
    <row r="46" spans="1:21" s="329" customFormat="1" x14ac:dyDescent="0.25">
      <c r="A46" s="311">
        <f>'Tabela I'!$F$2</f>
        <v>0</v>
      </c>
      <c r="B46" s="311">
        <f>'Tabela I'!$F$1</f>
        <v>2025</v>
      </c>
      <c r="C46" s="376" t="str">
        <f>+'Tabela IIIa'!B161</f>
        <v/>
      </c>
      <c r="D46" s="376">
        <f>+'Tabela IIIa'!C161</f>
        <v>0</v>
      </c>
      <c r="E46" s="376">
        <f>+'Tabela IIIa'!D161</f>
        <v>0</v>
      </c>
      <c r="F46" s="376">
        <f>+'Tabela IIIa'!E161</f>
        <v>0</v>
      </c>
      <c r="G46" s="376">
        <f>+'Tabela IIIa'!F161</f>
        <v>0</v>
      </c>
      <c r="H46" s="376">
        <f>+'Tabela IIIa'!G161</f>
        <v>0</v>
      </c>
      <c r="I46" s="376">
        <f>+'Tabela IIIa'!H161</f>
        <v>0</v>
      </c>
      <c r="J46" s="376">
        <f>+'Tabela IIIa'!I161</f>
        <v>0</v>
      </c>
      <c r="K46" s="376">
        <f>+'Tabela IIIa'!J161</f>
        <v>0</v>
      </c>
      <c r="L46" s="376">
        <f>+'Tabela IIIa'!K161</f>
        <v>0</v>
      </c>
      <c r="M46" s="376">
        <f>+'Tabela IIIa'!L161</f>
        <v>0</v>
      </c>
      <c r="N46" s="376" t="str">
        <f>+'Tabela IIIa'!M161</f>
        <v/>
      </c>
      <c r="O46" s="376" t="str">
        <f>+'Tabela IIIa'!N161</f>
        <v/>
      </c>
      <c r="P46" s="376" t="str">
        <f>+'Tabela IIIa'!O161</f>
        <v/>
      </c>
      <c r="Q46" s="376" t="str">
        <f>+'Tabela IIIa'!P161</f>
        <v/>
      </c>
      <c r="R46" s="376" t="str">
        <f>+'Tabela IIIa'!Q161</f>
        <v/>
      </c>
      <c r="S46" s="222"/>
      <c r="T46" s="222"/>
      <c r="U46" s="222"/>
    </row>
    <row r="47" spans="1:21" s="329" customFormat="1" x14ac:dyDescent="0.25">
      <c r="A47" s="311">
        <f>'Tabela I'!$F$2</f>
        <v>0</v>
      </c>
      <c r="B47" s="311">
        <f>'Tabela I'!$F$1</f>
        <v>2025</v>
      </c>
      <c r="C47" s="376" t="str">
        <f>+'Tabela IIIa'!B162</f>
        <v/>
      </c>
      <c r="D47" s="376">
        <f>+'Tabela IIIa'!C162</f>
        <v>0</v>
      </c>
      <c r="E47" s="376">
        <f>+'Tabela IIIa'!D162</f>
        <v>0</v>
      </c>
      <c r="F47" s="376">
        <f>+'Tabela IIIa'!E162</f>
        <v>0</v>
      </c>
      <c r="G47" s="376">
        <f>+'Tabela IIIa'!F162</f>
        <v>0</v>
      </c>
      <c r="H47" s="376">
        <f>+'Tabela IIIa'!G162</f>
        <v>0</v>
      </c>
      <c r="I47" s="376">
        <f>+'Tabela IIIa'!H162</f>
        <v>0</v>
      </c>
      <c r="J47" s="376">
        <f>+'Tabela IIIa'!I162</f>
        <v>0</v>
      </c>
      <c r="K47" s="376">
        <f>+'Tabela IIIa'!J162</f>
        <v>0</v>
      </c>
      <c r="L47" s="376">
        <f>+'Tabela IIIa'!K162</f>
        <v>0</v>
      </c>
      <c r="M47" s="376">
        <f>+'Tabela IIIa'!L162</f>
        <v>0</v>
      </c>
      <c r="N47" s="376" t="str">
        <f>+'Tabela IIIa'!M162</f>
        <v/>
      </c>
      <c r="O47" s="376" t="str">
        <f>+'Tabela IIIa'!N162</f>
        <v/>
      </c>
      <c r="P47" s="376" t="str">
        <f>+'Tabela IIIa'!O162</f>
        <v/>
      </c>
      <c r="Q47" s="376" t="str">
        <f>+'Tabela IIIa'!P162</f>
        <v/>
      </c>
      <c r="R47" s="376" t="str">
        <f>+'Tabela IIIa'!Q162</f>
        <v/>
      </c>
      <c r="S47" s="222"/>
      <c r="T47" s="222"/>
      <c r="U47" s="222"/>
    </row>
    <row r="48" spans="1:21" s="329" customFormat="1" x14ac:dyDescent="0.25">
      <c r="A48" s="311">
        <f>'Tabela I'!$F$2</f>
        <v>0</v>
      </c>
      <c r="B48" s="311">
        <f>'Tabela I'!$F$1</f>
        <v>2025</v>
      </c>
      <c r="C48" s="376" t="str">
        <f>+'Tabela IIIa'!B163</f>
        <v/>
      </c>
      <c r="D48" s="376">
        <f>+'Tabela IIIa'!C163</f>
        <v>0</v>
      </c>
      <c r="E48" s="376">
        <f>+'Tabela IIIa'!D163</f>
        <v>0</v>
      </c>
      <c r="F48" s="376">
        <f>+'Tabela IIIa'!E163</f>
        <v>0</v>
      </c>
      <c r="G48" s="376">
        <f>+'Tabela IIIa'!F163</f>
        <v>0</v>
      </c>
      <c r="H48" s="376">
        <f>+'Tabela IIIa'!G163</f>
        <v>0</v>
      </c>
      <c r="I48" s="376">
        <f>+'Tabela IIIa'!H163</f>
        <v>0</v>
      </c>
      <c r="J48" s="376">
        <f>+'Tabela IIIa'!I163</f>
        <v>0</v>
      </c>
      <c r="K48" s="376">
        <f>+'Tabela IIIa'!J163</f>
        <v>0</v>
      </c>
      <c r="L48" s="376">
        <f>+'Tabela IIIa'!K163</f>
        <v>0</v>
      </c>
      <c r="M48" s="376">
        <f>+'Tabela IIIa'!L163</f>
        <v>0</v>
      </c>
      <c r="N48" s="376" t="str">
        <f>+'Tabela IIIa'!M163</f>
        <v/>
      </c>
      <c r="O48" s="376" t="str">
        <f>+'Tabela IIIa'!N163</f>
        <v/>
      </c>
      <c r="P48" s="376" t="str">
        <f>+'Tabela IIIa'!O163</f>
        <v/>
      </c>
      <c r="Q48" s="376" t="str">
        <f>+'Tabela IIIa'!P163</f>
        <v/>
      </c>
      <c r="R48" s="376" t="str">
        <f>+'Tabela IIIa'!Q163</f>
        <v/>
      </c>
      <c r="S48" s="222"/>
      <c r="T48" s="222"/>
      <c r="U48" s="222"/>
    </row>
    <row r="49" spans="1:21" s="329" customFormat="1" x14ac:dyDescent="0.25">
      <c r="A49" s="311">
        <f>'Tabela I'!$F$2</f>
        <v>0</v>
      </c>
      <c r="B49" s="311">
        <f>'Tabela I'!$F$1</f>
        <v>2025</v>
      </c>
      <c r="C49" s="376" t="str">
        <f>+'Tabela IIIa'!B164</f>
        <v/>
      </c>
      <c r="D49" s="376">
        <f>+'Tabela IIIa'!C164</f>
        <v>0</v>
      </c>
      <c r="E49" s="376">
        <f>+'Tabela IIIa'!D164</f>
        <v>0</v>
      </c>
      <c r="F49" s="376">
        <f>+'Tabela IIIa'!E164</f>
        <v>0</v>
      </c>
      <c r="G49" s="376">
        <f>+'Tabela IIIa'!F164</f>
        <v>0</v>
      </c>
      <c r="H49" s="376">
        <f>+'Tabela IIIa'!G164</f>
        <v>0</v>
      </c>
      <c r="I49" s="376">
        <f>+'Tabela IIIa'!H164</f>
        <v>0</v>
      </c>
      <c r="J49" s="376">
        <f>+'Tabela IIIa'!I164</f>
        <v>0</v>
      </c>
      <c r="K49" s="376">
        <f>+'Tabela IIIa'!J164</f>
        <v>0</v>
      </c>
      <c r="L49" s="376">
        <f>+'Tabela IIIa'!K164</f>
        <v>0</v>
      </c>
      <c r="M49" s="376">
        <f>+'Tabela IIIa'!L164</f>
        <v>0</v>
      </c>
      <c r="N49" s="376" t="str">
        <f>+'Tabela IIIa'!M164</f>
        <v/>
      </c>
      <c r="O49" s="376" t="str">
        <f>+'Tabela IIIa'!N164</f>
        <v/>
      </c>
      <c r="P49" s="376" t="str">
        <f>+'Tabela IIIa'!O164</f>
        <v/>
      </c>
      <c r="Q49" s="376" t="str">
        <f>+'Tabela IIIa'!P164</f>
        <v/>
      </c>
      <c r="R49" s="376" t="str">
        <f>+'Tabela IIIa'!Q164</f>
        <v/>
      </c>
      <c r="S49" s="222"/>
      <c r="T49" s="222"/>
      <c r="U49" s="222"/>
    </row>
    <row r="50" spans="1:21" s="329" customFormat="1" x14ac:dyDescent="0.25">
      <c r="A50" s="311">
        <f>'Tabela I'!$F$2</f>
        <v>0</v>
      </c>
      <c r="B50" s="311">
        <f>'Tabela I'!$F$1</f>
        <v>2025</v>
      </c>
      <c r="C50" s="376" t="str">
        <f>+'Tabela IIIa'!B165</f>
        <v/>
      </c>
      <c r="D50" s="376">
        <f>+'Tabela IIIa'!C165</f>
        <v>0</v>
      </c>
      <c r="E50" s="376">
        <f>+'Tabela IIIa'!D165</f>
        <v>0</v>
      </c>
      <c r="F50" s="376">
        <f>+'Tabela IIIa'!E165</f>
        <v>0</v>
      </c>
      <c r="G50" s="376">
        <f>+'Tabela IIIa'!F165</f>
        <v>0</v>
      </c>
      <c r="H50" s="376">
        <f>+'Tabela IIIa'!G165</f>
        <v>0</v>
      </c>
      <c r="I50" s="376">
        <f>+'Tabela IIIa'!H165</f>
        <v>0</v>
      </c>
      <c r="J50" s="376">
        <f>+'Tabela IIIa'!I165</f>
        <v>0</v>
      </c>
      <c r="K50" s="376">
        <f>+'Tabela IIIa'!J165</f>
        <v>0</v>
      </c>
      <c r="L50" s="376">
        <f>+'Tabela IIIa'!K165</f>
        <v>0</v>
      </c>
      <c r="M50" s="376">
        <f>+'Tabela IIIa'!L165</f>
        <v>0</v>
      </c>
      <c r="N50" s="376" t="str">
        <f>+'Tabela IIIa'!M165</f>
        <v/>
      </c>
      <c r="O50" s="376" t="str">
        <f>+'Tabela IIIa'!N165</f>
        <v/>
      </c>
      <c r="P50" s="376" t="str">
        <f>+'Tabela IIIa'!O165</f>
        <v/>
      </c>
      <c r="Q50" s="376" t="str">
        <f>+'Tabela IIIa'!P165</f>
        <v/>
      </c>
      <c r="R50" s="376" t="str">
        <f>+'Tabela IIIa'!Q165</f>
        <v/>
      </c>
      <c r="S50" s="222"/>
      <c r="T50" s="222"/>
      <c r="U50" s="222"/>
    </row>
    <row r="51" spans="1:21" s="329" customFormat="1" x14ac:dyDescent="0.25">
      <c r="A51" s="311">
        <f>'Tabela I'!$F$2</f>
        <v>0</v>
      </c>
      <c r="B51" s="311">
        <f>'Tabela I'!$F$1</f>
        <v>2025</v>
      </c>
      <c r="C51" s="376" t="str">
        <f>+'Tabela IIIa'!B166</f>
        <v/>
      </c>
      <c r="D51" s="376">
        <f>+'Tabela IIIa'!C166</f>
        <v>0</v>
      </c>
      <c r="E51" s="376">
        <f>+'Tabela IIIa'!D166</f>
        <v>0</v>
      </c>
      <c r="F51" s="376">
        <f>+'Tabela IIIa'!E166</f>
        <v>0</v>
      </c>
      <c r="G51" s="376">
        <f>+'Tabela IIIa'!F166</f>
        <v>0</v>
      </c>
      <c r="H51" s="376">
        <f>+'Tabela IIIa'!G166</f>
        <v>0</v>
      </c>
      <c r="I51" s="376">
        <f>+'Tabela IIIa'!H166</f>
        <v>0</v>
      </c>
      <c r="J51" s="376">
        <f>+'Tabela IIIa'!I166</f>
        <v>0</v>
      </c>
      <c r="K51" s="376">
        <f>+'Tabela IIIa'!J166</f>
        <v>0</v>
      </c>
      <c r="L51" s="376">
        <f>+'Tabela IIIa'!K166</f>
        <v>0</v>
      </c>
      <c r="M51" s="376">
        <f>+'Tabela IIIa'!L166</f>
        <v>0</v>
      </c>
      <c r="N51" s="376" t="str">
        <f>+'Tabela IIIa'!M166</f>
        <v/>
      </c>
      <c r="O51" s="376" t="str">
        <f>+'Tabela IIIa'!N166</f>
        <v/>
      </c>
      <c r="P51" s="376" t="str">
        <f>+'Tabela IIIa'!O166</f>
        <v/>
      </c>
      <c r="Q51" s="376" t="str">
        <f>+'Tabela IIIa'!P166</f>
        <v/>
      </c>
      <c r="R51" s="376" t="str">
        <f>+'Tabela IIIa'!Q166</f>
        <v/>
      </c>
      <c r="S51" s="222"/>
      <c r="T51" s="222"/>
      <c r="U51" s="222"/>
    </row>
    <row r="52" spans="1:21" s="329" customFormat="1" x14ac:dyDescent="0.25">
      <c r="A52" s="311">
        <f>'Tabela I'!$F$2</f>
        <v>0</v>
      </c>
      <c r="B52" s="311">
        <f>'Tabela I'!$F$1</f>
        <v>2025</v>
      </c>
      <c r="C52" s="376" t="str">
        <f>+'Tabela IIIa'!B167</f>
        <v/>
      </c>
      <c r="D52" s="376">
        <f>+'Tabela IIIa'!C167</f>
        <v>0</v>
      </c>
      <c r="E52" s="376">
        <f>+'Tabela IIIa'!D167</f>
        <v>0</v>
      </c>
      <c r="F52" s="376">
        <f>+'Tabela IIIa'!E167</f>
        <v>0</v>
      </c>
      <c r="G52" s="376">
        <f>+'Tabela IIIa'!F167</f>
        <v>0</v>
      </c>
      <c r="H52" s="376">
        <f>+'Tabela IIIa'!G167</f>
        <v>0</v>
      </c>
      <c r="I52" s="376">
        <f>+'Tabela IIIa'!H167</f>
        <v>0</v>
      </c>
      <c r="J52" s="376">
        <f>+'Tabela IIIa'!I167</f>
        <v>0</v>
      </c>
      <c r="K52" s="376">
        <f>+'Tabela IIIa'!J167</f>
        <v>0</v>
      </c>
      <c r="L52" s="376">
        <f>+'Tabela IIIa'!K167</f>
        <v>0</v>
      </c>
      <c r="M52" s="376">
        <f>+'Tabela IIIa'!L167</f>
        <v>0</v>
      </c>
      <c r="N52" s="376" t="str">
        <f>+'Tabela IIIa'!M167</f>
        <v/>
      </c>
      <c r="O52" s="376" t="str">
        <f>+'Tabela IIIa'!N167</f>
        <v/>
      </c>
      <c r="P52" s="376" t="str">
        <f>+'Tabela IIIa'!O167</f>
        <v/>
      </c>
      <c r="Q52" s="376" t="str">
        <f>+'Tabela IIIa'!P167</f>
        <v/>
      </c>
      <c r="R52" s="376" t="str">
        <f>+'Tabela IIIa'!Q167</f>
        <v/>
      </c>
      <c r="S52" s="222"/>
      <c r="T52" s="222"/>
      <c r="U52" s="222"/>
    </row>
    <row r="53" spans="1:21" s="329" customFormat="1" x14ac:dyDescent="0.25">
      <c r="A53" s="311">
        <f>'Tabela I'!$F$2</f>
        <v>0</v>
      </c>
      <c r="B53" s="311">
        <f>'Tabela I'!$F$1</f>
        <v>2025</v>
      </c>
      <c r="C53" s="376" t="str">
        <f>+'Tabela IIIa'!B168</f>
        <v/>
      </c>
      <c r="D53" s="376">
        <f>+'Tabela IIIa'!C168</f>
        <v>0</v>
      </c>
      <c r="E53" s="376">
        <f>+'Tabela IIIa'!D168</f>
        <v>0</v>
      </c>
      <c r="F53" s="376">
        <f>+'Tabela IIIa'!E168</f>
        <v>0</v>
      </c>
      <c r="G53" s="376">
        <f>+'Tabela IIIa'!F168</f>
        <v>0</v>
      </c>
      <c r="H53" s="376">
        <f>+'Tabela IIIa'!G168</f>
        <v>0</v>
      </c>
      <c r="I53" s="376">
        <f>+'Tabela IIIa'!H168</f>
        <v>0</v>
      </c>
      <c r="J53" s="376">
        <f>+'Tabela IIIa'!I168</f>
        <v>0</v>
      </c>
      <c r="K53" s="376">
        <f>+'Tabela IIIa'!J168</f>
        <v>0</v>
      </c>
      <c r="L53" s="376">
        <f>+'Tabela IIIa'!K168</f>
        <v>0</v>
      </c>
      <c r="M53" s="376">
        <f>+'Tabela IIIa'!L168</f>
        <v>0</v>
      </c>
      <c r="N53" s="376" t="str">
        <f>+'Tabela IIIa'!M168</f>
        <v/>
      </c>
      <c r="O53" s="376" t="str">
        <f>+'Tabela IIIa'!N168</f>
        <v/>
      </c>
      <c r="P53" s="376" t="str">
        <f>+'Tabela IIIa'!O168</f>
        <v/>
      </c>
      <c r="Q53" s="376" t="str">
        <f>+'Tabela IIIa'!P168</f>
        <v/>
      </c>
      <c r="R53" s="376" t="str">
        <f>+'Tabela IIIa'!Q168</f>
        <v/>
      </c>
      <c r="S53" s="222"/>
      <c r="T53" s="222"/>
      <c r="U53" s="222"/>
    </row>
    <row r="54" spans="1:21" s="329" customFormat="1" x14ac:dyDescent="0.25">
      <c r="A54" s="311">
        <f>'Tabela I'!$F$2</f>
        <v>0</v>
      </c>
      <c r="B54" s="311">
        <f>'Tabela I'!$F$1</f>
        <v>2025</v>
      </c>
      <c r="C54" s="376">
        <f>+'Tabela IIIa'!B169</f>
        <v>0</v>
      </c>
      <c r="D54" s="376">
        <f>+'Tabela IIIa'!C169</f>
        <v>0</v>
      </c>
      <c r="E54" s="376">
        <f>+'Tabela IIIa'!D169</f>
        <v>0</v>
      </c>
      <c r="F54" s="376">
        <f>+'Tabela IIIa'!E169</f>
        <v>0</v>
      </c>
      <c r="G54" s="376">
        <f>+'Tabela IIIa'!F169</f>
        <v>0</v>
      </c>
      <c r="H54" s="376">
        <f>+'Tabela IIIa'!G169</f>
        <v>0</v>
      </c>
      <c r="I54" s="376">
        <f>+'Tabela IIIa'!H169</f>
        <v>0</v>
      </c>
      <c r="J54" s="376">
        <f>+'Tabela IIIa'!I169</f>
        <v>0</v>
      </c>
      <c r="K54" s="376">
        <f>+'Tabela IIIa'!J169</f>
        <v>0</v>
      </c>
      <c r="L54" s="376">
        <f>+'Tabela IIIa'!K169</f>
        <v>0</v>
      </c>
      <c r="M54" s="376">
        <f>+'Tabela IIIa'!L169</f>
        <v>0</v>
      </c>
      <c r="N54" s="376" t="str">
        <f>+'Tabela IIIa'!M169</f>
        <v/>
      </c>
      <c r="O54" s="376" t="str">
        <f>+'Tabela IIIa'!N169</f>
        <v/>
      </c>
      <c r="P54" s="376" t="str">
        <f>+'Tabela IIIa'!O169</f>
        <v/>
      </c>
      <c r="Q54" s="376" t="str">
        <f>+'Tabela IIIa'!P169</f>
        <v/>
      </c>
      <c r="R54" s="376" t="str">
        <f>+'Tabela IIIa'!Q169</f>
        <v/>
      </c>
      <c r="S54" s="222"/>
      <c r="T54" s="222"/>
      <c r="U54" s="222"/>
    </row>
    <row r="55" spans="1:21" s="329" customFormat="1" x14ac:dyDescent="0.25">
      <c r="A55" s="311">
        <f>'Tabela I'!$F$2</f>
        <v>0</v>
      </c>
      <c r="B55" s="311">
        <f>'Tabela I'!$F$1</f>
        <v>2025</v>
      </c>
      <c r="C55" s="376">
        <f>+'Tabela IIIa'!B170</f>
        <v>0</v>
      </c>
      <c r="D55" s="376">
        <f>+'Tabela IIIa'!C170</f>
        <v>0</v>
      </c>
      <c r="E55" s="376">
        <f>+'Tabela IIIa'!D170</f>
        <v>0</v>
      </c>
      <c r="F55" s="376">
        <f>+'Tabela IIIa'!E170</f>
        <v>0</v>
      </c>
      <c r="G55" s="376">
        <f>+'Tabela IIIa'!F170</f>
        <v>0</v>
      </c>
      <c r="H55" s="376">
        <f>+'Tabela IIIa'!G170</f>
        <v>0</v>
      </c>
      <c r="I55" s="376">
        <f>+'Tabela IIIa'!H170</f>
        <v>0</v>
      </c>
      <c r="J55" s="376">
        <f>+'Tabela IIIa'!I170</f>
        <v>0</v>
      </c>
      <c r="K55" s="376">
        <f>+'Tabela IIIa'!J170</f>
        <v>0</v>
      </c>
      <c r="L55" s="376">
        <f>+'Tabela IIIa'!K170</f>
        <v>0</v>
      </c>
      <c r="M55" s="376">
        <f>+'Tabela IIIa'!L170</f>
        <v>0</v>
      </c>
      <c r="N55" s="376" t="str">
        <f>+'Tabela IIIa'!M170</f>
        <v/>
      </c>
      <c r="O55" s="376" t="str">
        <f>+'Tabela IIIa'!N170</f>
        <v/>
      </c>
      <c r="P55" s="376" t="str">
        <f>+'Tabela IIIa'!O170</f>
        <v/>
      </c>
      <c r="Q55" s="376" t="str">
        <f>+'Tabela IIIa'!P170</f>
        <v/>
      </c>
      <c r="R55" s="376" t="str">
        <f>+'Tabela IIIa'!Q170</f>
        <v/>
      </c>
      <c r="S55" s="222"/>
      <c r="T55" s="222"/>
      <c r="U55" s="222"/>
    </row>
    <row r="56" spans="1:21" s="329" customFormat="1" x14ac:dyDescent="0.25">
      <c r="A56" s="311">
        <f>'Tabela I'!$F$2</f>
        <v>0</v>
      </c>
      <c r="B56" s="311">
        <f>'Tabela I'!$F$1</f>
        <v>2025</v>
      </c>
      <c r="C56" s="376">
        <f>+'Tabela IIIa'!B171</f>
        <v>0</v>
      </c>
      <c r="D56" s="376">
        <f>+'Tabela IIIa'!C171</f>
        <v>0</v>
      </c>
      <c r="E56" s="376">
        <f>+'Tabela IIIa'!D171</f>
        <v>0</v>
      </c>
      <c r="F56" s="376">
        <f>+'Tabela IIIa'!E171</f>
        <v>0</v>
      </c>
      <c r="G56" s="376">
        <f>+'Tabela IIIa'!F171</f>
        <v>0</v>
      </c>
      <c r="H56" s="376">
        <f>+'Tabela IIIa'!G171</f>
        <v>0</v>
      </c>
      <c r="I56" s="376">
        <f>+'Tabela IIIa'!H171</f>
        <v>0</v>
      </c>
      <c r="J56" s="376">
        <f>+'Tabela IIIa'!I171</f>
        <v>0</v>
      </c>
      <c r="K56" s="376">
        <f>+'Tabela IIIa'!J171</f>
        <v>0</v>
      </c>
      <c r="L56" s="376">
        <f>+'Tabela IIIa'!K171</f>
        <v>0</v>
      </c>
      <c r="M56" s="376">
        <f>+'Tabela IIIa'!L171</f>
        <v>0</v>
      </c>
      <c r="N56" s="376" t="str">
        <f>+'Tabela IIIa'!M171</f>
        <v/>
      </c>
      <c r="O56" s="376" t="str">
        <f>+'Tabela IIIa'!N171</f>
        <v/>
      </c>
      <c r="P56" s="376" t="str">
        <f>+'Tabela IIIa'!O171</f>
        <v/>
      </c>
      <c r="Q56" s="376" t="str">
        <f>+'Tabela IIIa'!P171</f>
        <v/>
      </c>
      <c r="R56" s="376" t="str">
        <f>+'Tabela IIIa'!Q171</f>
        <v/>
      </c>
      <c r="S56" s="222"/>
      <c r="T56" s="222"/>
      <c r="U56" s="222"/>
    </row>
    <row r="57" spans="1:21" s="329" customFormat="1" x14ac:dyDescent="0.25">
      <c r="A57" s="311">
        <f>'Tabela I'!$F$2</f>
        <v>0</v>
      </c>
      <c r="B57" s="311">
        <f>'Tabela I'!$F$1</f>
        <v>2025</v>
      </c>
      <c r="C57" s="376">
        <f>+'Tabela IIIa'!B172</f>
        <v>0</v>
      </c>
      <c r="D57" s="376">
        <f>+'Tabela IIIa'!C172</f>
        <v>0</v>
      </c>
      <c r="E57" s="376">
        <f>+'Tabela IIIa'!D172</f>
        <v>0</v>
      </c>
      <c r="F57" s="376">
        <f>+'Tabela IIIa'!E172</f>
        <v>0</v>
      </c>
      <c r="G57" s="376">
        <f>+'Tabela IIIa'!F172</f>
        <v>0</v>
      </c>
      <c r="H57" s="376">
        <f>+'Tabela IIIa'!G172</f>
        <v>0</v>
      </c>
      <c r="I57" s="376">
        <f>+'Tabela IIIa'!H172</f>
        <v>0</v>
      </c>
      <c r="J57" s="376">
        <f>+'Tabela IIIa'!I172</f>
        <v>0</v>
      </c>
      <c r="K57" s="376">
        <f>+'Tabela IIIa'!J172</f>
        <v>0</v>
      </c>
      <c r="L57" s="376">
        <f>+'Tabela IIIa'!K172</f>
        <v>0</v>
      </c>
      <c r="M57" s="376">
        <f>+'Tabela IIIa'!L172</f>
        <v>0</v>
      </c>
      <c r="N57" s="376" t="str">
        <f>+'Tabela IIIa'!M172</f>
        <v/>
      </c>
      <c r="O57" s="376" t="str">
        <f>+'Tabela IIIa'!N172</f>
        <v/>
      </c>
      <c r="P57" s="376" t="str">
        <f>+'Tabela IIIa'!O172</f>
        <v/>
      </c>
      <c r="Q57" s="376" t="str">
        <f>+'Tabela IIIa'!P172</f>
        <v/>
      </c>
      <c r="R57" s="376" t="str">
        <f>+'Tabela IIIa'!Q172</f>
        <v/>
      </c>
      <c r="S57" s="222"/>
      <c r="T57" s="222"/>
      <c r="U57" s="222"/>
    </row>
    <row r="58" spans="1:21" s="329" customFormat="1" x14ac:dyDescent="0.25">
      <c r="A58" s="311">
        <f>'Tabela I'!$F$2</f>
        <v>0</v>
      </c>
      <c r="B58" s="311">
        <f>'Tabela I'!$F$1</f>
        <v>2025</v>
      </c>
      <c r="C58" s="376">
        <f>+'Tabela IIIa'!B173</f>
        <v>0</v>
      </c>
      <c r="D58" s="376">
        <f>+'Tabela IIIa'!C173</f>
        <v>0</v>
      </c>
      <c r="E58" s="376">
        <f>+'Tabela IIIa'!D173</f>
        <v>0</v>
      </c>
      <c r="F58" s="376">
        <f>+'Tabela IIIa'!E173</f>
        <v>0</v>
      </c>
      <c r="G58" s="376">
        <f>+'Tabela IIIa'!F173</f>
        <v>0</v>
      </c>
      <c r="H58" s="376">
        <f>+'Tabela IIIa'!G173</f>
        <v>0</v>
      </c>
      <c r="I58" s="376">
        <f>+'Tabela IIIa'!H173</f>
        <v>0</v>
      </c>
      <c r="J58" s="376">
        <f>+'Tabela IIIa'!I173</f>
        <v>0</v>
      </c>
      <c r="K58" s="376">
        <f>+'Tabela IIIa'!J173</f>
        <v>0</v>
      </c>
      <c r="L58" s="376">
        <f>+'Tabela IIIa'!K173</f>
        <v>0</v>
      </c>
      <c r="M58" s="376">
        <f>+'Tabela IIIa'!L173</f>
        <v>0</v>
      </c>
      <c r="N58" s="376" t="str">
        <f>+'Tabela IIIa'!M173</f>
        <v/>
      </c>
      <c r="O58" s="376" t="str">
        <f>+'Tabela IIIa'!N173</f>
        <v/>
      </c>
      <c r="P58" s="376" t="str">
        <f>+'Tabela IIIa'!O173</f>
        <v/>
      </c>
      <c r="Q58" s="376" t="str">
        <f>+'Tabela IIIa'!P173</f>
        <v/>
      </c>
      <c r="R58" s="376" t="str">
        <f>+'Tabela IIIa'!Q173</f>
        <v/>
      </c>
      <c r="S58" s="222"/>
      <c r="T58" s="222"/>
      <c r="U58" s="222"/>
    </row>
    <row r="59" spans="1:21" s="329" customFormat="1" x14ac:dyDescent="0.25">
      <c r="A59" s="311">
        <f>'Tabela I'!$F$2</f>
        <v>0</v>
      </c>
      <c r="B59" s="311">
        <f>'Tabela I'!$F$1</f>
        <v>2025</v>
      </c>
      <c r="C59" s="376" t="e">
        <f>+'Tabela IIIa'!#REF!</f>
        <v>#REF!</v>
      </c>
      <c r="D59" s="376" t="e">
        <f>+'Tabela IIIa'!#REF!</f>
        <v>#REF!</v>
      </c>
      <c r="E59" s="376" t="e">
        <f>+'Tabela IIIa'!#REF!</f>
        <v>#REF!</v>
      </c>
      <c r="F59" s="376" t="e">
        <f>+'Tabela IIIa'!#REF!</f>
        <v>#REF!</v>
      </c>
      <c r="G59" s="376" t="e">
        <f>+'Tabela IIIa'!#REF!</f>
        <v>#REF!</v>
      </c>
      <c r="H59" s="376" t="e">
        <f>+'Tabela IIIa'!#REF!</f>
        <v>#REF!</v>
      </c>
      <c r="I59" s="376" t="e">
        <f>+'Tabela IIIa'!#REF!</f>
        <v>#REF!</v>
      </c>
      <c r="J59" s="376" t="e">
        <f>+'Tabela IIIa'!#REF!</f>
        <v>#REF!</v>
      </c>
      <c r="K59" s="376" t="e">
        <f>+'Tabela IIIa'!#REF!</f>
        <v>#REF!</v>
      </c>
      <c r="L59" s="376" t="e">
        <f>+'Tabela IIIa'!#REF!</f>
        <v>#REF!</v>
      </c>
      <c r="M59" s="376" t="e">
        <f>+'Tabela IIIa'!#REF!</f>
        <v>#REF!</v>
      </c>
      <c r="N59" s="376" t="e">
        <f>+'Tabela IIIa'!#REF!</f>
        <v>#REF!</v>
      </c>
      <c r="O59" s="376" t="e">
        <f>+'Tabela IIIa'!#REF!</f>
        <v>#REF!</v>
      </c>
      <c r="P59" s="376" t="e">
        <f>+'Tabela IIIa'!#REF!</f>
        <v>#REF!</v>
      </c>
      <c r="Q59" s="376" t="e">
        <f>+'Tabela IIIa'!#REF!</f>
        <v>#REF!</v>
      </c>
      <c r="R59" s="376" t="e">
        <f>+'Tabela IIIa'!#REF!</f>
        <v>#REF!</v>
      </c>
      <c r="S59" s="222"/>
      <c r="T59" s="222"/>
      <c r="U59" s="222"/>
    </row>
    <row r="60" spans="1:21" s="329" customFormat="1" x14ac:dyDescent="0.25">
      <c r="A60" s="311">
        <f>'Tabela I'!$F$2</f>
        <v>0</v>
      </c>
      <c r="B60" s="311">
        <f>'Tabela I'!$F$1</f>
        <v>2025</v>
      </c>
      <c r="C60" s="376" t="e">
        <f>+'Tabela IIIa'!#REF!</f>
        <v>#REF!</v>
      </c>
      <c r="D60" s="376" t="e">
        <f>+'Tabela IIIa'!#REF!</f>
        <v>#REF!</v>
      </c>
      <c r="E60" s="376" t="e">
        <f>+'Tabela IIIa'!#REF!</f>
        <v>#REF!</v>
      </c>
      <c r="F60" s="376" t="e">
        <f>+'Tabela IIIa'!#REF!</f>
        <v>#REF!</v>
      </c>
      <c r="G60" s="376" t="e">
        <f>+'Tabela IIIa'!#REF!</f>
        <v>#REF!</v>
      </c>
      <c r="H60" s="376" t="e">
        <f>+'Tabela IIIa'!#REF!</f>
        <v>#REF!</v>
      </c>
      <c r="I60" s="376" t="e">
        <f>+'Tabela IIIa'!#REF!</f>
        <v>#REF!</v>
      </c>
      <c r="J60" s="376" t="e">
        <f>+'Tabela IIIa'!#REF!</f>
        <v>#REF!</v>
      </c>
      <c r="K60" s="376" t="e">
        <f>+'Tabela IIIa'!#REF!</f>
        <v>#REF!</v>
      </c>
      <c r="L60" s="376" t="e">
        <f>+'Tabela IIIa'!#REF!</f>
        <v>#REF!</v>
      </c>
      <c r="M60" s="376" t="e">
        <f>+'Tabela IIIa'!#REF!</f>
        <v>#REF!</v>
      </c>
      <c r="N60" s="376" t="e">
        <f>+'Tabela IIIa'!#REF!</f>
        <v>#REF!</v>
      </c>
      <c r="O60" s="376" t="e">
        <f>+'Tabela IIIa'!#REF!</f>
        <v>#REF!</v>
      </c>
      <c r="P60" s="376" t="e">
        <f>+'Tabela IIIa'!#REF!</f>
        <v>#REF!</v>
      </c>
      <c r="Q60" s="376" t="e">
        <f>+'Tabela IIIa'!#REF!</f>
        <v>#REF!</v>
      </c>
      <c r="R60" s="376" t="e">
        <f>+'Tabela IIIa'!#REF!</f>
        <v>#REF!</v>
      </c>
      <c r="S60" s="222"/>
      <c r="T60" s="222"/>
      <c r="U60" s="222"/>
    </row>
    <row r="61" spans="1:21" s="329" customFormat="1" x14ac:dyDescent="0.25">
      <c r="A61" s="311">
        <f>'Tabela I'!$F$2</f>
        <v>0</v>
      </c>
      <c r="B61" s="311">
        <f>'Tabela I'!$F$1</f>
        <v>2025</v>
      </c>
      <c r="C61" s="376" t="e">
        <f>+'Tabela IIIa'!#REF!</f>
        <v>#REF!</v>
      </c>
      <c r="D61" s="376" t="e">
        <f>+'Tabela IIIa'!#REF!</f>
        <v>#REF!</v>
      </c>
      <c r="E61" s="376" t="e">
        <f>+'Tabela IIIa'!#REF!</f>
        <v>#REF!</v>
      </c>
      <c r="F61" s="376" t="e">
        <f>+'Tabela IIIa'!#REF!</f>
        <v>#REF!</v>
      </c>
      <c r="G61" s="376" t="e">
        <f>+'Tabela IIIa'!#REF!</f>
        <v>#REF!</v>
      </c>
      <c r="H61" s="376" t="e">
        <f>+'Tabela IIIa'!#REF!</f>
        <v>#REF!</v>
      </c>
      <c r="I61" s="376" t="e">
        <f>+'Tabela IIIa'!#REF!</f>
        <v>#REF!</v>
      </c>
      <c r="J61" s="376" t="e">
        <f>+'Tabela IIIa'!#REF!</f>
        <v>#REF!</v>
      </c>
      <c r="K61" s="376" t="e">
        <f>+'Tabela IIIa'!#REF!</f>
        <v>#REF!</v>
      </c>
      <c r="L61" s="376" t="e">
        <f>+'Tabela IIIa'!#REF!</f>
        <v>#REF!</v>
      </c>
      <c r="M61" s="376" t="e">
        <f>+'Tabela IIIa'!#REF!</f>
        <v>#REF!</v>
      </c>
      <c r="N61" s="376" t="e">
        <f>+'Tabela IIIa'!#REF!</f>
        <v>#REF!</v>
      </c>
      <c r="O61" s="376" t="e">
        <f>+'Tabela IIIa'!#REF!</f>
        <v>#REF!</v>
      </c>
      <c r="P61" s="376" t="e">
        <f>+'Tabela IIIa'!#REF!</f>
        <v>#REF!</v>
      </c>
      <c r="Q61" s="376" t="e">
        <f>+'Tabela IIIa'!#REF!</f>
        <v>#REF!</v>
      </c>
      <c r="R61" s="376" t="e">
        <f>+'Tabela IIIa'!#REF!</f>
        <v>#REF!</v>
      </c>
      <c r="S61" s="222"/>
      <c r="T61" s="222"/>
      <c r="U61" s="222"/>
    </row>
    <row r="62" spans="1:21" s="329" customFormat="1" x14ac:dyDescent="0.25">
      <c r="A62" s="311">
        <f>'Tabela I'!$F$2</f>
        <v>0</v>
      </c>
      <c r="B62" s="311">
        <f>'Tabela I'!$F$1</f>
        <v>2025</v>
      </c>
      <c r="C62" s="376">
        <f>+'Tabela IIIa'!B174</f>
        <v>0</v>
      </c>
      <c r="D62" s="376">
        <f>+'Tabela IIIa'!C174</f>
        <v>0</v>
      </c>
      <c r="E62" s="376">
        <f>+'Tabela IIIa'!D174</f>
        <v>0</v>
      </c>
      <c r="F62" s="376">
        <f>+'Tabela IIIa'!E174</f>
        <v>0</v>
      </c>
      <c r="G62" s="376">
        <f>+'Tabela IIIa'!F174</f>
        <v>0</v>
      </c>
      <c r="H62" s="376">
        <f>+'Tabela IIIa'!G174</f>
        <v>0</v>
      </c>
      <c r="I62" s="376">
        <f>+'Tabela IIIa'!H174</f>
        <v>0</v>
      </c>
      <c r="J62" s="376">
        <f>+'Tabela IIIa'!I174</f>
        <v>0</v>
      </c>
      <c r="K62" s="376">
        <f>+'Tabela IIIa'!J174</f>
        <v>0</v>
      </c>
      <c r="L62" s="376">
        <f>+'Tabela IIIa'!K174</f>
        <v>0</v>
      </c>
      <c r="M62" s="376">
        <f>+'Tabela IIIa'!L174</f>
        <v>0</v>
      </c>
      <c r="N62" s="376" t="str">
        <f>+'Tabela IIIa'!M174</f>
        <v/>
      </c>
      <c r="O62" s="376" t="str">
        <f>+'Tabela IIIa'!N174</f>
        <v/>
      </c>
      <c r="P62" s="376" t="str">
        <f>+'Tabela IIIa'!O174</f>
        <v/>
      </c>
      <c r="Q62" s="376" t="str">
        <f>+'Tabela IIIa'!P174</f>
        <v/>
      </c>
      <c r="R62" s="376" t="str">
        <f>+'Tabela IIIa'!Q174</f>
        <v/>
      </c>
      <c r="S62" s="222"/>
      <c r="T62" s="222"/>
      <c r="U62" s="222"/>
    </row>
    <row r="63" spans="1:21" s="329" customFormat="1" x14ac:dyDescent="0.25">
      <c r="A63" s="311">
        <f>'Tabela I'!$F$2</f>
        <v>0</v>
      </c>
      <c r="B63" s="311">
        <f>'Tabela I'!$F$1</f>
        <v>2025</v>
      </c>
      <c r="C63" s="376">
        <f>+'Tabela IIIa'!B175</f>
        <v>0</v>
      </c>
      <c r="D63" s="376">
        <f>+'Tabela IIIa'!C175</f>
        <v>0</v>
      </c>
      <c r="E63" s="376">
        <f>+'Tabela IIIa'!D175</f>
        <v>0</v>
      </c>
      <c r="F63" s="376">
        <f>+'Tabela IIIa'!E175</f>
        <v>0</v>
      </c>
      <c r="G63" s="376">
        <f>+'Tabela IIIa'!F175</f>
        <v>0</v>
      </c>
      <c r="H63" s="376">
        <f>+'Tabela IIIa'!G175</f>
        <v>0</v>
      </c>
      <c r="I63" s="376">
        <f>+'Tabela IIIa'!H175</f>
        <v>0</v>
      </c>
      <c r="J63" s="376">
        <f>+'Tabela IIIa'!I175</f>
        <v>0</v>
      </c>
      <c r="K63" s="376">
        <f>+'Tabela IIIa'!J175</f>
        <v>0</v>
      </c>
      <c r="L63" s="376">
        <f>+'Tabela IIIa'!K175</f>
        <v>0</v>
      </c>
      <c r="M63" s="376">
        <f>+'Tabela IIIa'!L175</f>
        <v>0</v>
      </c>
      <c r="N63" s="376" t="str">
        <f>+'Tabela IIIa'!M175</f>
        <v/>
      </c>
      <c r="O63" s="376" t="str">
        <f>+'Tabela IIIa'!N175</f>
        <v/>
      </c>
      <c r="P63" s="376" t="str">
        <f>+'Tabela IIIa'!O175</f>
        <v/>
      </c>
      <c r="Q63" s="376" t="str">
        <f>+'Tabela IIIa'!P175</f>
        <v/>
      </c>
      <c r="R63" s="376" t="str">
        <f>+'Tabela IIIa'!Q175</f>
        <v/>
      </c>
      <c r="S63" s="222"/>
      <c r="T63" s="222"/>
      <c r="U63" s="222"/>
    </row>
    <row r="64" spans="1:21" s="329" customFormat="1" x14ac:dyDescent="0.25">
      <c r="A64" s="311">
        <f>'Tabela I'!$F$2</f>
        <v>0</v>
      </c>
      <c r="B64" s="311">
        <f>'Tabela I'!$F$1</f>
        <v>2025</v>
      </c>
      <c r="C64" s="376">
        <f>+'Tabela IIIa'!B176</f>
        <v>0</v>
      </c>
      <c r="D64" s="376">
        <f>+'Tabela IIIa'!C176</f>
        <v>0</v>
      </c>
      <c r="E64" s="376">
        <f>+'Tabela IIIa'!D176</f>
        <v>0</v>
      </c>
      <c r="F64" s="376">
        <f>+'Tabela IIIa'!E176</f>
        <v>0</v>
      </c>
      <c r="G64" s="376">
        <f>+'Tabela IIIa'!F176</f>
        <v>0</v>
      </c>
      <c r="H64" s="376">
        <f>+'Tabela IIIa'!G176</f>
        <v>0</v>
      </c>
      <c r="I64" s="376">
        <f>+'Tabela IIIa'!H176</f>
        <v>0</v>
      </c>
      <c r="J64" s="376">
        <f>+'Tabela IIIa'!I176</f>
        <v>0</v>
      </c>
      <c r="K64" s="376">
        <f>+'Tabela IIIa'!J176</f>
        <v>0</v>
      </c>
      <c r="L64" s="376">
        <f>+'Tabela IIIa'!K176</f>
        <v>0</v>
      </c>
      <c r="M64" s="376">
        <f>+'Tabela IIIa'!L176</f>
        <v>0</v>
      </c>
      <c r="N64" s="376" t="str">
        <f>+'Tabela IIIa'!M176</f>
        <v/>
      </c>
      <c r="O64" s="376" t="str">
        <f>+'Tabela IIIa'!N176</f>
        <v/>
      </c>
      <c r="P64" s="376" t="str">
        <f>+'Tabela IIIa'!O176</f>
        <v/>
      </c>
      <c r="Q64" s="376" t="str">
        <f>+'Tabela IIIa'!P176</f>
        <v/>
      </c>
      <c r="R64" s="376" t="str">
        <f>+'Tabela IIIa'!Q176</f>
        <v/>
      </c>
      <c r="S64" s="222"/>
      <c r="T64" s="222"/>
      <c r="U64" s="222"/>
    </row>
    <row r="65" spans="1:21" s="329" customFormat="1" x14ac:dyDescent="0.25">
      <c r="A65" s="311">
        <f>'Tabela I'!$F$2</f>
        <v>0</v>
      </c>
      <c r="B65" s="311">
        <f>'Tabela I'!$F$1</f>
        <v>2025</v>
      </c>
      <c r="C65" s="376">
        <f>+'Tabela IIIa'!B177</f>
        <v>0</v>
      </c>
      <c r="D65" s="376">
        <f>+'Tabela IIIa'!C177</f>
        <v>0</v>
      </c>
      <c r="E65" s="376">
        <f>+'Tabela IIIa'!D177</f>
        <v>0</v>
      </c>
      <c r="F65" s="376">
        <f>+'Tabela IIIa'!E177</f>
        <v>0</v>
      </c>
      <c r="G65" s="376">
        <f>+'Tabela IIIa'!F177</f>
        <v>0</v>
      </c>
      <c r="H65" s="376">
        <f>+'Tabela IIIa'!G177</f>
        <v>0</v>
      </c>
      <c r="I65" s="376">
        <f>+'Tabela IIIa'!H177</f>
        <v>0</v>
      </c>
      <c r="J65" s="376">
        <f>+'Tabela IIIa'!I177</f>
        <v>0</v>
      </c>
      <c r="K65" s="376">
        <f>+'Tabela IIIa'!J177</f>
        <v>0</v>
      </c>
      <c r="L65" s="376">
        <f>+'Tabela IIIa'!K177</f>
        <v>0</v>
      </c>
      <c r="M65" s="376">
        <f>+'Tabela IIIa'!L177</f>
        <v>0</v>
      </c>
      <c r="N65" s="376" t="str">
        <f>+'Tabela IIIa'!M177</f>
        <v/>
      </c>
      <c r="O65" s="376" t="str">
        <f>+'Tabela IIIa'!N177</f>
        <v/>
      </c>
      <c r="P65" s="376" t="str">
        <f>+'Tabela IIIa'!O177</f>
        <v/>
      </c>
      <c r="Q65" s="376" t="str">
        <f>+'Tabela IIIa'!P177</f>
        <v/>
      </c>
      <c r="R65" s="376" t="str">
        <f>+'Tabela IIIa'!Q177</f>
        <v/>
      </c>
      <c r="S65" s="222"/>
      <c r="T65" s="222"/>
      <c r="U65" s="222"/>
    </row>
    <row r="66" spans="1:21" s="329" customFormat="1" x14ac:dyDescent="0.25">
      <c r="A66" s="311">
        <f>'Tabela I'!$F$2</f>
        <v>0</v>
      </c>
      <c r="B66" s="311">
        <f>'Tabela I'!$F$1</f>
        <v>2025</v>
      </c>
      <c r="C66" s="376">
        <f>+'Tabela IIIa'!B178</f>
        <v>0</v>
      </c>
      <c r="D66" s="376">
        <f>+'Tabela IIIa'!C178</f>
        <v>0</v>
      </c>
      <c r="E66" s="376">
        <f>+'Tabela IIIa'!D178</f>
        <v>0</v>
      </c>
      <c r="F66" s="376">
        <f>+'Tabela IIIa'!E178</f>
        <v>0</v>
      </c>
      <c r="G66" s="376">
        <f>+'Tabela IIIa'!F178</f>
        <v>0</v>
      </c>
      <c r="H66" s="376">
        <f>+'Tabela IIIa'!G178</f>
        <v>0</v>
      </c>
      <c r="I66" s="376">
        <f>+'Tabela IIIa'!H178</f>
        <v>0</v>
      </c>
      <c r="J66" s="376">
        <f>+'Tabela IIIa'!I178</f>
        <v>0</v>
      </c>
      <c r="K66" s="376">
        <f>+'Tabela IIIa'!J178</f>
        <v>0</v>
      </c>
      <c r="L66" s="376">
        <f>+'Tabela IIIa'!K178</f>
        <v>0</v>
      </c>
      <c r="M66" s="376">
        <f>+'Tabela IIIa'!L178</f>
        <v>0</v>
      </c>
      <c r="N66" s="376" t="str">
        <f>+'Tabela IIIa'!M178</f>
        <v/>
      </c>
      <c r="O66" s="376" t="str">
        <f>+'Tabela IIIa'!N178</f>
        <v/>
      </c>
      <c r="P66" s="376" t="str">
        <f>+'Tabela IIIa'!O178</f>
        <v/>
      </c>
      <c r="Q66" s="376" t="str">
        <f>+'Tabela IIIa'!P178</f>
        <v/>
      </c>
      <c r="R66" s="376" t="str">
        <f>+'Tabela IIIa'!Q178</f>
        <v/>
      </c>
      <c r="S66" s="222"/>
      <c r="T66" s="222"/>
      <c r="U66" s="222"/>
    </row>
    <row r="67" spans="1:21" s="329" customFormat="1" x14ac:dyDescent="0.25">
      <c r="B67" s="222"/>
      <c r="C67" s="222"/>
      <c r="D67" s="222"/>
      <c r="E67" s="222"/>
      <c r="F67" s="222"/>
      <c r="G67" s="222"/>
      <c r="H67" s="222"/>
      <c r="I67" s="222"/>
      <c r="J67" s="222"/>
      <c r="K67" s="222"/>
      <c r="L67" s="222"/>
      <c r="M67" s="222"/>
      <c r="O67" s="222"/>
      <c r="Q67" s="222"/>
      <c r="R67" s="332"/>
      <c r="S67" s="222"/>
      <c r="T67" s="222"/>
      <c r="U67" s="222"/>
    </row>
    <row r="68" spans="1:21" s="329" customFormat="1" x14ac:dyDescent="0.25">
      <c r="B68" s="222"/>
      <c r="C68" s="222"/>
      <c r="D68" s="222"/>
      <c r="E68" s="222"/>
      <c r="F68" s="222"/>
      <c r="G68" s="222"/>
      <c r="H68" s="222"/>
      <c r="I68" s="222"/>
      <c r="J68" s="222"/>
      <c r="K68" s="222"/>
      <c r="L68" s="222"/>
      <c r="M68" s="222"/>
      <c r="O68" s="222"/>
      <c r="Q68" s="222"/>
      <c r="R68" s="332"/>
      <c r="S68" s="222"/>
      <c r="T68" s="222"/>
      <c r="U68" s="222"/>
    </row>
    <row r="69" spans="1:21" s="329" customFormat="1" x14ac:dyDescent="0.25">
      <c r="A69" s="329" t="s">
        <v>239</v>
      </c>
      <c r="B69" s="222"/>
      <c r="C69" s="222"/>
      <c r="D69" s="222"/>
      <c r="E69" s="222"/>
      <c r="F69" s="222"/>
      <c r="G69" s="222"/>
      <c r="H69" s="222"/>
      <c r="I69" s="222"/>
      <c r="J69" s="222"/>
      <c r="K69" s="222"/>
      <c r="L69" s="222"/>
      <c r="M69" s="222"/>
      <c r="O69" s="222"/>
      <c r="Q69" s="222"/>
      <c r="R69" s="332"/>
      <c r="S69" s="222"/>
      <c r="T69" s="222"/>
      <c r="U69" s="222"/>
    </row>
    <row r="70" spans="1:21" s="329" customFormat="1" x14ac:dyDescent="0.25">
      <c r="B70" s="222"/>
      <c r="C70" s="222"/>
      <c r="D70" s="222"/>
      <c r="E70" s="222"/>
      <c r="F70" s="222"/>
      <c r="G70" s="222"/>
      <c r="H70" s="222"/>
      <c r="I70" s="222"/>
      <c r="J70" s="222"/>
      <c r="K70" s="222"/>
      <c r="L70" s="222"/>
      <c r="M70" s="222"/>
      <c r="O70" s="222"/>
      <c r="Q70" s="222"/>
      <c r="R70" s="332"/>
      <c r="S70" s="222"/>
      <c r="T70" s="222"/>
      <c r="U70" s="222"/>
    </row>
    <row r="71" spans="1:21" s="329" customFormat="1" ht="15" customHeight="1" x14ac:dyDescent="0.25">
      <c r="A71" s="311">
        <f>'Tabela I'!$F$2</f>
        <v>0</v>
      </c>
      <c r="B71" s="311">
        <f>'Tabela I'!$F$1</f>
        <v>2025</v>
      </c>
      <c r="C71" s="376" t="str">
        <f>+'Tabela IIIa'!B191</f>
        <v>Ime i prezime</v>
      </c>
      <c r="D71" s="376" t="str">
        <f>+'Tabela IIIa'!C191</f>
        <v>Predsjednik suda</v>
      </c>
      <c r="E71" s="376">
        <f>+'Tabela IIIa'!D191</f>
        <v>0</v>
      </c>
      <c r="F71" s="376">
        <f>+'Tabela IIIa'!E191</f>
        <v>0</v>
      </c>
      <c r="G71" s="376">
        <f>+'Tabela IIIa'!F191</f>
        <v>0</v>
      </c>
      <c r="H71" s="376">
        <f>+'Tabela IIIa'!G191</f>
        <v>0</v>
      </c>
      <c r="I71" s="376">
        <f>+'Tabela IIIa'!H191</f>
        <v>0</v>
      </c>
      <c r="J71" s="376">
        <f>+'Tabela IIIa'!I191</f>
        <v>0</v>
      </c>
      <c r="K71" s="376">
        <f>+'Tabela IIIa'!J191</f>
        <v>0</v>
      </c>
      <c r="L71" s="376">
        <f>+'Tabela IIIa'!K191</f>
        <v>0</v>
      </c>
      <c r="M71" s="376">
        <f>+'Tabela IIIa'!L191</f>
        <v>0</v>
      </c>
      <c r="N71" s="376" t="str">
        <f>+'Tabela IIIa'!M191</f>
        <v/>
      </c>
      <c r="O71" s="376" t="str">
        <f>+'Tabela IIIa'!N191</f>
        <v/>
      </c>
      <c r="P71" s="376" t="str">
        <f>+'Tabela IIIa'!O191</f>
        <v/>
      </c>
      <c r="Q71" s="376" t="str">
        <f>+'Tabela IIIa'!P191</f>
        <v/>
      </c>
      <c r="R71" s="442" t="str">
        <f>+'Tabela IIIa'!Q191</f>
        <v/>
      </c>
      <c r="S71" s="222"/>
      <c r="T71" s="222"/>
      <c r="U71" s="222"/>
    </row>
    <row r="72" spans="1:21" s="329" customFormat="1" ht="15" customHeight="1" x14ac:dyDescent="0.25">
      <c r="A72" s="311">
        <f>'Tabela I'!$F$2</f>
        <v>0</v>
      </c>
      <c r="B72" s="311">
        <f>'Tabela I'!$F$1</f>
        <v>2025</v>
      </c>
      <c r="C72" s="376" t="str">
        <f>+'Tabela IIIa'!B198</f>
        <v>Ime i prezime</v>
      </c>
      <c r="D72" s="376">
        <f>+'Tabela IIIa'!C198</f>
        <v>0</v>
      </c>
      <c r="E72" s="376">
        <f>+'Tabela IIIa'!D198</f>
        <v>0</v>
      </c>
      <c r="F72" s="376">
        <f>+'Tabela IIIa'!E198</f>
        <v>0</v>
      </c>
      <c r="G72" s="376">
        <f>+'Tabela IIIa'!F198</f>
        <v>0</v>
      </c>
      <c r="H72" s="376">
        <f>+'Tabela IIIa'!G198</f>
        <v>0</v>
      </c>
      <c r="I72" s="376">
        <f>+'Tabela IIIa'!H198</f>
        <v>0</v>
      </c>
      <c r="J72" s="376">
        <f>+'Tabela IIIa'!I198</f>
        <v>0</v>
      </c>
      <c r="K72" s="376">
        <f>+'Tabela IIIa'!J198</f>
        <v>0</v>
      </c>
      <c r="L72" s="376">
        <f>+'Tabela IIIa'!K198</f>
        <v>0</v>
      </c>
      <c r="M72" s="376">
        <f>+'Tabela IIIa'!L198</f>
        <v>0</v>
      </c>
      <c r="N72" s="376" t="str">
        <f>+'Tabela IIIa'!M198</f>
        <v/>
      </c>
      <c r="O72" s="376" t="str">
        <f>+'Tabela IIIa'!N198</f>
        <v/>
      </c>
      <c r="P72" s="376" t="str">
        <f>+'Tabela IIIa'!O198</f>
        <v/>
      </c>
      <c r="Q72" s="376" t="str">
        <f>+'Tabela IIIa'!P198</f>
        <v/>
      </c>
      <c r="R72" s="442" t="str">
        <f>+'Tabela IIIa'!Q198</f>
        <v/>
      </c>
      <c r="S72" s="222"/>
      <c r="T72" s="222"/>
      <c r="U72" s="222"/>
    </row>
    <row r="73" spans="1:21" s="329" customFormat="1" ht="15" customHeight="1" x14ac:dyDescent="0.25">
      <c r="A73" s="311">
        <f>'Tabela I'!$F$2</f>
        <v>0</v>
      </c>
      <c r="B73" s="311">
        <f>'Tabela I'!$F$1</f>
        <v>2025</v>
      </c>
      <c r="C73" s="376" t="str">
        <f>+'Tabela IIIa'!B205</f>
        <v>Ime i prezime</v>
      </c>
      <c r="D73" s="376">
        <f>+'Tabela IIIa'!C205</f>
        <v>0</v>
      </c>
      <c r="E73" s="376">
        <f>+'Tabela IIIa'!D205</f>
        <v>0</v>
      </c>
      <c r="F73" s="376">
        <f>+'Tabela IIIa'!E205</f>
        <v>0</v>
      </c>
      <c r="G73" s="376">
        <f>+'Tabela IIIa'!F205</f>
        <v>0</v>
      </c>
      <c r="H73" s="376">
        <f>+'Tabela IIIa'!G205</f>
        <v>0</v>
      </c>
      <c r="I73" s="376">
        <f>+'Tabela IIIa'!H205</f>
        <v>0</v>
      </c>
      <c r="J73" s="376">
        <f>+'Tabela IIIa'!I205</f>
        <v>0</v>
      </c>
      <c r="K73" s="376">
        <f>+'Tabela IIIa'!J205</f>
        <v>0</v>
      </c>
      <c r="L73" s="376">
        <f>+'Tabela IIIa'!K205</f>
        <v>0</v>
      </c>
      <c r="M73" s="376">
        <f>+'Tabela IIIa'!L205</f>
        <v>0</v>
      </c>
      <c r="N73" s="376" t="str">
        <f>+'Tabela IIIa'!M205</f>
        <v/>
      </c>
      <c r="O73" s="376" t="str">
        <f>+'Tabela IIIa'!N205</f>
        <v/>
      </c>
      <c r="P73" s="376" t="str">
        <f>+'Tabela IIIa'!O205</f>
        <v/>
      </c>
      <c r="Q73" s="376" t="str">
        <f>+'Tabela IIIa'!P205</f>
        <v/>
      </c>
      <c r="R73" s="442" t="str">
        <f>+'Tabela IIIa'!Q205</f>
        <v/>
      </c>
      <c r="S73" s="222"/>
      <c r="T73" s="222"/>
      <c r="U73" s="222"/>
    </row>
    <row r="74" spans="1:21" s="329" customFormat="1" ht="15" customHeight="1" x14ac:dyDescent="0.25">
      <c r="A74" s="311">
        <f>'Tabela I'!$F$2</f>
        <v>0</v>
      </c>
      <c r="B74" s="311">
        <f>'Tabela I'!$F$1</f>
        <v>2025</v>
      </c>
      <c r="C74" s="376" t="str">
        <f>+'Tabela IIIa'!B212</f>
        <v>Ime i prezime</v>
      </c>
      <c r="D74" s="376">
        <f>+'Tabela IIIa'!C212</f>
        <v>0</v>
      </c>
      <c r="E74" s="376">
        <f>+'Tabela IIIa'!D212</f>
        <v>0</v>
      </c>
      <c r="F74" s="376">
        <f>+'Tabela IIIa'!E212</f>
        <v>0</v>
      </c>
      <c r="G74" s="376">
        <f>+'Tabela IIIa'!F212</f>
        <v>0</v>
      </c>
      <c r="H74" s="376">
        <f>+'Tabela IIIa'!G212</f>
        <v>0</v>
      </c>
      <c r="I74" s="376">
        <f>+'Tabela IIIa'!H212</f>
        <v>0</v>
      </c>
      <c r="J74" s="376">
        <f>+'Tabela IIIa'!I212</f>
        <v>0</v>
      </c>
      <c r="K74" s="376">
        <f>+'Tabela IIIa'!J212</f>
        <v>0</v>
      </c>
      <c r="L74" s="376">
        <f>+'Tabela IIIa'!K212</f>
        <v>0</v>
      </c>
      <c r="M74" s="376">
        <f>+'Tabela IIIa'!L212</f>
        <v>0</v>
      </c>
      <c r="N74" s="376" t="str">
        <f>+'Tabela IIIa'!M212</f>
        <v/>
      </c>
      <c r="O74" s="376" t="str">
        <f>+'Tabela IIIa'!N212</f>
        <v/>
      </c>
      <c r="P74" s="376" t="str">
        <f>+'Tabela IIIa'!O212</f>
        <v/>
      </c>
      <c r="Q74" s="376" t="str">
        <f>+'Tabela IIIa'!P212</f>
        <v/>
      </c>
      <c r="R74" s="442" t="str">
        <f>+'Tabela IIIa'!Q212</f>
        <v/>
      </c>
      <c r="S74" s="222"/>
      <c r="T74" s="222"/>
      <c r="U74" s="222"/>
    </row>
    <row r="75" spans="1:21" s="329" customFormat="1" ht="15" customHeight="1" x14ac:dyDescent="0.25">
      <c r="A75" s="311">
        <f>'Tabela I'!$F$2</f>
        <v>0</v>
      </c>
      <c r="B75" s="311">
        <f>'Tabela I'!$F$1</f>
        <v>2025</v>
      </c>
      <c r="C75" s="376" t="str">
        <f>+'Tabela IIIa'!B219</f>
        <v>Ime i prezime</v>
      </c>
      <c r="D75" s="376">
        <f>+'Tabela IIIa'!C219</f>
        <v>0</v>
      </c>
      <c r="E75" s="376">
        <f>+'Tabela IIIa'!D219</f>
        <v>0</v>
      </c>
      <c r="F75" s="376">
        <f>+'Tabela IIIa'!E219</f>
        <v>0</v>
      </c>
      <c r="G75" s="376">
        <f>+'Tabela IIIa'!F219</f>
        <v>0</v>
      </c>
      <c r="H75" s="376">
        <f>+'Tabela IIIa'!G219</f>
        <v>0</v>
      </c>
      <c r="I75" s="376">
        <f>+'Tabela IIIa'!H219</f>
        <v>0</v>
      </c>
      <c r="J75" s="376">
        <f>+'Tabela IIIa'!I219</f>
        <v>0</v>
      </c>
      <c r="K75" s="376">
        <f>+'Tabela IIIa'!J219</f>
        <v>0</v>
      </c>
      <c r="L75" s="376">
        <f>+'Tabela IIIa'!K219</f>
        <v>0</v>
      </c>
      <c r="M75" s="376">
        <f>+'Tabela IIIa'!L219</f>
        <v>0</v>
      </c>
      <c r="N75" s="376" t="str">
        <f>+'Tabela IIIa'!M219</f>
        <v/>
      </c>
      <c r="O75" s="376" t="str">
        <f>+'Tabela IIIa'!N219</f>
        <v/>
      </c>
      <c r="P75" s="376" t="str">
        <f>+'Tabela IIIa'!O219</f>
        <v/>
      </c>
      <c r="Q75" s="376" t="str">
        <f>+'Tabela IIIa'!P219</f>
        <v/>
      </c>
      <c r="R75" s="442" t="str">
        <f>+'Tabela IIIa'!Q219</f>
        <v/>
      </c>
      <c r="S75" s="222"/>
      <c r="T75" s="222"/>
      <c r="U75" s="222"/>
    </row>
    <row r="76" spans="1:21" s="329" customFormat="1" ht="15" customHeight="1" x14ac:dyDescent="0.25">
      <c r="A76" s="311">
        <f>'Tabela I'!$F$2</f>
        <v>0</v>
      </c>
      <c r="B76" s="311">
        <f>'Tabela I'!$F$1</f>
        <v>2025</v>
      </c>
      <c r="C76" s="376" t="str">
        <f>+'Tabela IIIa'!B226</f>
        <v>Ime i prezime</v>
      </c>
      <c r="D76" s="376">
        <f>+'Tabela IIIa'!C226</f>
        <v>0</v>
      </c>
      <c r="E76" s="376">
        <f>+'Tabela IIIa'!D226</f>
        <v>0</v>
      </c>
      <c r="F76" s="376">
        <f>+'Tabela IIIa'!E226</f>
        <v>0</v>
      </c>
      <c r="G76" s="376">
        <f>+'Tabela IIIa'!F226</f>
        <v>0</v>
      </c>
      <c r="H76" s="376">
        <f>+'Tabela IIIa'!G226</f>
        <v>0</v>
      </c>
      <c r="I76" s="376">
        <f>+'Tabela IIIa'!H226</f>
        <v>0</v>
      </c>
      <c r="J76" s="376">
        <f>+'Tabela IIIa'!I226</f>
        <v>0</v>
      </c>
      <c r="K76" s="376">
        <f>+'Tabela IIIa'!J226</f>
        <v>0</v>
      </c>
      <c r="L76" s="376">
        <f>+'Tabela IIIa'!K226</f>
        <v>0</v>
      </c>
      <c r="M76" s="376">
        <f>+'Tabela IIIa'!L226</f>
        <v>0</v>
      </c>
      <c r="N76" s="376" t="str">
        <f>+'Tabela IIIa'!M226</f>
        <v/>
      </c>
      <c r="O76" s="376" t="str">
        <f>+'Tabela IIIa'!N226</f>
        <v/>
      </c>
      <c r="P76" s="376" t="str">
        <f>+'Tabela IIIa'!O226</f>
        <v/>
      </c>
      <c r="Q76" s="376" t="str">
        <f>+'Tabela IIIa'!P226</f>
        <v/>
      </c>
      <c r="R76" s="376" t="str">
        <f>+'Tabela IIIa'!Q226</f>
        <v/>
      </c>
      <c r="S76" s="222"/>
      <c r="T76" s="222"/>
      <c r="U76" s="222"/>
    </row>
    <row r="77" spans="1:21" s="329" customFormat="1" ht="15" customHeight="1" x14ac:dyDescent="0.25">
      <c r="A77" s="311">
        <f>'Tabela I'!$F$2</f>
        <v>0</v>
      </c>
      <c r="B77" s="311">
        <f>'Tabela I'!$F$1</f>
        <v>2025</v>
      </c>
      <c r="C77" s="376" t="str">
        <f>+'Tabela IIIa'!B233</f>
        <v>Ime i prezime</v>
      </c>
      <c r="D77" s="376">
        <f>+'Tabela IIIa'!C233</f>
        <v>0</v>
      </c>
      <c r="E77" s="376">
        <f>+'Tabela IIIa'!D233</f>
        <v>0</v>
      </c>
      <c r="F77" s="376">
        <f>+'Tabela IIIa'!E233</f>
        <v>0</v>
      </c>
      <c r="G77" s="376">
        <f>+'Tabela IIIa'!F233</f>
        <v>0</v>
      </c>
      <c r="H77" s="376">
        <f>+'Tabela IIIa'!G233</f>
        <v>0</v>
      </c>
      <c r="I77" s="376">
        <f>+'Tabela IIIa'!H233</f>
        <v>0</v>
      </c>
      <c r="J77" s="376">
        <f>+'Tabela IIIa'!I233</f>
        <v>0</v>
      </c>
      <c r="K77" s="376">
        <f>+'Tabela IIIa'!J233</f>
        <v>0</v>
      </c>
      <c r="L77" s="376">
        <f>+'Tabela IIIa'!K233</f>
        <v>0</v>
      </c>
      <c r="M77" s="376">
        <f>+'Tabela IIIa'!L233</f>
        <v>0</v>
      </c>
      <c r="N77" s="376" t="str">
        <f>+'Tabela IIIa'!M233</f>
        <v/>
      </c>
      <c r="O77" s="376" t="str">
        <f>+'Tabela IIIa'!N233</f>
        <v/>
      </c>
      <c r="P77" s="376" t="str">
        <f>+'Tabela IIIa'!O233</f>
        <v/>
      </c>
      <c r="Q77" s="376" t="str">
        <f>+'Tabela IIIa'!P233</f>
        <v/>
      </c>
      <c r="R77" s="376" t="str">
        <f>+'Tabela IIIa'!Q233</f>
        <v/>
      </c>
      <c r="S77" s="222"/>
      <c r="T77" s="222"/>
      <c r="U77" s="222"/>
    </row>
    <row r="78" spans="1:21" s="329" customFormat="1" ht="15" customHeight="1" x14ac:dyDescent="0.25">
      <c r="A78" s="311">
        <f>'Tabela I'!$F$2</f>
        <v>0</v>
      </c>
      <c r="B78" s="311">
        <f>'Tabela I'!$F$1</f>
        <v>2025</v>
      </c>
      <c r="C78" s="376" t="str">
        <f>+'Tabela IIIa'!B240</f>
        <v>Ime i prezime</v>
      </c>
      <c r="D78" s="376">
        <f>+'Tabela IIIa'!C240</f>
        <v>0</v>
      </c>
      <c r="E78" s="376">
        <f>+'Tabela IIIa'!D240</f>
        <v>0</v>
      </c>
      <c r="F78" s="376">
        <f>+'Tabela IIIa'!E240</f>
        <v>0</v>
      </c>
      <c r="G78" s="376">
        <f>+'Tabela IIIa'!F240</f>
        <v>0</v>
      </c>
      <c r="H78" s="376">
        <f>+'Tabela IIIa'!G240</f>
        <v>0</v>
      </c>
      <c r="I78" s="376">
        <f>+'Tabela IIIa'!H240</f>
        <v>0</v>
      </c>
      <c r="J78" s="376">
        <f>+'Tabela IIIa'!I240</f>
        <v>0</v>
      </c>
      <c r="K78" s="376">
        <f>+'Tabela IIIa'!J240</f>
        <v>0</v>
      </c>
      <c r="L78" s="376">
        <f>+'Tabela IIIa'!K240</f>
        <v>0</v>
      </c>
      <c r="M78" s="376">
        <f>+'Tabela IIIa'!L240</f>
        <v>0</v>
      </c>
      <c r="N78" s="376" t="str">
        <f>+'Tabela IIIa'!M240</f>
        <v/>
      </c>
      <c r="O78" s="376" t="str">
        <f>+'Tabela IIIa'!N240</f>
        <v/>
      </c>
      <c r="P78" s="376" t="str">
        <f>+'Tabela IIIa'!O240</f>
        <v/>
      </c>
      <c r="Q78" s="376" t="str">
        <f>+'Tabela IIIa'!P240</f>
        <v/>
      </c>
      <c r="R78" s="376" t="str">
        <f>+'Tabela IIIa'!Q240</f>
        <v/>
      </c>
      <c r="S78" s="222"/>
      <c r="T78" s="222"/>
      <c r="U78" s="222"/>
    </row>
    <row r="79" spans="1:21" s="329" customFormat="1" ht="15" customHeight="1" x14ac:dyDescent="0.25">
      <c r="A79" s="311">
        <f>'Tabela I'!$F$2</f>
        <v>0</v>
      </c>
      <c r="B79" s="311">
        <f>'Tabela I'!$F$1</f>
        <v>2025</v>
      </c>
      <c r="C79" s="376" t="str">
        <f>+'Tabela IIIa'!B247</f>
        <v>Ime i prezime</v>
      </c>
      <c r="D79" s="376">
        <f>+'Tabela IIIa'!C247</f>
        <v>0</v>
      </c>
      <c r="E79" s="376">
        <f>+'Tabela IIIa'!D247</f>
        <v>0</v>
      </c>
      <c r="F79" s="376">
        <f>+'Tabela IIIa'!E247</f>
        <v>0</v>
      </c>
      <c r="G79" s="376">
        <f>+'Tabela IIIa'!F247</f>
        <v>0</v>
      </c>
      <c r="H79" s="376">
        <f>+'Tabela IIIa'!G247</f>
        <v>0</v>
      </c>
      <c r="I79" s="376">
        <f>+'Tabela IIIa'!H247</f>
        <v>0</v>
      </c>
      <c r="J79" s="376">
        <f>+'Tabela IIIa'!I247</f>
        <v>0</v>
      </c>
      <c r="K79" s="376">
        <f>+'Tabela IIIa'!J247</f>
        <v>0</v>
      </c>
      <c r="L79" s="376">
        <f>+'Tabela IIIa'!K247</f>
        <v>0</v>
      </c>
      <c r="M79" s="376">
        <f>+'Tabela IIIa'!L247</f>
        <v>0</v>
      </c>
      <c r="N79" s="376" t="str">
        <f>+'Tabela IIIa'!M247</f>
        <v/>
      </c>
      <c r="O79" s="376" t="str">
        <f>+'Tabela IIIa'!N247</f>
        <v/>
      </c>
      <c r="P79" s="376" t="str">
        <f>+'Tabela IIIa'!O247</f>
        <v/>
      </c>
      <c r="Q79" s="376" t="str">
        <f>+'Tabela IIIa'!P247</f>
        <v/>
      </c>
      <c r="R79" s="376" t="str">
        <f>+'Tabela IIIa'!Q247</f>
        <v/>
      </c>
      <c r="S79" s="222"/>
      <c r="T79" s="222"/>
      <c r="U79" s="222"/>
    </row>
    <row r="80" spans="1:21" s="329" customFormat="1" ht="15" customHeight="1" x14ac:dyDescent="0.25">
      <c r="A80" s="311">
        <f>'Tabela I'!$F$2</f>
        <v>0</v>
      </c>
      <c r="B80" s="311">
        <f>'Tabela I'!$F$1</f>
        <v>2025</v>
      </c>
      <c r="C80" s="376" t="str">
        <f>+'Tabela IIIa'!B254</f>
        <v>Ime i prezime</v>
      </c>
      <c r="D80" s="376">
        <f>+'Tabela IIIa'!C254</f>
        <v>0</v>
      </c>
      <c r="E80" s="376">
        <f>+'Tabela IIIa'!D254</f>
        <v>0</v>
      </c>
      <c r="F80" s="376">
        <f>+'Tabela IIIa'!E254</f>
        <v>0</v>
      </c>
      <c r="G80" s="376">
        <f>+'Tabela IIIa'!F254</f>
        <v>0</v>
      </c>
      <c r="H80" s="376">
        <f>+'Tabela IIIa'!G254</f>
        <v>0</v>
      </c>
      <c r="I80" s="376">
        <f>+'Tabela IIIa'!H254</f>
        <v>0</v>
      </c>
      <c r="J80" s="376">
        <f>+'Tabela IIIa'!I254</f>
        <v>0</v>
      </c>
      <c r="K80" s="376">
        <f>+'Tabela IIIa'!J254</f>
        <v>0</v>
      </c>
      <c r="L80" s="376">
        <f>+'Tabela IIIa'!K254</f>
        <v>0</v>
      </c>
      <c r="M80" s="376">
        <f>+'Tabela IIIa'!L254</f>
        <v>0</v>
      </c>
      <c r="N80" s="376" t="str">
        <f>+'Tabela IIIa'!M254</f>
        <v/>
      </c>
      <c r="O80" s="376" t="str">
        <f>+'Tabela IIIa'!N254</f>
        <v/>
      </c>
      <c r="P80" s="376" t="str">
        <f>+'Tabela IIIa'!O254</f>
        <v/>
      </c>
      <c r="Q80" s="376" t="str">
        <f>+'Tabela IIIa'!P254</f>
        <v/>
      </c>
      <c r="R80" s="376" t="str">
        <f>+'Tabela IIIa'!Q254</f>
        <v/>
      </c>
      <c r="S80" s="222"/>
      <c r="T80" s="222"/>
      <c r="U80" s="222"/>
    </row>
    <row r="81" spans="2:21" s="329" customFormat="1" x14ac:dyDescent="0.25">
      <c r="B81" s="222"/>
      <c r="C81" s="222"/>
      <c r="D81" s="222"/>
      <c r="E81" s="222"/>
      <c r="F81" s="222"/>
      <c r="G81" s="222"/>
      <c r="H81" s="222"/>
      <c r="I81" s="222"/>
      <c r="J81" s="222"/>
      <c r="K81" s="222"/>
      <c r="L81" s="222"/>
      <c r="M81" s="222"/>
      <c r="O81" s="222"/>
      <c r="Q81" s="222"/>
      <c r="R81" s="332"/>
      <c r="S81" s="222"/>
      <c r="T81" s="222"/>
      <c r="U81" s="222"/>
    </row>
    <row r="82" spans="2:21" s="329" customFormat="1" x14ac:dyDescent="0.25">
      <c r="B82" s="222"/>
      <c r="C82" s="222"/>
      <c r="D82" s="222"/>
      <c r="E82" s="222"/>
      <c r="F82" s="222"/>
      <c r="G82" s="222"/>
      <c r="H82" s="222"/>
      <c r="I82" s="222"/>
      <c r="J82" s="222"/>
      <c r="K82" s="222"/>
      <c r="L82" s="222"/>
      <c r="M82" s="222"/>
      <c r="O82" s="222"/>
      <c r="Q82" s="222"/>
      <c r="R82" s="332"/>
      <c r="S82" s="222"/>
      <c r="T82" s="222"/>
      <c r="U82" s="222"/>
    </row>
    <row r="83" spans="2:21" s="329" customFormat="1" x14ac:dyDescent="0.25">
      <c r="B83" s="222"/>
      <c r="C83" s="222"/>
      <c r="D83" s="222"/>
      <c r="E83" s="222"/>
      <c r="F83" s="222"/>
      <c r="G83" s="222"/>
      <c r="H83" s="222"/>
      <c r="I83" s="222"/>
      <c r="J83" s="222"/>
      <c r="K83" s="222"/>
      <c r="L83" s="222"/>
      <c r="M83" s="222"/>
      <c r="O83" s="222"/>
      <c r="Q83" s="222"/>
      <c r="R83" s="332"/>
      <c r="S83" s="222"/>
      <c r="T83" s="222"/>
      <c r="U83" s="222"/>
    </row>
    <row r="84" spans="2:21" s="329" customFormat="1" x14ac:dyDescent="0.25">
      <c r="B84" s="222"/>
      <c r="C84" s="222"/>
      <c r="D84" s="222"/>
      <c r="E84" s="222"/>
      <c r="F84" s="222"/>
      <c r="G84" s="222"/>
      <c r="H84" s="222"/>
      <c r="I84" s="222"/>
      <c r="J84" s="222"/>
      <c r="K84" s="222"/>
      <c r="L84" s="222"/>
      <c r="M84" s="222"/>
      <c r="O84" s="222"/>
      <c r="Q84" s="222"/>
      <c r="R84" s="332"/>
      <c r="S84" s="222"/>
      <c r="T84" s="222"/>
      <c r="U84" s="222"/>
    </row>
    <row r="85" spans="2:21" s="329" customFormat="1" x14ac:dyDescent="0.25">
      <c r="B85" s="222"/>
      <c r="C85" s="222"/>
      <c r="D85" s="222"/>
      <c r="E85" s="222"/>
      <c r="F85" s="222"/>
      <c r="G85" s="222"/>
      <c r="H85" s="222"/>
      <c r="I85" s="222"/>
      <c r="J85" s="222"/>
      <c r="K85" s="222"/>
      <c r="L85" s="222"/>
      <c r="M85" s="222"/>
      <c r="O85" s="222"/>
      <c r="Q85" s="222"/>
      <c r="R85" s="332"/>
      <c r="S85" s="222"/>
      <c r="T85" s="222"/>
      <c r="U85" s="222"/>
    </row>
    <row r="86" spans="2:21" s="329" customFormat="1" x14ac:dyDescent="0.25">
      <c r="B86" s="222"/>
      <c r="C86" s="222"/>
      <c r="D86" s="222"/>
      <c r="E86" s="222"/>
      <c r="F86" s="222"/>
      <c r="G86" s="222"/>
      <c r="H86" s="222"/>
      <c r="I86" s="222"/>
      <c r="J86" s="222"/>
      <c r="K86" s="222"/>
      <c r="L86" s="222"/>
      <c r="M86" s="222"/>
      <c r="O86" s="222"/>
      <c r="Q86" s="222"/>
      <c r="R86" s="332"/>
      <c r="S86" s="222"/>
      <c r="T86" s="222"/>
      <c r="U86" s="222"/>
    </row>
    <row r="87" spans="2:21" s="329" customFormat="1" x14ac:dyDescent="0.25">
      <c r="B87" s="222"/>
      <c r="C87" s="222"/>
      <c r="D87" s="222"/>
      <c r="E87" s="222"/>
      <c r="F87" s="222"/>
      <c r="G87" s="222"/>
      <c r="H87" s="222"/>
      <c r="I87" s="222"/>
      <c r="J87" s="222"/>
      <c r="K87" s="222"/>
      <c r="L87" s="222"/>
      <c r="M87" s="222"/>
      <c r="O87" s="222"/>
      <c r="Q87" s="222"/>
      <c r="R87" s="332"/>
      <c r="S87" s="222"/>
      <c r="T87" s="222"/>
      <c r="U87" s="222"/>
    </row>
    <row r="88" spans="2:21" s="329" customFormat="1" x14ac:dyDescent="0.25">
      <c r="B88" s="222"/>
      <c r="C88" s="222"/>
      <c r="D88" s="222"/>
      <c r="E88" s="222"/>
      <c r="F88" s="222"/>
      <c r="G88" s="222"/>
      <c r="H88" s="222"/>
      <c r="I88" s="222"/>
      <c r="J88" s="222"/>
      <c r="K88" s="222"/>
      <c r="L88" s="222"/>
      <c r="M88" s="222"/>
      <c r="O88" s="222"/>
      <c r="Q88" s="222"/>
      <c r="R88" s="332"/>
      <c r="S88" s="222"/>
      <c r="T88" s="222"/>
      <c r="U88" s="222"/>
    </row>
    <row r="89" spans="2:21" s="329" customFormat="1" x14ac:dyDescent="0.25">
      <c r="B89" s="222"/>
      <c r="C89" s="222"/>
      <c r="D89" s="222"/>
      <c r="E89" s="222"/>
      <c r="F89" s="222"/>
      <c r="G89" s="222"/>
      <c r="H89" s="222"/>
      <c r="I89" s="222"/>
      <c r="J89" s="222"/>
      <c r="K89" s="222"/>
      <c r="L89" s="222"/>
      <c r="M89" s="222"/>
      <c r="O89" s="222"/>
      <c r="Q89" s="222"/>
      <c r="R89" s="332"/>
      <c r="S89" s="222"/>
      <c r="T89" s="222"/>
      <c r="U89" s="222"/>
    </row>
    <row r="90" spans="2:21" s="329" customFormat="1" x14ac:dyDescent="0.25">
      <c r="B90" s="222"/>
      <c r="C90" s="222"/>
      <c r="D90" s="222"/>
      <c r="E90" s="222"/>
      <c r="F90" s="222"/>
      <c r="G90" s="222"/>
      <c r="H90" s="222"/>
      <c r="I90" s="222"/>
      <c r="J90" s="222"/>
      <c r="K90" s="222"/>
      <c r="L90" s="222"/>
      <c r="M90" s="222"/>
      <c r="O90" s="222"/>
      <c r="Q90" s="222"/>
      <c r="R90" s="332"/>
      <c r="S90" s="222"/>
      <c r="T90" s="222"/>
      <c r="U90" s="222"/>
    </row>
    <row r="91" spans="2:21" s="329" customFormat="1" x14ac:dyDescent="0.25">
      <c r="B91" s="222"/>
      <c r="C91" s="222"/>
      <c r="D91" s="222"/>
      <c r="E91" s="222"/>
      <c r="F91" s="222"/>
      <c r="G91" s="222"/>
      <c r="H91" s="222"/>
      <c r="I91" s="222"/>
      <c r="J91" s="222"/>
      <c r="K91" s="222"/>
      <c r="L91" s="222"/>
      <c r="M91" s="222"/>
      <c r="O91" s="222"/>
      <c r="Q91" s="222"/>
      <c r="R91" s="332"/>
      <c r="S91" s="222"/>
      <c r="T91" s="222"/>
      <c r="U91" s="222"/>
    </row>
    <row r="92" spans="2:21" s="329" customFormat="1" x14ac:dyDescent="0.25">
      <c r="B92" s="222"/>
      <c r="C92" s="222"/>
      <c r="D92" s="222"/>
      <c r="E92" s="222"/>
      <c r="F92" s="222"/>
      <c r="G92" s="222"/>
      <c r="H92" s="222"/>
      <c r="I92" s="222"/>
      <c r="J92" s="222"/>
      <c r="K92" s="222"/>
      <c r="L92" s="222"/>
      <c r="M92" s="222"/>
      <c r="O92" s="222"/>
      <c r="Q92" s="222"/>
      <c r="R92" s="332"/>
      <c r="S92" s="222"/>
      <c r="T92" s="222"/>
      <c r="U92" s="222"/>
    </row>
    <row r="93" spans="2:21" s="329" customFormat="1" x14ac:dyDescent="0.25">
      <c r="B93" s="222"/>
      <c r="C93" s="222"/>
      <c r="D93" s="222"/>
      <c r="E93" s="222"/>
      <c r="F93" s="222"/>
      <c r="G93" s="222"/>
      <c r="H93" s="222"/>
      <c r="I93" s="222"/>
      <c r="J93" s="222"/>
      <c r="K93" s="222"/>
      <c r="L93" s="222"/>
      <c r="M93" s="222"/>
      <c r="O93" s="222"/>
      <c r="Q93" s="222"/>
      <c r="R93" s="332"/>
      <c r="S93" s="222"/>
      <c r="T93" s="222"/>
      <c r="U93" s="222"/>
    </row>
    <row r="94" spans="2:21" s="329" customFormat="1" x14ac:dyDescent="0.25">
      <c r="B94" s="222"/>
      <c r="C94" s="222"/>
      <c r="D94" s="222"/>
      <c r="E94" s="222"/>
      <c r="F94" s="222"/>
      <c r="G94" s="222"/>
      <c r="H94" s="222"/>
      <c r="I94" s="222"/>
      <c r="J94" s="222"/>
      <c r="K94" s="222"/>
      <c r="L94" s="222"/>
      <c r="M94" s="222"/>
      <c r="O94" s="222"/>
      <c r="Q94" s="222"/>
      <c r="R94" s="332"/>
      <c r="S94" s="222"/>
      <c r="T94" s="222"/>
      <c r="U94" s="222"/>
    </row>
    <row r="95" spans="2:21" s="329" customFormat="1" x14ac:dyDescent="0.25">
      <c r="B95" s="222"/>
      <c r="C95" s="222"/>
      <c r="D95" s="222"/>
      <c r="E95" s="222"/>
      <c r="F95" s="222"/>
      <c r="G95" s="222"/>
      <c r="H95" s="222"/>
      <c r="I95" s="222"/>
      <c r="J95" s="222"/>
      <c r="K95" s="222"/>
      <c r="L95" s="222"/>
      <c r="M95" s="222"/>
      <c r="O95" s="222"/>
      <c r="Q95" s="222"/>
      <c r="R95" s="332"/>
      <c r="S95" s="222"/>
      <c r="T95" s="222"/>
      <c r="U95" s="222"/>
    </row>
    <row r="96" spans="2:21" s="329" customFormat="1" x14ac:dyDescent="0.25">
      <c r="B96" s="222"/>
      <c r="C96" s="222"/>
      <c r="D96" s="222"/>
      <c r="E96" s="222"/>
      <c r="F96" s="222"/>
      <c r="G96" s="222"/>
      <c r="H96" s="222"/>
      <c r="I96" s="222"/>
      <c r="J96" s="222"/>
      <c r="K96" s="222"/>
      <c r="L96" s="222"/>
      <c r="M96" s="222"/>
      <c r="O96" s="222"/>
      <c r="Q96" s="222"/>
      <c r="R96" s="332"/>
      <c r="S96" s="222"/>
      <c r="T96" s="222"/>
      <c r="U96" s="222"/>
    </row>
    <row r="97" spans="2:21" s="329" customFormat="1" x14ac:dyDescent="0.25">
      <c r="B97" s="222"/>
      <c r="C97" s="222"/>
      <c r="D97" s="222"/>
      <c r="E97" s="222"/>
      <c r="F97" s="222"/>
      <c r="G97" s="222"/>
      <c r="H97" s="222"/>
      <c r="I97" s="222"/>
      <c r="J97" s="222"/>
      <c r="K97" s="222"/>
      <c r="L97" s="222"/>
      <c r="M97" s="222"/>
      <c r="O97" s="222"/>
      <c r="Q97" s="222"/>
      <c r="R97" s="332"/>
      <c r="S97" s="222"/>
      <c r="T97" s="222"/>
      <c r="U97" s="222"/>
    </row>
    <row r="98" spans="2:21" s="329" customFormat="1" x14ac:dyDescent="0.25">
      <c r="B98" s="222"/>
      <c r="C98" s="222"/>
      <c r="D98" s="222"/>
      <c r="E98" s="222"/>
      <c r="F98" s="222"/>
      <c r="G98" s="222"/>
      <c r="H98" s="222"/>
      <c r="I98" s="222"/>
      <c r="J98" s="222"/>
      <c r="K98" s="222"/>
      <c r="L98" s="222"/>
      <c r="M98" s="222"/>
      <c r="O98" s="222"/>
      <c r="Q98" s="222"/>
      <c r="R98" s="332"/>
      <c r="S98" s="222"/>
      <c r="T98" s="222"/>
      <c r="U98" s="222"/>
    </row>
    <row r="99" spans="2:21" s="329" customFormat="1" x14ac:dyDescent="0.25">
      <c r="B99" s="222"/>
      <c r="C99" s="222"/>
      <c r="D99" s="222"/>
      <c r="E99" s="222"/>
      <c r="F99" s="222"/>
      <c r="G99" s="222"/>
      <c r="H99" s="222"/>
      <c r="I99" s="222"/>
      <c r="J99" s="222"/>
      <c r="K99" s="222"/>
      <c r="L99" s="222"/>
      <c r="M99" s="222"/>
      <c r="O99" s="222"/>
      <c r="Q99" s="222"/>
      <c r="R99" s="332"/>
      <c r="S99" s="222"/>
      <c r="T99" s="222"/>
      <c r="U99" s="222"/>
    </row>
    <row r="100" spans="2:21" s="329" customFormat="1" x14ac:dyDescent="0.25">
      <c r="B100" s="222"/>
      <c r="C100" s="222"/>
      <c r="D100" s="222"/>
      <c r="E100" s="222"/>
      <c r="F100" s="222"/>
      <c r="G100" s="222"/>
      <c r="H100" s="222"/>
      <c r="I100" s="222"/>
      <c r="J100" s="222"/>
      <c r="K100" s="222"/>
      <c r="L100" s="222"/>
      <c r="M100" s="222"/>
      <c r="O100" s="222"/>
      <c r="Q100" s="222"/>
      <c r="R100" s="332"/>
      <c r="S100" s="222"/>
      <c r="T100" s="222"/>
      <c r="U100" s="222"/>
    </row>
    <row r="101" spans="2:21" s="329" customFormat="1" x14ac:dyDescent="0.25">
      <c r="B101" s="222"/>
      <c r="C101" s="222"/>
      <c r="D101" s="222"/>
      <c r="E101" s="222"/>
      <c r="F101" s="222"/>
      <c r="G101" s="222"/>
      <c r="H101" s="222"/>
      <c r="I101" s="222"/>
      <c r="J101" s="222"/>
      <c r="K101" s="222"/>
      <c r="L101" s="222"/>
      <c r="M101" s="222"/>
      <c r="O101" s="222"/>
      <c r="Q101" s="222"/>
      <c r="R101" s="332"/>
      <c r="S101" s="222"/>
      <c r="T101" s="222"/>
      <c r="U101" s="222"/>
    </row>
    <row r="102" spans="2:21" s="329" customFormat="1" x14ac:dyDescent="0.25">
      <c r="B102" s="222"/>
      <c r="C102" s="222"/>
      <c r="D102" s="222"/>
      <c r="E102" s="222"/>
      <c r="F102" s="222"/>
      <c r="G102" s="222"/>
      <c r="H102" s="222"/>
      <c r="I102" s="222"/>
      <c r="J102" s="222"/>
      <c r="K102" s="222"/>
      <c r="L102" s="222"/>
      <c r="M102" s="222"/>
      <c r="O102" s="222"/>
      <c r="Q102" s="222"/>
      <c r="R102" s="332"/>
      <c r="S102" s="222"/>
      <c r="T102" s="222"/>
      <c r="U102" s="222"/>
    </row>
    <row r="103" spans="2:21" s="329" customFormat="1" x14ac:dyDescent="0.25">
      <c r="B103" s="222"/>
      <c r="C103" s="222"/>
      <c r="D103" s="222"/>
      <c r="E103" s="222"/>
      <c r="F103" s="222"/>
      <c r="G103" s="222"/>
      <c r="H103" s="222"/>
      <c r="I103" s="222"/>
      <c r="J103" s="222"/>
      <c r="K103" s="222"/>
      <c r="L103" s="222"/>
      <c r="M103" s="222"/>
      <c r="O103" s="222"/>
      <c r="Q103" s="222"/>
      <c r="R103" s="332"/>
      <c r="S103" s="222"/>
      <c r="T103" s="222"/>
      <c r="U103" s="222"/>
    </row>
    <row r="104" spans="2:21" s="329" customFormat="1" x14ac:dyDescent="0.25">
      <c r="B104" s="222"/>
      <c r="C104" s="222"/>
      <c r="D104" s="222"/>
      <c r="E104" s="222"/>
      <c r="F104" s="222"/>
      <c r="G104" s="222"/>
      <c r="H104" s="222"/>
      <c r="I104" s="222"/>
      <c r="J104" s="222"/>
      <c r="K104" s="222"/>
      <c r="L104" s="222"/>
      <c r="M104" s="222"/>
      <c r="O104" s="222"/>
      <c r="Q104" s="222"/>
      <c r="R104" s="332"/>
      <c r="S104" s="222"/>
      <c r="T104" s="222"/>
      <c r="U104" s="222"/>
    </row>
    <row r="105" spans="2:21" s="329" customFormat="1" x14ac:dyDescent="0.25">
      <c r="B105" s="222"/>
      <c r="C105" s="222"/>
      <c r="D105" s="222"/>
      <c r="E105" s="222"/>
      <c r="F105" s="222"/>
      <c r="G105" s="222"/>
      <c r="H105" s="222"/>
      <c r="I105" s="222"/>
      <c r="J105" s="222"/>
      <c r="K105" s="222"/>
      <c r="L105" s="222"/>
      <c r="M105" s="222"/>
      <c r="O105" s="222"/>
      <c r="Q105" s="222"/>
      <c r="R105" s="332"/>
      <c r="S105" s="222"/>
      <c r="T105" s="222"/>
      <c r="U105" s="222"/>
    </row>
    <row r="106" spans="2:21" s="329" customFormat="1" x14ac:dyDescent="0.25">
      <c r="B106" s="222"/>
      <c r="C106" s="222"/>
      <c r="D106" s="222"/>
      <c r="E106" s="222"/>
      <c r="F106" s="222"/>
      <c r="G106" s="222"/>
      <c r="H106" s="222"/>
      <c r="I106" s="222"/>
      <c r="J106" s="222"/>
      <c r="K106" s="222"/>
      <c r="L106" s="222"/>
      <c r="M106" s="222"/>
      <c r="O106" s="222"/>
      <c r="Q106" s="222"/>
      <c r="R106" s="332"/>
      <c r="S106" s="222"/>
      <c r="T106" s="222"/>
      <c r="U106" s="222"/>
    </row>
    <row r="107" spans="2:21" s="329" customFormat="1" x14ac:dyDescent="0.25">
      <c r="B107" s="222"/>
      <c r="C107" s="222"/>
      <c r="D107" s="222"/>
      <c r="E107" s="222"/>
      <c r="F107" s="222"/>
      <c r="G107" s="222"/>
      <c r="H107" s="222"/>
      <c r="I107" s="222"/>
      <c r="J107" s="222"/>
      <c r="K107" s="222"/>
      <c r="L107" s="222"/>
      <c r="M107" s="222"/>
      <c r="O107" s="222"/>
      <c r="Q107" s="222"/>
      <c r="R107" s="332"/>
      <c r="S107" s="222"/>
      <c r="T107" s="222"/>
      <c r="U107" s="222"/>
    </row>
    <row r="108" spans="2:21" s="329" customFormat="1" x14ac:dyDescent="0.25">
      <c r="B108" s="222"/>
      <c r="C108" s="222"/>
      <c r="D108" s="222"/>
      <c r="E108" s="222"/>
      <c r="F108" s="222"/>
      <c r="G108" s="222"/>
      <c r="H108" s="222"/>
      <c r="I108" s="222"/>
      <c r="J108" s="222"/>
      <c r="K108" s="222"/>
      <c r="L108" s="222"/>
      <c r="M108" s="222"/>
      <c r="O108" s="222"/>
      <c r="Q108" s="222"/>
      <c r="R108" s="332"/>
      <c r="S108" s="222"/>
      <c r="T108" s="222"/>
      <c r="U108" s="222"/>
    </row>
    <row r="109" spans="2:21" s="329" customFormat="1" x14ac:dyDescent="0.25">
      <c r="B109" s="222"/>
      <c r="C109" s="222"/>
      <c r="D109" s="222"/>
      <c r="E109" s="222"/>
      <c r="F109" s="222"/>
      <c r="G109" s="222"/>
      <c r="H109" s="222"/>
      <c r="I109" s="222"/>
      <c r="J109" s="222"/>
      <c r="K109" s="222"/>
      <c r="L109" s="222"/>
      <c r="M109" s="222"/>
      <c r="O109" s="222"/>
      <c r="Q109" s="222"/>
      <c r="R109" s="332"/>
      <c r="S109" s="222"/>
      <c r="T109" s="222"/>
      <c r="U109" s="222"/>
    </row>
    <row r="110" spans="2:21" s="329" customFormat="1" x14ac:dyDescent="0.25">
      <c r="B110" s="222"/>
      <c r="C110" s="222"/>
      <c r="D110" s="222"/>
      <c r="E110" s="222"/>
      <c r="F110" s="222"/>
      <c r="G110" s="222"/>
      <c r="H110" s="222"/>
      <c r="I110" s="222"/>
      <c r="J110" s="222"/>
      <c r="K110" s="222"/>
      <c r="L110" s="222"/>
      <c r="M110" s="222"/>
      <c r="O110" s="222"/>
      <c r="Q110" s="222"/>
      <c r="R110" s="332"/>
      <c r="S110" s="222"/>
      <c r="T110" s="222"/>
      <c r="U110" s="222"/>
    </row>
    <row r="111" spans="2:21" s="329" customFormat="1" x14ac:dyDescent="0.25">
      <c r="B111" s="222"/>
      <c r="C111" s="222"/>
      <c r="D111" s="222"/>
      <c r="E111" s="222"/>
      <c r="F111" s="222"/>
      <c r="G111" s="222"/>
      <c r="H111" s="222"/>
      <c r="I111" s="222"/>
      <c r="J111" s="222"/>
      <c r="K111" s="222"/>
      <c r="L111" s="222"/>
      <c r="M111" s="222"/>
      <c r="O111" s="222"/>
      <c r="Q111" s="222"/>
      <c r="R111" s="332"/>
      <c r="S111" s="222"/>
      <c r="T111" s="222"/>
      <c r="U111" s="222"/>
    </row>
    <row r="112" spans="2:21" s="329" customFormat="1" x14ac:dyDescent="0.25">
      <c r="B112" s="222"/>
      <c r="C112" s="222"/>
      <c r="D112" s="222"/>
      <c r="E112" s="222"/>
      <c r="F112" s="222"/>
      <c r="G112" s="222"/>
      <c r="H112" s="222"/>
      <c r="I112" s="222"/>
      <c r="J112" s="222"/>
      <c r="K112" s="222"/>
      <c r="L112" s="222"/>
      <c r="M112" s="222"/>
      <c r="O112" s="222"/>
      <c r="Q112" s="222"/>
      <c r="R112" s="332"/>
      <c r="S112" s="222"/>
      <c r="T112" s="222"/>
      <c r="U112" s="222"/>
    </row>
    <row r="113" spans="2:21" s="329" customFormat="1" x14ac:dyDescent="0.25">
      <c r="B113" s="222"/>
      <c r="C113" s="222"/>
      <c r="D113" s="222"/>
      <c r="E113" s="222"/>
      <c r="F113" s="222"/>
      <c r="G113" s="222"/>
      <c r="H113" s="222"/>
      <c r="I113" s="222"/>
      <c r="J113" s="222"/>
      <c r="K113" s="222"/>
      <c r="L113" s="222"/>
      <c r="M113" s="222"/>
      <c r="O113" s="222"/>
      <c r="Q113" s="222"/>
      <c r="R113" s="332"/>
      <c r="S113" s="222"/>
      <c r="T113" s="222"/>
      <c r="U113" s="222"/>
    </row>
    <row r="114" spans="2:21" s="329" customFormat="1" x14ac:dyDescent="0.25">
      <c r="B114" s="222"/>
      <c r="C114" s="222"/>
      <c r="D114" s="222"/>
      <c r="E114" s="222"/>
      <c r="F114" s="222"/>
      <c r="G114" s="222"/>
      <c r="H114" s="222"/>
      <c r="I114" s="222"/>
      <c r="J114" s="222"/>
      <c r="K114" s="222"/>
      <c r="L114" s="222"/>
      <c r="M114" s="222"/>
      <c r="O114" s="222"/>
      <c r="Q114" s="222"/>
      <c r="R114" s="332"/>
      <c r="S114" s="222"/>
      <c r="T114" s="222"/>
      <c r="U114" s="222"/>
    </row>
    <row r="115" spans="2:21" s="329" customFormat="1" x14ac:dyDescent="0.25">
      <c r="B115" s="222"/>
      <c r="C115" s="222"/>
      <c r="D115" s="222"/>
      <c r="E115" s="222"/>
      <c r="F115" s="222"/>
      <c r="G115" s="222"/>
      <c r="H115" s="222"/>
      <c r="I115" s="222"/>
      <c r="J115" s="222"/>
      <c r="K115" s="222"/>
      <c r="L115" s="222"/>
      <c r="M115" s="222"/>
      <c r="O115" s="222"/>
      <c r="Q115" s="222"/>
      <c r="R115" s="332"/>
      <c r="S115" s="222"/>
      <c r="T115" s="222"/>
      <c r="U115" s="222"/>
    </row>
    <row r="116" spans="2:21" s="329" customFormat="1" x14ac:dyDescent="0.25">
      <c r="B116" s="222"/>
      <c r="C116" s="222"/>
      <c r="D116" s="222"/>
      <c r="E116" s="222"/>
      <c r="F116" s="222"/>
      <c r="G116" s="222"/>
      <c r="H116" s="222"/>
      <c r="I116" s="222"/>
      <c r="J116" s="222"/>
      <c r="K116" s="222"/>
      <c r="L116" s="222"/>
      <c r="M116" s="222"/>
      <c r="O116" s="222"/>
      <c r="Q116" s="222"/>
      <c r="R116" s="332"/>
      <c r="S116" s="222"/>
      <c r="T116" s="222"/>
      <c r="U116" s="222"/>
    </row>
    <row r="117" spans="2:21" s="329" customFormat="1" x14ac:dyDescent="0.25">
      <c r="B117" s="222"/>
      <c r="C117" s="222"/>
      <c r="D117" s="222"/>
      <c r="E117" s="222"/>
      <c r="F117" s="222"/>
      <c r="G117" s="222"/>
      <c r="H117" s="222"/>
      <c r="I117" s="222"/>
      <c r="J117" s="222"/>
      <c r="K117" s="222"/>
      <c r="L117" s="222"/>
      <c r="M117" s="222"/>
      <c r="O117" s="222"/>
      <c r="Q117" s="222"/>
      <c r="R117" s="332"/>
      <c r="S117" s="222"/>
      <c r="T117" s="222"/>
      <c r="U117" s="222"/>
    </row>
    <row r="118" spans="2:21" s="329" customFormat="1" x14ac:dyDescent="0.25">
      <c r="B118" s="222"/>
      <c r="C118" s="222"/>
      <c r="D118" s="222"/>
      <c r="E118" s="222"/>
      <c r="F118" s="222"/>
      <c r="G118" s="222"/>
      <c r="H118" s="222"/>
      <c r="I118" s="222"/>
      <c r="J118" s="222"/>
      <c r="K118" s="222"/>
      <c r="L118" s="222"/>
      <c r="M118" s="222"/>
      <c r="O118" s="222"/>
      <c r="Q118" s="222"/>
      <c r="R118" s="332"/>
      <c r="S118" s="222"/>
      <c r="T118" s="222"/>
      <c r="U118" s="222"/>
    </row>
    <row r="119" spans="2:21" s="329" customFormat="1" x14ac:dyDescent="0.25">
      <c r="B119" s="222"/>
      <c r="C119" s="222"/>
      <c r="D119" s="222"/>
      <c r="E119" s="222"/>
      <c r="F119" s="222"/>
      <c r="G119" s="222"/>
      <c r="H119" s="222"/>
      <c r="I119" s="222"/>
      <c r="J119" s="222"/>
      <c r="K119" s="222"/>
      <c r="L119" s="222"/>
      <c r="M119" s="222"/>
      <c r="O119" s="222"/>
      <c r="Q119" s="222"/>
      <c r="R119" s="332"/>
      <c r="S119" s="222"/>
      <c r="T119" s="222"/>
      <c r="U119" s="222"/>
    </row>
    <row r="120" spans="2:21" s="329" customFormat="1" x14ac:dyDescent="0.25">
      <c r="B120" s="222"/>
      <c r="C120" s="222"/>
      <c r="D120" s="222"/>
      <c r="E120" s="222"/>
      <c r="F120" s="222"/>
      <c r="G120" s="222"/>
      <c r="H120" s="222"/>
      <c r="I120" s="222"/>
      <c r="J120" s="222"/>
      <c r="K120" s="222"/>
      <c r="L120" s="222"/>
      <c r="M120" s="222"/>
      <c r="O120" s="222"/>
      <c r="Q120" s="222"/>
      <c r="R120" s="332"/>
      <c r="S120" s="222"/>
      <c r="T120" s="222"/>
      <c r="U120" s="222"/>
    </row>
    <row r="121" spans="2:21" s="329" customFormat="1" x14ac:dyDescent="0.25">
      <c r="B121" s="222"/>
      <c r="C121" s="222"/>
      <c r="D121" s="222"/>
      <c r="E121" s="222"/>
      <c r="F121" s="222"/>
      <c r="G121" s="222"/>
      <c r="H121" s="222"/>
      <c r="I121" s="222"/>
      <c r="J121" s="222"/>
      <c r="K121" s="222"/>
      <c r="L121" s="222"/>
      <c r="M121" s="222"/>
      <c r="O121" s="222"/>
      <c r="Q121" s="222"/>
      <c r="R121" s="332"/>
      <c r="S121" s="222"/>
      <c r="T121" s="222"/>
      <c r="U121" s="222"/>
    </row>
    <row r="122" spans="2:21" s="329" customFormat="1" x14ac:dyDescent="0.25">
      <c r="B122" s="222"/>
      <c r="C122" s="222"/>
      <c r="D122" s="222"/>
      <c r="E122" s="222"/>
      <c r="F122" s="222"/>
      <c r="G122" s="222"/>
      <c r="H122" s="222"/>
      <c r="I122" s="222"/>
      <c r="J122" s="222"/>
      <c r="K122" s="222"/>
      <c r="L122" s="222"/>
      <c r="M122" s="222"/>
      <c r="O122" s="222"/>
      <c r="Q122" s="222"/>
      <c r="R122" s="332"/>
      <c r="S122" s="222"/>
      <c r="T122" s="222"/>
      <c r="U122" s="222"/>
    </row>
    <row r="123" spans="2:21" s="329" customFormat="1" x14ac:dyDescent="0.25">
      <c r="B123" s="222"/>
      <c r="C123" s="222"/>
      <c r="D123" s="222"/>
      <c r="E123" s="222"/>
      <c r="F123" s="222"/>
      <c r="G123" s="222"/>
      <c r="H123" s="222"/>
      <c r="I123" s="222"/>
      <c r="J123" s="222"/>
      <c r="K123" s="222"/>
      <c r="L123" s="222"/>
      <c r="M123" s="222"/>
      <c r="O123" s="222"/>
      <c r="Q123" s="222"/>
      <c r="R123" s="332"/>
      <c r="S123" s="222"/>
      <c r="T123" s="222"/>
      <c r="U123" s="222"/>
    </row>
    <row r="124" spans="2:21" s="329" customFormat="1" x14ac:dyDescent="0.25">
      <c r="B124" s="222"/>
      <c r="C124" s="222"/>
      <c r="D124" s="222"/>
      <c r="E124" s="222"/>
      <c r="F124" s="222"/>
      <c r="G124" s="222"/>
      <c r="H124" s="222"/>
      <c r="I124" s="222"/>
      <c r="J124" s="222"/>
      <c r="K124" s="222"/>
      <c r="L124" s="222"/>
      <c r="M124" s="222"/>
      <c r="O124" s="222"/>
      <c r="Q124" s="222"/>
      <c r="R124" s="332"/>
      <c r="S124" s="222"/>
      <c r="T124" s="222"/>
      <c r="U124" s="222"/>
    </row>
    <row r="125" spans="2:21" s="329" customFormat="1" x14ac:dyDescent="0.25">
      <c r="B125" s="222"/>
      <c r="C125" s="222"/>
      <c r="D125" s="222"/>
      <c r="E125" s="222"/>
      <c r="F125" s="222"/>
      <c r="G125" s="222"/>
      <c r="H125" s="222"/>
      <c r="I125" s="222"/>
      <c r="J125" s="222"/>
      <c r="K125" s="222"/>
      <c r="L125" s="222"/>
      <c r="M125" s="222"/>
      <c r="O125" s="222"/>
      <c r="Q125" s="222"/>
      <c r="R125" s="332"/>
      <c r="S125" s="222"/>
      <c r="T125" s="222"/>
      <c r="U125" s="222"/>
    </row>
    <row r="126" spans="2:21" s="329" customFormat="1" x14ac:dyDescent="0.25">
      <c r="B126" s="222"/>
      <c r="C126" s="222"/>
      <c r="D126" s="222"/>
      <c r="E126" s="222"/>
      <c r="F126" s="222"/>
      <c r="G126" s="222"/>
      <c r="H126" s="222"/>
      <c r="I126" s="222"/>
      <c r="J126" s="222"/>
      <c r="K126" s="222"/>
      <c r="L126" s="222"/>
      <c r="M126" s="222"/>
      <c r="O126" s="222"/>
      <c r="Q126" s="222"/>
      <c r="R126" s="332"/>
      <c r="S126" s="222"/>
      <c r="T126" s="222"/>
      <c r="U126" s="222"/>
    </row>
    <row r="127" spans="2:21" s="329" customFormat="1" x14ac:dyDescent="0.25">
      <c r="B127" s="222"/>
      <c r="C127" s="222"/>
      <c r="D127" s="222"/>
      <c r="E127" s="222"/>
      <c r="F127" s="222"/>
      <c r="G127" s="222"/>
      <c r="H127" s="222"/>
      <c r="I127" s="222"/>
      <c r="J127" s="222"/>
      <c r="K127" s="222"/>
      <c r="L127" s="222"/>
      <c r="M127" s="222"/>
      <c r="O127" s="222"/>
      <c r="Q127" s="222"/>
      <c r="R127" s="332"/>
      <c r="S127" s="222"/>
      <c r="T127" s="222"/>
      <c r="U127" s="222"/>
    </row>
    <row r="128" spans="2:21" s="329" customFormat="1" x14ac:dyDescent="0.25">
      <c r="B128" s="222"/>
      <c r="C128" s="222"/>
      <c r="D128" s="222"/>
      <c r="E128" s="222"/>
      <c r="F128" s="222"/>
      <c r="G128" s="222"/>
      <c r="H128" s="222"/>
      <c r="I128" s="222"/>
      <c r="J128" s="222"/>
      <c r="K128" s="222"/>
      <c r="L128" s="222"/>
      <c r="M128" s="222"/>
      <c r="O128" s="222"/>
      <c r="Q128" s="222"/>
      <c r="R128" s="332"/>
      <c r="S128" s="222"/>
      <c r="T128" s="222"/>
      <c r="U128" s="222"/>
    </row>
    <row r="129" spans="2:21" s="329" customFormat="1" x14ac:dyDescent="0.25">
      <c r="B129" s="222"/>
      <c r="C129" s="222"/>
      <c r="D129" s="222"/>
      <c r="E129" s="222"/>
      <c r="F129" s="222"/>
      <c r="G129" s="222"/>
      <c r="H129" s="222"/>
      <c r="I129" s="222"/>
      <c r="J129" s="222"/>
      <c r="K129" s="222"/>
      <c r="L129" s="222"/>
      <c r="M129" s="222"/>
      <c r="O129" s="222"/>
      <c r="Q129" s="222"/>
      <c r="R129" s="332"/>
      <c r="S129" s="222"/>
      <c r="T129" s="222"/>
      <c r="U129" s="222"/>
    </row>
    <row r="130" spans="2:21" s="329" customFormat="1" x14ac:dyDescent="0.25">
      <c r="B130" s="222"/>
      <c r="C130" s="222"/>
      <c r="D130" s="222"/>
      <c r="E130" s="222"/>
      <c r="F130" s="222"/>
      <c r="G130" s="222"/>
      <c r="H130" s="222"/>
      <c r="I130" s="222"/>
      <c r="J130" s="222"/>
      <c r="K130" s="222"/>
      <c r="L130" s="222"/>
      <c r="M130" s="222"/>
      <c r="O130" s="222"/>
      <c r="Q130" s="222"/>
      <c r="R130" s="332"/>
      <c r="S130" s="222"/>
      <c r="T130" s="222"/>
      <c r="U130" s="222"/>
    </row>
    <row r="131" spans="2:21" s="329" customFormat="1" x14ac:dyDescent="0.25">
      <c r="B131" s="222"/>
      <c r="C131" s="222"/>
      <c r="D131" s="222"/>
      <c r="E131" s="222"/>
      <c r="F131" s="222"/>
      <c r="G131" s="222"/>
      <c r="H131" s="222"/>
      <c r="I131" s="222"/>
      <c r="J131" s="222"/>
      <c r="K131" s="222"/>
      <c r="L131" s="222"/>
      <c r="M131" s="222"/>
      <c r="O131" s="222"/>
      <c r="Q131" s="222"/>
      <c r="R131" s="332"/>
      <c r="S131" s="222"/>
      <c r="T131" s="222"/>
      <c r="U131" s="222"/>
    </row>
    <row r="132" spans="2:21" s="329" customFormat="1" x14ac:dyDescent="0.25">
      <c r="B132" s="222"/>
      <c r="C132" s="222"/>
      <c r="D132" s="222"/>
      <c r="E132" s="222"/>
      <c r="F132" s="222"/>
      <c r="G132" s="222"/>
      <c r="H132" s="222"/>
      <c r="I132" s="222"/>
      <c r="J132" s="222"/>
      <c r="K132" s="222"/>
      <c r="L132" s="222"/>
      <c r="M132" s="222"/>
      <c r="O132" s="222"/>
      <c r="Q132" s="222"/>
      <c r="R132" s="332"/>
      <c r="S132" s="222"/>
      <c r="T132" s="222"/>
      <c r="U132" s="222"/>
    </row>
    <row r="133" spans="2:21" s="329" customFormat="1" x14ac:dyDescent="0.25">
      <c r="B133" s="222"/>
      <c r="C133" s="222"/>
      <c r="D133" s="222"/>
      <c r="E133" s="222"/>
      <c r="F133" s="222"/>
      <c r="G133" s="222"/>
      <c r="H133" s="222"/>
      <c r="I133" s="222"/>
      <c r="J133" s="222"/>
      <c r="K133" s="222"/>
      <c r="L133" s="222"/>
      <c r="M133" s="222"/>
      <c r="O133" s="222"/>
      <c r="Q133" s="222"/>
      <c r="R133" s="332"/>
      <c r="S133" s="222"/>
      <c r="T133" s="222"/>
      <c r="U133" s="222"/>
    </row>
    <row r="134" spans="2:21" s="329" customFormat="1" x14ac:dyDescent="0.25">
      <c r="B134" s="222"/>
      <c r="C134" s="222"/>
      <c r="D134" s="222"/>
      <c r="E134" s="222"/>
      <c r="F134" s="222"/>
      <c r="G134" s="222"/>
      <c r="H134" s="222"/>
      <c r="I134" s="222"/>
      <c r="J134" s="222"/>
      <c r="K134" s="222"/>
      <c r="L134" s="222"/>
      <c r="M134" s="222"/>
      <c r="O134" s="222"/>
      <c r="Q134" s="222"/>
      <c r="R134" s="332"/>
      <c r="S134" s="222"/>
      <c r="T134" s="222"/>
      <c r="U134" s="222"/>
    </row>
    <row r="135" spans="2:21" s="329" customFormat="1" x14ac:dyDescent="0.25">
      <c r="B135" s="222"/>
      <c r="C135" s="222"/>
      <c r="D135" s="222"/>
      <c r="E135" s="222"/>
      <c r="F135" s="222"/>
      <c r="G135" s="222"/>
      <c r="H135" s="222"/>
      <c r="I135" s="222"/>
      <c r="J135" s="222"/>
      <c r="K135" s="222"/>
      <c r="L135" s="222"/>
      <c r="M135" s="222"/>
      <c r="O135" s="222"/>
      <c r="Q135" s="222"/>
      <c r="R135" s="332"/>
      <c r="S135" s="222"/>
      <c r="T135" s="222"/>
      <c r="U135" s="222"/>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AF17"/>
  <sheetViews>
    <sheetView workbookViewId="0">
      <selection activeCell="A2" sqref="A2:AE16"/>
    </sheetView>
  </sheetViews>
  <sheetFormatPr defaultRowHeight="12.75" x14ac:dyDescent="0.2"/>
  <cols>
    <col min="1" max="1" width="7" style="173" customWidth="1"/>
    <col min="2" max="2" width="8.140625" style="173" customWidth="1"/>
    <col min="3" max="3" width="9.85546875" style="173" customWidth="1"/>
    <col min="4" max="20" width="8.42578125" style="173" customWidth="1"/>
    <col min="21" max="21" width="9.5703125" style="173" customWidth="1"/>
    <col min="22" max="22" width="10.7109375" style="173" customWidth="1"/>
    <col min="23" max="23" width="10.42578125" style="173" customWidth="1"/>
    <col min="24" max="24" width="9.7109375" style="173" customWidth="1"/>
    <col min="25" max="25" width="9.85546875" style="173" customWidth="1"/>
    <col min="26" max="26" width="11.42578125" style="173" customWidth="1"/>
    <col min="27" max="31" width="9.140625" style="173"/>
    <col min="32" max="32" width="9.140625" style="16"/>
    <col min="33" max="16384" width="9.140625" style="173"/>
  </cols>
  <sheetData>
    <row r="1" spans="1:32" s="170" customFormat="1" ht="12.75" customHeight="1" x14ac:dyDescent="0.2">
      <c r="A1" s="170" t="s">
        <v>0</v>
      </c>
      <c r="B1" s="170" t="s">
        <v>1</v>
      </c>
      <c r="C1" s="170" t="s">
        <v>2</v>
      </c>
      <c r="D1" s="170" t="s">
        <v>127</v>
      </c>
      <c r="E1" s="170">
        <v>2025</v>
      </c>
      <c r="F1" s="170">
        <v>2024</v>
      </c>
      <c r="G1" s="170">
        <v>2023</v>
      </c>
      <c r="H1" s="170">
        <v>2022</v>
      </c>
      <c r="I1" s="170">
        <v>2021</v>
      </c>
      <c r="J1" s="170">
        <v>2020</v>
      </c>
      <c r="K1" s="170">
        <v>2019</v>
      </c>
      <c r="L1" s="170">
        <v>2018</v>
      </c>
      <c r="M1" s="170">
        <v>2017</v>
      </c>
      <c r="N1" s="170">
        <v>2016</v>
      </c>
      <c r="O1" s="170">
        <v>2015</v>
      </c>
      <c r="P1" s="170">
        <v>2014</v>
      </c>
      <c r="Q1" s="170">
        <v>2013</v>
      </c>
      <c r="R1" s="170">
        <v>2012</v>
      </c>
      <c r="S1" s="170">
        <v>2011</v>
      </c>
      <c r="T1" s="170">
        <v>2010</v>
      </c>
      <c r="U1" s="171">
        <v>2009</v>
      </c>
      <c r="V1" s="171">
        <v>2008</v>
      </c>
      <c r="W1" s="171">
        <v>2007</v>
      </c>
      <c r="X1" s="171">
        <v>2006</v>
      </c>
      <c r="Y1" s="171">
        <v>2005</v>
      </c>
      <c r="Z1" s="171">
        <v>2004</v>
      </c>
      <c r="AA1" s="171">
        <v>2003</v>
      </c>
      <c r="AB1" s="171">
        <v>2002</v>
      </c>
      <c r="AC1" s="171">
        <v>2001</v>
      </c>
      <c r="AD1" s="171">
        <v>2000</v>
      </c>
      <c r="AE1" s="170" t="s">
        <v>279</v>
      </c>
    </row>
    <row r="2" spans="1:32" x14ac:dyDescent="0.2">
      <c r="A2" s="10">
        <f>'Tabela I'!$F$2</f>
        <v>0</v>
      </c>
      <c r="B2" s="10">
        <f>'Tabela I'!$F$1</f>
        <v>2025</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1">
        <f>'Tabela V'!$F$34</f>
        <v>0</v>
      </c>
      <c r="AF2" s="172"/>
    </row>
    <row r="3" spans="1:32" x14ac:dyDescent="0.2">
      <c r="A3" s="10">
        <f>'Tabela I'!$F$2</f>
        <v>0</v>
      </c>
      <c r="B3" s="10">
        <f>'Tabela I'!$F$1</f>
        <v>2025</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1">
        <f>'Tabela V'!$G$34</f>
        <v>0</v>
      </c>
      <c r="AF3" s="172"/>
    </row>
    <row r="4" spans="1:32" x14ac:dyDescent="0.2">
      <c r="A4" s="10">
        <f>'Tabela I'!$F$2</f>
        <v>0</v>
      </c>
      <c r="B4" s="10">
        <f>'Tabela I'!$F$1</f>
        <v>2025</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1">
        <f>'Tabela V'!$H$34</f>
        <v>0</v>
      </c>
      <c r="AF4" s="172"/>
    </row>
    <row r="5" spans="1:32" x14ac:dyDescent="0.2">
      <c r="A5" s="10">
        <f>'Tabela I'!$F$2</f>
        <v>0</v>
      </c>
      <c r="B5" s="10">
        <f>'Tabela I'!$F$1</f>
        <v>2025</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1">
        <f>'Tabela V'!$I$34</f>
        <v>0</v>
      </c>
      <c r="AF5" s="172"/>
    </row>
    <row r="6" spans="1:32" x14ac:dyDescent="0.2">
      <c r="A6" s="10">
        <f>'Tabela I'!$F$2</f>
        <v>0</v>
      </c>
      <c r="B6" s="10">
        <f>'Tabela I'!$F$1</f>
        <v>2025</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1">
        <f>'Tabela V'!$J$34</f>
        <v>0</v>
      </c>
      <c r="AF6" s="172"/>
    </row>
    <row r="7" spans="1:32" x14ac:dyDescent="0.2">
      <c r="A7" s="10">
        <f>'Tabela I'!$F$2</f>
        <v>0</v>
      </c>
      <c r="B7" s="10">
        <f>'Tabela I'!$F$1</f>
        <v>2025</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1">
        <f>'Tabela V'!$K$34</f>
        <v>0</v>
      </c>
      <c r="AF7" s="172"/>
    </row>
    <row r="8" spans="1:32" x14ac:dyDescent="0.2">
      <c r="A8" s="10">
        <f>'Tabela I'!$F$2</f>
        <v>0</v>
      </c>
      <c r="B8" s="10">
        <f>'Tabela I'!$F$1</f>
        <v>2025</v>
      </c>
      <c r="C8" s="12">
        <v>105</v>
      </c>
      <c r="D8" s="11">
        <v>0</v>
      </c>
      <c r="E8" s="11">
        <f>'Tabela V'!$L$8</f>
        <v>0</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1">
        <f>'Tabela V'!$L$34</f>
        <v>0</v>
      </c>
      <c r="AF8" s="172"/>
    </row>
    <row r="9" spans="1:32" x14ac:dyDescent="0.2">
      <c r="A9" s="10">
        <f>'Tabela I'!$F$2</f>
        <v>0</v>
      </c>
      <c r="B9" s="10">
        <f>'Tabela I'!$F$1</f>
        <v>2025</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1">
        <f>'Tabela V'!$M$34</f>
        <v>0</v>
      </c>
      <c r="AF9" s="172"/>
    </row>
    <row r="10" spans="1:32" x14ac:dyDescent="0.2">
      <c r="A10" s="10">
        <f>'Tabela I'!$F$2</f>
        <v>0</v>
      </c>
      <c r="B10" s="10">
        <f>'Tabela I'!$F$1</f>
        <v>2025</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1">
        <f>'Tabela V'!$N$34</f>
        <v>0</v>
      </c>
      <c r="AF10" s="172"/>
    </row>
    <row r="11" spans="1:32" x14ac:dyDescent="0.2">
      <c r="A11" s="10">
        <f>'Tabela I'!$F$2</f>
        <v>0</v>
      </c>
      <c r="B11" s="10">
        <f>'Tabela I'!$F$1</f>
        <v>2025</v>
      </c>
      <c r="C11" s="11">
        <v>108</v>
      </c>
      <c r="D11" s="11">
        <v>0</v>
      </c>
      <c r="E11" s="11">
        <f>'Tabela V'!$O$8</f>
        <v>0</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1">
        <f>'Tabela V'!$O$34</f>
        <v>0</v>
      </c>
      <c r="AF11" s="172"/>
    </row>
    <row r="12" spans="1:32" x14ac:dyDescent="0.2">
      <c r="A12" s="10">
        <f>'Tabela I'!$F$2</f>
        <v>0</v>
      </c>
      <c r="B12" s="10">
        <f>'Tabela I'!$F$1</f>
        <v>2025</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1">
        <f>'Tabela V'!$P$34</f>
        <v>0</v>
      </c>
      <c r="AF12" s="172"/>
    </row>
    <row r="13" spans="1:32" x14ac:dyDescent="0.2">
      <c r="A13" s="10">
        <f>'Tabela I'!$F$2</f>
        <v>0</v>
      </c>
      <c r="B13" s="10">
        <f>'Tabela I'!$F$1</f>
        <v>2025</v>
      </c>
      <c r="C13" s="11">
        <v>127</v>
      </c>
      <c r="D13" s="11">
        <v>0</v>
      </c>
      <c r="E13" s="11">
        <f>'Tabela V'!$B$8</f>
        <v>0</v>
      </c>
      <c r="F13" s="11">
        <f>'Tabela V'!$B$9</f>
        <v>0</v>
      </c>
      <c r="G13" s="11">
        <f>'Tabela V'!$B$10</f>
        <v>0</v>
      </c>
      <c r="H13" s="11">
        <f>'Tabela V'!$B$11</f>
        <v>0</v>
      </c>
      <c r="I13" s="11">
        <f>'Tabela V'!$B$12</f>
        <v>0</v>
      </c>
      <c r="J13" s="11">
        <f>'Tabela V'!$B$13</f>
        <v>0</v>
      </c>
      <c r="K13" s="11">
        <f>'Tabela V'!$B$14</f>
        <v>0</v>
      </c>
      <c r="L13" s="11">
        <f>'Tabela V'!$B$15</f>
        <v>0</v>
      </c>
      <c r="M13" s="11">
        <f>'Tabela V'!$B$16</f>
        <v>0</v>
      </c>
      <c r="N13" s="11">
        <f>'Tabela V'!$B$17</f>
        <v>0</v>
      </c>
      <c r="O13" s="11">
        <f>'Tabela V'!$B$18</f>
        <v>0</v>
      </c>
      <c r="P13" s="11">
        <f>'Tabela V'!$B$19</f>
        <v>0</v>
      </c>
      <c r="Q13" s="11">
        <f>'Tabela V'!$B$20</f>
        <v>0</v>
      </c>
      <c r="R13" s="11">
        <f>'Tabela V'!$B$21</f>
        <v>0</v>
      </c>
      <c r="S13" s="11">
        <f>'Tabela V'!$B$22</f>
        <v>0</v>
      </c>
      <c r="T13" s="11">
        <f>'Tabela V'!$B$23</f>
        <v>0</v>
      </c>
      <c r="U13" s="11">
        <f>'Tabela V'!$B$24</f>
        <v>0</v>
      </c>
      <c r="V13" s="11">
        <f>'Tabela V'!$B$25</f>
        <v>0</v>
      </c>
      <c r="W13" s="11">
        <f>'Tabela V'!$B$26</f>
        <v>0</v>
      </c>
      <c r="X13" s="11">
        <f>'Tabela V'!$B$27</f>
        <v>0</v>
      </c>
      <c r="Y13" s="11">
        <f>'Tabela V'!$B$28</f>
        <v>0</v>
      </c>
      <c r="Z13" s="11">
        <f>'Tabela V'!$B$29</f>
        <v>0</v>
      </c>
      <c r="AA13" s="11">
        <f>'Tabela V'!$B$30</f>
        <v>0</v>
      </c>
      <c r="AB13" s="11">
        <f>'Tabela V'!$B$31</f>
        <v>0</v>
      </c>
      <c r="AC13" s="11">
        <f>'Tabela V'!$B$32</f>
        <v>0</v>
      </c>
      <c r="AD13" s="11">
        <f>'Tabela V'!$B$33</f>
        <v>0</v>
      </c>
      <c r="AE13" s="11">
        <f>'Tabela V'!$B$34</f>
        <v>0</v>
      </c>
      <c r="AF13" s="172"/>
    </row>
    <row r="14" spans="1:32" x14ac:dyDescent="0.2">
      <c r="A14" s="10">
        <f>'Tabela I'!$F$2</f>
        <v>0</v>
      </c>
      <c r="B14" s="10">
        <f>'Tabela I'!$F$1</f>
        <v>2025</v>
      </c>
      <c r="C14" s="11">
        <v>128</v>
      </c>
      <c r="D14" s="11">
        <v>0</v>
      </c>
      <c r="E14" s="11">
        <f>'Tabela V'!$C$8</f>
        <v>0</v>
      </c>
      <c r="F14" s="11">
        <f>'Tabela V'!$C$9</f>
        <v>0</v>
      </c>
      <c r="G14" s="11">
        <f>'Tabela V'!$C$10</f>
        <v>0</v>
      </c>
      <c r="H14" s="11">
        <f>'Tabela V'!$C$11</f>
        <v>0</v>
      </c>
      <c r="I14" s="11">
        <f>'Tabela V'!$C$12</f>
        <v>0</v>
      </c>
      <c r="J14" s="11">
        <f>'Tabela V'!$C$13</f>
        <v>0</v>
      </c>
      <c r="K14" s="11">
        <f>'Tabela V'!$C$14</f>
        <v>0</v>
      </c>
      <c r="L14" s="11">
        <f>'Tabela V'!$C$15</f>
        <v>0</v>
      </c>
      <c r="M14" s="11">
        <f>'Tabela V'!$C$16</f>
        <v>0</v>
      </c>
      <c r="N14" s="11">
        <f>'Tabela V'!$C$17</f>
        <v>0</v>
      </c>
      <c r="O14" s="11">
        <f>'Tabela V'!$C$18</f>
        <v>0</v>
      </c>
      <c r="P14" s="11">
        <f>'Tabela V'!$C$19</f>
        <v>0</v>
      </c>
      <c r="Q14" s="11">
        <f>'Tabela V'!$C$20</f>
        <v>0</v>
      </c>
      <c r="R14" s="11">
        <f>'Tabela V'!$C$21</f>
        <v>0</v>
      </c>
      <c r="S14" s="11">
        <f>'Tabela V'!$C$22</f>
        <v>0</v>
      </c>
      <c r="T14" s="11">
        <f>'Tabela V'!$C$23</f>
        <v>0</v>
      </c>
      <c r="U14" s="11">
        <f>'Tabela V'!$C$24</f>
        <v>0</v>
      </c>
      <c r="V14" s="11">
        <f>'Tabela V'!$C$25</f>
        <v>0</v>
      </c>
      <c r="W14" s="11">
        <f>'Tabela V'!$C$26</f>
        <v>0</v>
      </c>
      <c r="X14" s="11">
        <f>'Tabela V'!$C$27</f>
        <v>0</v>
      </c>
      <c r="Y14" s="11">
        <f>'Tabela V'!$C$28</f>
        <v>0</v>
      </c>
      <c r="Z14" s="11">
        <f>'Tabela V'!$C$29</f>
        <v>0</v>
      </c>
      <c r="AA14" s="11">
        <f>'Tabela V'!$C$30</f>
        <v>0</v>
      </c>
      <c r="AB14" s="11">
        <f>'Tabela V'!$C$31</f>
        <v>0</v>
      </c>
      <c r="AC14" s="11">
        <f>'Tabela V'!$C$32</f>
        <v>0</v>
      </c>
      <c r="AD14" s="11">
        <f>'Tabela V'!$C$33</f>
        <v>0</v>
      </c>
      <c r="AE14" s="11">
        <f>'Tabela V'!$C$34</f>
        <v>0</v>
      </c>
      <c r="AF14" s="172"/>
    </row>
    <row r="15" spans="1:32" x14ac:dyDescent="0.2">
      <c r="A15" s="10">
        <f>'Tabela I'!$F$2</f>
        <v>0</v>
      </c>
      <c r="B15" s="10">
        <f>'Tabela I'!$F$1</f>
        <v>2025</v>
      </c>
      <c r="C15" s="11">
        <v>129</v>
      </c>
      <c r="D15" s="11">
        <v>0</v>
      </c>
      <c r="E15" s="11">
        <f>'Tabela V'!$D$8</f>
        <v>0</v>
      </c>
      <c r="F15" s="11">
        <f>'Tabela V'!$D$9</f>
        <v>0</v>
      </c>
      <c r="G15" s="11">
        <f>'Tabela V'!$D$10</f>
        <v>0</v>
      </c>
      <c r="H15" s="11">
        <f>'Tabela V'!$D$11</f>
        <v>0</v>
      </c>
      <c r="I15" s="11">
        <f>'Tabela V'!$D$12</f>
        <v>0</v>
      </c>
      <c r="J15" s="11">
        <f>'Tabela V'!$D$13</f>
        <v>0</v>
      </c>
      <c r="K15" s="11">
        <f>'Tabela V'!$D$14</f>
        <v>0</v>
      </c>
      <c r="L15" s="11">
        <f>'Tabela V'!$D$15</f>
        <v>0</v>
      </c>
      <c r="M15" s="11">
        <f>'Tabela V'!$D$16</f>
        <v>0</v>
      </c>
      <c r="N15" s="11">
        <f>'Tabela V'!$D$17</f>
        <v>0</v>
      </c>
      <c r="O15" s="11">
        <f>'Tabela V'!$D$18</f>
        <v>0</v>
      </c>
      <c r="P15" s="11">
        <f>'Tabela V'!$D$19</f>
        <v>0</v>
      </c>
      <c r="Q15" s="11">
        <f>'Tabela V'!$D$20</f>
        <v>0</v>
      </c>
      <c r="R15" s="11">
        <f>'Tabela V'!$D$21</f>
        <v>0</v>
      </c>
      <c r="S15" s="11">
        <f>'Tabela V'!$D$22</f>
        <v>0</v>
      </c>
      <c r="T15" s="11">
        <f>'Tabela V'!$D$23</f>
        <v>0</v>
      </c>
      <c r="U15" s="11">
        <f>'Tabela V'!$D$24</f>
        <v>0</v>
      </c>
      <c r="V15" s="11">
        <f>'Tabela V'!$D$25</f>
        <v>0</v>
      </c>
      <c r="W15" s="11">
        <f>'Tabela V'!$D$26</f>
        <v>0</v>
      </c>
      <c r="X15" s="11">
        <f>'Tabela V'!$D$27</f>
        <v>0</v>
      </c>
      <c r="Y15" s="11">
        <f>'Tabela V'!$D$28</f>
        <v>0</v>
      </c>
      <c r="Z15" s="11">
        <f>'Tabela V'!$D$29</f>
        <v>0</v>
      </c>
      <c r="AA15" s="11">
        <f>'Tabela V'!$D$30</f>
        <v>0</v>
      </c>
      <c r="AB15" s="11">
        <f>'Tabela V'!$D$31</f>
        <v>0</v>
      </c>
      <c r="AC15" s="11">
        <f>'Tabela V'!$D$32</f>
        <v>0</v>
      </c>
      <c r="AD15" s="11">
        <f>'Tabela V'!$D$33</f>
        <v>0</v>
      </c>
      <c r="AE15" s="11">
        <f>'Tabela V'!$D$34</f>
        <v>0</v>
      </c>
      <c r="AF15" s="172"/>
    </row>
    <row r="16" spans="1:32" x14ac:dyDescent="0.2">
      <c r="A16" s="10">
        <f>'Tabela I'!$F$2</f>
        <v>0</v>
      </c>
      <c r="B16" s="10">
        <f>'Tabela I'!$F$1</f>
        <v>2025</v>
      </c>
      <c r="C16" s="11">
        <v>131</v>
      </c>
      <c r="D16" s="11">
        <v>0</v>
      </c>
      <c r="E16" s="11">
        <f>'Tabela V'!$E$8</f>
        <v>0</v>
      </c>
      <c r="F16" s="11">
        <f>'Tabela V'!$E$9</f>
        <v>0</v>
      </c>
      <c r="G16" s="11">
        <f>'Tabela V'!$E$10</f>
        <v>0</v>
      </c>
      <c r="H16" s="11">
        <f>'Tabela V'!$E$11</f>
        <v>0</v>
      </c>
      <c r="I16" s="11">
        <f>'Tabela V'!$E$12</f>
        <v>0</v>
      </c>
      <c r="J16" s="11">
        <f>'Tabela V'!$E$13</f>
        <v>0</v>
      </c>
      <c r="K16" s="11">
        <f>'Tabela V'!$E$14</f>
        <v>0</v>
      </c>
      <c r="L16" s="11">
        <f>'Tabela V'!$E$15</f>
        <v>0</v>
      </c>
      <c r="M16" s="11">
        <f>'Tabela V'!$E$16</f>
        <v>0</v>
      </c>
      <c r="N16" s="11">
        <f>'Tabela V'!$E$17</f>
        <v>0</v>
      </c>
      <c r="O16" s="11">
        <f>'Tabela V'!$E$18</f>
        <v>0</v>
      </c>
      <c r="P16" s="11">
        <f>'Tabela V'!$E$19</f>
        <v>0</v>
      </c>
      <c r="Q16" s="11">
        <f>'Tabela V'!$E$20</f>
        <v>0</v>
      </c>
      <c r="R16" s="11">
        <f>'Tabela V'!$E$21</f>
        <v>0</v>
      </c>
      <c r="S16" s="11">
        <f>'Tabela V'!$E$22</f>
        <v>0</v>
      </c>
      <c r="T16" s="11">
        <f>'Tabela V'!$E$23</f>
        <v>0</v>
      </c>
      <c r="U16" s="11">
        <f>'Tabela V'!$E$24</f>
        <v>0</v>
      </c>
      <c r="V16" s="11">
        <f>'Tabela V'!$E$25</f>
        <v>0</v>
      </c>
      <c r="W16" s="11">
        <f>'Tabela V'!$E$26</f>
        <v>0</v>
      </c>
      <c r="X16" s="11">
        <f>'Tabela V'!$E$27</f>
        <v>0</v>
      </c>
      <c r="Y16" s="11">
        <f>'Tabela V'!$E$28</f>
        <v>0</v>
      </c>
      <c r="Z16" s="11">
        <f>'Tabela V'!$E$29</f>
        <v>0</v>
      </c>
      <c r="AA16" s="11">
        <f>'Tabela V'!$E$30</f>
        <v>0</v>
      </c>
      <c r="AB16" s="11">
        <f>'Tabela V'!$E$31</f>
        <v>0</v>
      </c>
      <c r="AC16" s="11">
        <f>'Tabela V'!$E$32</f>
        <v>0</v>
      </c>
      <c r="AD16" s="11">
        <f>'Tabela V'!$E$33</f>
        <v>0</v>
      </c>
      <c r="AE16" s="11">
        <f>'Tabela V'!$E$34</f>
        <v>0</v>
      </c>
      <c r="AF16" s="172"/>
    </row>
    <row r="17" spans="5:31" x14ac:dyDescent="0.2">
      <c r="E17" s="173">
        <f>SUM(E2:E16)</f>
        <v>0</v>
      </c>
      <c r="F17" s="173">
        <f>SUM(F2:F16)</f>
        <v>0</v>
      </c>
      <c r="G17" s="173">
        <f>SUM(G2:G16)</f>
        <v>0</v>
      </c>
      <c r="H17" s="173">
        <f>SUM(H2:H16)</f>
        <v>0</v>
      </c>
      <c r="I17" s="173">
        <f t="shared" ref="I17:AE17" si="0">SUM(I2:I16)</f>
        <v>0</v>
      </c>
      <c r="J17" s="173">
        <f t="shared" si="0"/>
        <v>0</v>
      </c>
      <c r="K17" s="173">
        <f t="shared" si="0"/>
        <v>0</v>
      </c>
      <c r="L17" s="173">
        <f t="shared" si="0"/>
        <v>0</v>
      </c>
      <c r="M17" s="173">
        <f t="shared" si="0"/>
        <v>0</v>
      </c>
      <c r="N17" s="173">
        <f t="shared" si="0"/>
        <v>0</v>
      </c>
      <c r="O17" s="173">
        <f t="shared" si="0"/>
        <v>0</v>
      </c>
      <c r="P17" s="173">
        <f t="shared" si="0"/>
        <v>0</v>
      </c>
      <c r="Q17" s="173">
        <f t="shared" si="0"/>
        <v>0</v>
      </c>
      <c r="R17" s="173">
        <f t="shared" si="0"/>
        <v>0</v>
      </c>
      <c r="S17" s="173">
        <f t="shared" si="0"/>
        <v>0</v>
      </c>
      <c r="T17" s="173">
        <f t="shared" si="0"/>
        <v>0</v>
      </c>
      <c r="U17" s="173">
        <f t="shared" si="0"/>
        <v>0</v>
      </c>
      <c r="V17" s="173">
        <f t="shared" si="0"/>
        <v>0</v>
      </c>
      <c r="W17" s="173">
        <f t="shared" si="0"/>
        <v>0</v>
      </c>
      <c r="X17" s="173">
        <f t="shared" si="0"/>
        <v>0</v>
      </c>
      <c r="Y17" s="173">
        <f t="shared" si="0"/>
        <v>0</v>
      </c>
      <c r="Z17" s="173">
        <f t="shared" si="0"/>
        <v>0</v>
      </c>
      <c r="AA17" s="173">
        <f t="shared" si="0"/>
        <v>0</v>
      </c>
      <c r="AB17" s="173">
        <f t="shared" si="0"/>
        <v>0</v>
      </c>
      <c r="AC17" s="173">
        <f t="shared" si="0"/>
        <v>0</v>
      </c>
      <c r="AD17" s="173">
        <f t="shared" si="0"/>
        <v>0</v>
      </c>
      <c r="AE17" s="173">
        <f t="shared" si="0"/>
        <v>0</v>
      </c>
    </row>
  </sheetData>
  <sheetProtection algorithmName="SHA-512" hashValue="mmRc4+ewD4bbdmzYNEs86JrPleM4FbGTZqLSc6fidvJI1dy3MFRoR1Wrbs8VYseTP5grSqB5WQ/bqNRu4VkiGw==" saltValue="VsMOmlX3HnLByZRyBYA6nA==" spinCount="100000" sheet="1" objects="1" scenarios="1"/>
  <phoneticPr fontId="9" type="noConversion"/>
  <pageMargins left="0.75" right="0.75" top="1" bottom="1" header="0.5" footer="0.5"/>
  <pageSetup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pageSetUpPr autoPageBreaks="0"/>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100</v>
      </c>
      <c r="D1" s="62" t="s">
        <v>101</v>
      </c>
      <c r="E1" s="62" t="s">
        <v>102</v>
      </c>
      <c r="F1" s="118"/>
      <c r="G1" s="118"/>
      <c r="H1" s="118"/>
    </row>
    <row r="2" spans="1:8" x14ac:dyDescent="0.2">
      <c r="A2" s="3">
        <f>'Tabela I'!$F$2</f>
        <v>0</v>
      </c>
      <c r="B2" s="3">
        <f>'Tabela I'!$F$1</f>
        <v>2025</v>
      </c>
      <c r="C2" s="3">
        <f>'Tabela VI'!A7</f>
        <v>0</v>
      </c>
      <c r="D2" s="3">
        <f>'Tabela VI'!B7</f>
        <v>0</v>
      </c>
      <c r="E2" s="3">
        <f>'Tabela VI'!C7</f>
        <v>0</v>
      </c>
    </row>
    <row r="5" spans="1:8" x14ac:dyDescent="0.2">
      <c r="A5" s="62" t="s">
        <v>0</v>
      </c>
      <c r="B5" s="62" t="s">
        <v>1</v>
      </c>
      <c r="C5" s="62" t="s">
        <v>109</v>
      </c>
      <c r="D5" s="62" t="s">
        <v>103</v>
      </c>
      <c r="E5" s="62" t="s">
        <v>104</v>
      </c>
      <c r="F5" s="62" t="s">
        <v>105</v>
      </c>
      <c r="G5" s="118"/>
      <c r="H5" s="118"/>
    </row>
    <row r="6" spans="1:8" x14ac:dyDescent="0.2">
      <c r="A6" s="3">
        <f>'Tabela I'!$F$2</f>
        <v>0</v>
      </c>
      <c r="B6" s="3">
        <f>'Tabela I'!$F$1</f>
        <v>2025</v>
      </c>
      <c r="C6" s="119">
        <v>1</v>
      </c>
      <c r="D6" s="3">
        <f>'Tabela VI'!B12</f>
        <v>0</v>
      </c>
      <c r="E6" s="3">
        <f>'Tabela VI'!C12</f>
        <v>0</v>
      </c>
      <c r="F6" s="3">
        <f>'Tabela VI'!D12</f>
        <v>0</v>
      </c>
    </row>
    <row r="7" spans="1:8" x14ac:dyDescent="0.2">
      <c r="A7" s="3">
        <f>'Tabela I'!$F$2</f>
        <v>0</v>
      </c>
      <c r="B7" s="3">
        <f>'Tabela I'!$F$1</f>
        <v>2025</v>
      </c>
      <c r="C7" s="119">
        <v>2</v>
      </c>
      <c r="D7" s="3">
        <f>'Tabela VI'!B13</f>
        <v>0</v>
      </c>
      <c r="E7" s="3">
        <f>'Tabela VI'!C13</f>
        <v>0</v>
      </c>
      <c r="F7" s="3">
        <f>'Tabela VI'!D13</f>
        <v>0</v>
      </c>
    </row>
    <row r="8" spans="1:8" x14ac:dyDescent="0.2">
      <c r="A8" s="3">
        <f>'Tabela I'!$F$2</f>
        <v>0</v>
      </c>
      <c r="B8" s="3">
        <f>'Tabela I'!$F$1</f>
        <v>2025</v>
      </c>
      <c r="C8" s="119">
        <v>3</v>
      </c>
      <c r="D8" s="3">
        <f>'Tabela VI'!B14</f>
        <v>0</v>
      </c>
      <c r="E8" s="3">
        <f>'Tabela VI'!C14</f>
        <v>0</v>
      </c>
      <c r="F8" s="3">
        <f>'Tabela VI'!D14</f>
        <v>0</v>
      </c>
    </row>
    <row r="9" spans="1:8" x14ac:dyDescent="0.2">
      <c r="A9" s="3">
        <f>'Tabela I'!$F$2</f>
        <v>0</v>
      </c>
      <c r="B9" s="3">
        <f>'Tabela I'!$F$1</f>
        <v>2025</v>
      </c>
      <c r="C9" s="119">
        <v>4</v>
      </c>
      <c r="D9" s="3">
        <f>'Tabela VI'!B15</f>
        <v>0</v>
      </c>
      <c r="E9" s="3">
        <f>'Tabela VI'!C15</f>
        <v>0</v>
      </c>
      <c r="F9" s="3">
        <f>'Tabela VI'!D15</f>
        <v>0</v>
      </c>
    </row>
    <row r="10" spans="1:8" x14ac:dyDescent="0.2">
      <c r="A10" s="3">
        <f>'Tabela I'!$F$2</f>
        <v>0</v>
      </c>
      <c r="B10" s="3">
        <f>'Tabela I'!$F$1</f>
        <v>2025</v>
      </c>
      <c r="C10" s="119">
        <v>5</v>
      </c>
      <c r="D10" s="3">
        <f>'Tabela VI'!B16</f>
        <v>0</v>
      </c>
      <c r="E10" s="3">
        <f>'Tabela VI'!C16</f>
        <v>0</v>
      </c>
      <c r="F10" s="3">
        <f>'Tabela VI'!D16</f>
        <v>0</v>
      </c>
    </row>
    <row r="11" spans="1:8" x14ac:dyDescent="0.2">
      <c r="A11" s="3">
        <f>'Tabela I'!$F$2</f>
        <v>0</v>
      </c>
      <c r="B11" s="3">
        <f>'Tabela I'!$F$1</f>
        <v>2025</v>
      </c>
      <c r="C11" s="119">
        <v>6</v>
      </c>
      <c r="D11" s="3">
        <f>'Tabela VI'!B17</f>
        <v>0</v>
      </c>
      <c r="E11" s="3">
        <f>'Tabela VI'!C17</f>
        <v>0</v>
      </c>
      <c r="F11" s="3">
        <f>'Tabela VI'!D17</f>
        <v>0</v>
      </c>
    </row>
    <row r="12" spans="1:8" x14ac:dyDescent="0.2">
      <c r="A12" s="3">
        <f>'Tabela I'!$F$2</f>
        <v>0</v>
      </c>
      <c r="B12" s="3">
        <f>'Tabela I'!$F$1</f>
        <v>2025</v>
      </c>
      <c r="C12" s="119">
        <v>7</v>
      </c>
      <c r="D12" s="3">
        <f>'Tabela VI'!B18</f>
        <v>0</v>
      </c>
      <c r="E12" s="3">
        <f>'Tabela VI'!C18</f>
        <v>0</v>
      </c>
      <c r="F12" s="3">
        <f>'Tabela VI'!D18</f>
        <v>0</v>
      </c>
    </row>
    <row r="13" spans="1:8" x14ac:dyDescent="0.2">
      <c r="A13" s="16"/>
      <c r="B13" s="16"/>
      <c r="C13" s="129"/>
      <c r="D13" s="16"/>
      <c r="E13" s="16"/>
    </row>
    <row r="15" spans="1:8" x14ac:dyDescent="0.2">
      <c r="A15" s="62" t="s">
        <v>0</v>
      </c>
      <c r="B15" s="62" t="s">
        <v>1</v>
      </c>
      <c r="C15" s="62" t="s">
        <v>109</v>
      </c>
      <c r="D15" s="62" t="s">
        <v>115</v>
      </c>
      <c r="E15" s="62" t="s">
        <v>116</v>
      </c>
      <c r="F15" s="62" t="s">
        <v>117</v>
      </c>
      <c r="G15" s="62" t="s">
        <v>84</v>
      </c>
      <c r="H15" s="118"/>
    </row>
    <row r="16" spans="1:8" x14ac:dyDescent="0.2">
      <c r="A16" s="3">
        <f>'Tabela I'!$F$2</f>
        <v>0</v>
      </c>
      <c r="B16" s="3">
        <f>'Tabela I'!$F$1</f>
        <v>2025</v>
      </c>
      <c r="C16" s="119">
        <v>3</v>
      </c>
      <c r="D16" s="3">
        <f>'Tabela VI'!B23</f>
        <v>0</v>
      </c>
      <c r="E16" s="3">
        <f>'Tabela VI'!C23</f>
        <v>0</v>
      </c>
      <c r="F16" s="3">
        <f>'Tabela VI'!D23</f>
        <v>0</v>
      </c>
      <c r="G16" s="3">
        <f>'Tabela VI'!E23</f>
        <v>0</v>
      </c>
    </row>
    <row r="19" spans="1:4" x14ac:dyDescent="0.2">
      <c r="A19" s="62" t="s">
        <v>0</v>
      </c>
      <c r="B19" s="62" t="s">
        <v>1</v>
      </c>
      <c r="C19" s="62" t="s">
        <v>106</v>
      </c>
      <c r="D19" s="62" t="s">
        <v>107</v>
      </c>
    </row>
    <row r="20" spans="1:4" x14ac:dyDescent="0.2">
      <c r="A20" s="3">
        <f>'Tabela I'!$F$2</f>
        <v>0</v>
      </c>
      <c r="B20" s="3">
        <f>'Tabela I'!$F$1</f>
        <v>2025</v>
      </c>
      <c r="C20" s="3">
        <f>'Tabela VI'!B25</f>
        <v>0</v>
      </c>
      <c r="D20" s="3">
        <f>'Tabela VI'!B26</f>
        <v>0</v>
      </c>
    </row>
  </sheetData>
  <sheetProtection password="CCF6"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2.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0NFNjcwN0VCLUU0QUYtNDFCNS1BNEYxLTFDQTI3RUM0NTEyQ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2LiA4LiAyMDI1LiAxMTo0NToyND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0KDM6sXsUmplXH4RnUrt9QH9oNAaPpm90XgS+q/jAXI=</DigestValue>
      </Reference>
      <Reference URI="#CLASSIFICATIONHISTORY">
        <DigestMethod Algorithm="http://www.w3.org/2001/04/xmlenc#sha256"/>
        <DigestValue>4EBksnhkPYn8FWZIFw0lWqFiXfXg18F9ylSgqUAK4O8=</DigestValue>
      </Reference>
    </SignedInfo>
    <SignatureValue>iOoY5DoNYS1jOpHz8DaBUKB1CenvpDaJAf89DNuOov7Dx/518cMfIP1G+IJXRvhGdMxpwruGk/nrf8jiIWBkYQ==</SignatureValue>
    <Object Id="CLASSIFICATIONHISTORY">
      <ArrayOfString xmlns:xsi="http://www.w3.org/2001/XMLSchema-instance" xmlns:xsd="http://www.w3.org/2001/XMLSchema" xmlns="">
        <string>mZKOzc4cBSDpf9Mncj4g8XV7cQxXIR57</string>
      </ArrayOfString>
    </Object>
  </Signature>
</WrappedLabelHistory>
</file>

<file path=customXml/itemProps1.xml><?xml version="1.0" encoding="utf-8"?>
<ds:datastoreItem xmlns:ds="http://schemas.openxmlformats.org/officeDocument/2006/customXml" ds:itemID="{0BA6F316-C78C-4844-83DC-0CEE9CB21D3D}">
  <ds:schemaRefs>
    <ds:schemaRef ds:uri="http://www.w3.org/2001/XMLSchema"/>
    <ds:schemaRef ds:uri="http://www.boldonjames.com/2008/01/sie/internal/label"/>
  </ds:schemaRefs>
</ds:datastoreItem>
</file>

<file path=customXml/itemProps2.xml><?xml version="1.0" encoding="utf-8"?>
<ds:datastoreItem xmlns:ds="http://schemas.openxmlformats.org/officeDocument/2006/customXml" ds:itemID="{CE6707EB-E4AF-41B5-A4F1-1CA27EC4512B}">
  <ds:schemaRefs>
    <ds:schemaRef ds:uri="http://www.w3.org/2001/XMLSchema"/>
    <ds:schemaRef ds:uri="http://www.boldonjames.com/2016/02/Classifier/internal/wrappedLabelHistory"/>
    <ds:schemaRef ds:uri="http://www.w3.org/2000/09/xmldsig#"/>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tbl2_kvalitet_rada</vt:lpstr>
      <vt:lpstr>tbl II</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2015-12-28T10:51:18Z</cp:lastPrinted>
  <dcterms:created xsi:type="dcterms:W3CDTF">2005-11-18T09:59:06Z</dcterms:created>
  <dcterms:modified xsi:type="dcterms:W3CDTF">2025-11-14T09:35:01Z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y fmtid="{D5CDD505-2E9C-101B-9397-08002B2CF9AE}" pid="4" name="docIndexRef">
    <vt:lpwstr>b0a84a8f-47f5-4671-ade8-e6f7d349c2ae</vt:lpwstr>
  </property>
  <property fmtid="{D5CDD505-2E9C-101B-9397-08002B2CF9AE}" pid="5" name="bjSaver">
    <vt:lpwstr>fZ/c1JJSgB+L7sy4iD+68XjASctWJxRH</vt:lpwstr>
  </property>
  <property fmtid="{D5CDD505-2E9C-101B-9397-08002B2CF9AE}" pid="6"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7" name="bjDocumentLabelXML-0">
    <vt:lpwstr>ames.com/2008/01/sie/internal/label"&gt;&lt;element uid="id_classification_nonbusiness" value="" /&gt;&lt;/sisl&gt;</vt:lpwstr>
  </property>
  <property fmtid="{D5CDD505-2E9C-101B-9397-08002B2CF9AE}" pid="8" name="bjDocumentSecurityLabel">
    <vt:lpwstr>JAVNO</vt:lpwstr>
  </property>
  <property fmtid="{D5CDD505-2E9C-101B-9397-08002B2CF9AE}" pid="9" name="bjpmDocIH">
    <vt:lpwstr>D/E49GRMBovewe2xLV2r4G14jUqqslyJ</vt:lpwstr>
  </property>
  <property fmtid="{D5CDD505-2E9C-101B-9397-08002B2CF9AE}" pid="10" name="bjClsUserRVM">
    <vt:lpwstr>[]</vt:lpwstr>
  </property>
  <property fmtid="{D5CDD505-2E9C-101B-9397-08002B2CF9AE}" pid="11" name="bjLabelHistoryID">
    <vt:lpwstr>{CE6707EB-E4AF-41B5-A4F1-1CA27EC4512B}</vt:lpwstr>
  </property>
  <property fmtid="{D5CDD505-2E9C-101B-9397-08002B2CF9AE}" pid="12" name="bjLeftHeaderLabel-first">
    <vt:lpwstr>&amp;"Arial,Regular"&amp;11&amp;B&amp;K000000JAVNO</vt:lpwstr>
  </property>
  <property fmtid="{D5CDD505-2E9C-101B-9397-08002B2CF9AE}" pid="13" name="bjRightHeaderLabel-first">
    <vt:lpwstr>&amp;"Arial,Regular"&amp;11&amp;B&amp;K000000JAVNO</vt:lpwstr>
  </property>
  <property fmtid="{D5CDD505-2E9C-101B-9397-08002B2CF9AE}" pid="14" name="bjLeftHeaderLabel-even">
    <vt:lpwstr>&amp;"Arial,Regular"&amp;11&amp;B&amp;K000000JAVNO</vt:lpwstr>
  </property>
  <property fmtid="{D5CDD505-2E9C-101B-9397-08002B2CF9AE}" pid="15" name="bjRightHeaderLabel-even">
    <vt:lpwstr>&amp;"Arial,Regular"&amp;11&amp;B&amp;K000000JAVNO</vt:lpwstr>
  </property>
  <property fmtid="{D5CDD505-2E9C-101B-9397-08002B2CF9AE}" pid="16" name="bjLeftHeaderLabel">
    <vt:lpwstr>&amp;"Arial,Regular"&amp;11&amp;B&amp;K000000JAVNO</vt:lpwstr>
  </property>
  <property fmtid="{D5CDD505-2E9C-101B-9397-08002B2CF9AE}" pid="17" name="bjRightHeaderLabel">
    <vt:lpwstr>&amp;"Arial,Regular"&amp;11&amp;B&amp;K000000JAVNO</vt:lpwstr>
  </property>
</Properties>
</file>