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UPRAVLJANJE SUDOVIMA\JEP\Planovi\Planovi 2025\Realizacija\Decembar\"/>
    </mc:Choice>
  </mc:AlternateContent>
  <bookViews>
    <workbookView xWindow="13860" yWindow="60" windowWidth="15180" windowHeight="15195" tabRatio="651" activeTab="1"/>
  </bookViews>
  <sheets>
    <sheet name="Prvostepeni 31.12.2025" sheetId="1" r:id="rId1"/>
    <sheet name="Drugostepeni 31.12.2025" sheetId="15" r:id="rId2"/>
  </sheets>
  <definedNames>
    <definedName name="_xlnm._FilterDatabase" localSheetId="0" hidden="1">'Prvostepeni 31.12.2025'!$A$1:$L$65</definedName>
    <definedName name="_xlnm.Print_Area" localSheetId="0">'Prvostepeni 31.12.2025'!$A$1:$L$65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5" l="1"/>
  <c r="C26" i="15"/>
  <c r="E26" i="15" l="1"/>
  <c r="B26" i="15"/>
  <c r="C65" i="1" l="1"/>
  <c r="B40" i="15" l="1"/>
  <c r="D65" i="1"/>
  <c r="C40" i="15" l="1"/>
  <c r="D40" i="15" s="1"/>
  <c r="B45" i="15" s="1"/>
  <c r="B65" i="1"/>
  <c r="E65" i="1"/>
  <c r="E40" i="15" l="1"/>
  <c r="F40" i="15" s="1"/>
  <c r="C45" i="15" s="1"/>
</calcChain>
</file>

<file path=xl/sharedStrings.xml><?xml version="1.0" encoding="utf-8"?>
<sst xmlns="http://schemas.openxmlformats.org/spreadsheetml/2006/main" count="125" uniqueCount="114">
  <si>
    <t>PRVOSTEPENI SUDOVI 
BOSNE I HERCEGOVINE</t>
  </si>
  <si>
    <t>Ostalo predmeta iz Plana</t>
  </si>
  <si>
    <t xml:space="preserve">% riješenih predmeta iz Plana iz posmatrane starosne kategorije </t>
  </si>
  <si>
    <t>Osnovni sud u Trebinju</t>
  </si>
  <si>
    <t>Okružni privredni sud u Trebinju</t>
  </si>
  <si>
    <t>Općinski sud u Banovićima</t>
  </si>
  <si>
    <t>Općinski sud u Zenici</t>
  </si>
  <si>
    <t>Općinski sud u Kaknju</t>
  </si>
  <si>
    <t>Osnovni sud u Bijeljini</t>
  </si>
  <si>
    <t>Osnovni sud u Mrkonjić Gradu</t>
  </si>
  <si>
    <t>Općinski sud u Širokom Brijegu</t>
  </si>
  <si>
    <t>Općinski sud u Bugojnu</t>
  </si>
  <si>
    <t>Općinski sud u Livnu</t>
  </si>
  <si>
    <t>Općinski sud u Kiseljaku</t>
  </si>
  <si>
    <t>Općinski sud u Orašju</t>
  </si>
  <si>
    <t>Osnovni sud u Kotor Varoši</t>
  </si>
  <si>
    <t>Općinski sud u Visokom</t>
  </si>
  <si>
    <t>Općinski sud u Velikoj Kladuši</t>
  </si>
  <si>
    <t>Osnovni sud u Modriči</t>
  </si>
  <si>
    <t>Osnovni sud u Kozarskoj Dubici</t>
  </si>
  <si>
    <t>Osnovni sud u Novom Gradu</t>
  </si>
  <si>
    <t>Osnovni sud u Zvorniku</t>
  </si>
  <si>
    <t>Okružni privredni sud u Banja Luci</t>
  </si>
  <si>
    <t>Općinski sud u Jajcu</t>
  </si>
  <si>
    <t>Općinski sud u Goraždu</t>
  </si>
  <si>
    <t>Okružni privredni sud u Doboju</t>
  </si>
  <si>
    <t>Osnovni sud u Prijedoru</t>
  </si>
  <si>
    <t>Okružni privredni sud u Bijeljini</t>
  </si>
  <si>
    <t>Osnovni sud u Tesliću</t>
  </si>
  <si>
    <t>Općinski sud u Srebreniku</t>
  </si>
  <si>
    <t>Općinski sud u Travniku</t>
  </si>
  <si>
    <t>Osnovni sud u Prnjavoru</t>
  </si>
  <si>
    <t>Osnovni sud u Banja Luci</t>
  </si>
  <si>
    <t>Okružni privredni sud u I. Sarajevu</t>
  </si>
  <si>
    <t>Osnovni sud u Višegradu</t>
  </si>
  <si>
    <t>Općinski sud u Sanskom Mostu</t>
  </si>
  <si>
    <t>Općinski sud u Bosanskoj Krupi</t>
  </si>
  <si>
    <t>Okružni privredni sud u Prijedoru</t>
  </si>
  <si>
    <t>Osnovni sud u Foči</t>
  </si>
  <si>
    <t>Osnovni sud u Doboju</t>
  </si>
  <si>
    <t>Općinski sud u Gračanici</t>
  </si>
  <si>
    <t>Općinski sud u Tuzli</t>
  </si>
  <si>
    <t>Općinski sud u Bihaću</t>
  </si>
  <si>
    <t>Općinski sud u Lukavcu</t>
  </si>
  <si>
    <t>Općinski sud u Cazinu</t>
  </si>
  <si>
    <t>Osnovni sud u Sokocu</t>
  </si>
  <si>
    <t>Općinski sud u Gradačcu</t>
  </si>
  <si>
    <t>Osnovni sud u Derventi</t>
  </si>
  <si>
    <t>Općinski sud u Sarajevu</t>
  </si>
  <si>
    <t>Općinski sud u Čitluku</t>
  </si>
  <si>
    <t>Općinski sud u Mostaru</t>
  </si>
  <si>
    <t>Osnovni sud u Srebrenici</t>
  </si>
  <si>
    <t>Osnovni sud u Gradišci</t>
  </si>
  <si>
    <t>Općinski sud u Zavidovićima</t>
  </si>
  <si>
    <t>Općinski sud u Konjicu</t>
  </si>
  <si>
    <t>Općinski sud u Kalesiji</t>
  </si>
  <si>
    <t>Općinski sud u Tešnju</t>
  </si>
  <si>
    <t>Općinski sud u Žepču</t>
  </si>
  <si>
    <t>Općinski sud u Ljubuškom</t>
  </si>
  <si>
    <t>Općinski sud u Živinicama</t>
  </si>
  <si>
    <t>Osnovni sud Brčko distrikta</t>
  </si>
  <si>
    <t>Općinski sud u Čapljini</t>
  </si>
  <si>
    <t>Osnovni sud u Vlasenici</t>
  </si>
  <si>
    <t>Ukupno za sve sudove</t>
  </si>
  <si>
    <t>DRUGOSTEPENI SUDOVI VRHOVNI SUDOVI 
SUD BOSNE I HERCEGOVINE</t>
  </si>
  <si>
    <t xml:space="preserve">Ostalo predmeta iz Plana </t>
  </si>
  <si>
    <t>Kantonalni sud u Zenici</t>
  </si>
  <si>
    <t>Vrhovni sud RS</t>
  </si>
  <si>
    <t>Vrhovni sud FBiH</t>
  </si>
  <si>
    <t>Okružni sud u Bijeljini</t>
  </si>
  <si>
    <t>Kantonalni sud u Mostaru</t>
  </si>
  <si>
    <t>Kantonalni sud u Livnu</t>
  </si>
  <si>
    <t>Kantonalni sud u Tuzli</t>
  </si>
  <si>
    <t>Kantonalni sud u Bihaću</t>
  </si>
  <si>
    <t>Viši privredni sud u Banja Luci</t>
  </si>
  <si>
    <t>Apelacioni sud Brčko distrikta</t>
  </si>
  <si>
    <t>Okružni sud u Doboju</t>
  </si>
  <si>
    <t>Kantonalni sud u Novom Travniku</t>
  </si>
  <si>
    <t>Kantonalni sud u Širokom Brijegu</t>
  </si>
  <si>
    <t>Okružni sud u Istočnom Sarajevu</t>
  </si>
  <si>
    <t>Kantonalni sud u Sarajevu</t>
  </si>
  <si>
    <t>Okružni sud u Banja Luci</t>
  </si>
  <si>
    <t>Okružni sud u Trebinju</t>
  </si>
  <si>
    <t>Okružni sud u Prijedoru</t>
  </si>
  <si>
    <t>Sud BiH</t>
  </si>
  <si>
    <t>* samo dvije starosne kategorije</t>
  </si>
  <si>
    <t>** samo jedna starosna kategorija</t>
  </si>
  <si>
    <t>*** nema plana rješavanja predmeta</t>
  </si>
  <si>
    <t>Osnovni sud u Šamcu</t>
  </si>
  <si>
    <t>Plan</t>
  </si>
  <si>
    <t>Riješeno</t>
  </si>
  <si>
    <t xml:space="preserve">% realizacije </t>
  </si>
  <si>
    <t>Neriješeno</t>
  </si>
  <si>
    <t>% neriješeno</t>
  </si>
  <si>
    <t>Procentualna realizacija plana:</t>
  </si>
  <si>
    <t>Procentualna realizacija plana</t>
  </si>
  <si>
    <t>Kantonalni sud u Goraždu</t>
  </si>
  <si>
    <t>Kantonalni sud u Odžaku</t>
  </si>
  <si>
    <t>Godišnji plan za 2025. godinu</t>
  </si>
  <si>
    <t>Inicirani 2024</t>
  </si>
  <si>
    <t>Inicirani 2023 - 2022</t>
  </si>
  <si>
    <t>Inicirani 2021 - 2020</t>
  </si>
  <si>
    <t>Inicirani 2019 - 2016</t>
  </si>
  <si>
    <t>Inicirani 2015 - 2011</t>
  </si>
  <si>
    <t>Inicirani 2010 god. i ranije</t>
  </si>
  <si>
    <t>Plan za II kvartal 2024.</t>
  </si>
  <si>
    <t>Realizacija Plana do 31.12.2025</t>
  </si>
  <si>
    <t>Realizacija Planova rješavanja predmeta za PRVOSTEPENE SUDOVE za period 1.1. - 31.12.2025. godine</t>
  </si>
  <si>
    <t>Ostvarenje 31.12.2025.</t>
  </si>
  <si>
    <t>Očekivani % realizacije do 31.12.2025.</t>
  </si>
  <si>
    <t>Realizacija Plana do 31.12.2025.</t>
  </si>
  <si>
    <t>Ostvarenje Plana do 31.12.2025.</t>
  </si>
  <si>
    <t>Realizacija Planova rješavanja predmeta za DRUGOSTEPENE SUDOVE za period 1.1.- 31.12.2025. godine</t>
  </si>
  <si>
    <t>Realizacija kvartalnih planova za period 01.01. - 31.12.2025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</si>
</sst>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2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2"/>
      <charset val="238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i/>
      <sz val="11"/>
      <color indexed="8"/>
      <name val="Arial"/>
      <family val="2"/>
    </font>
    <font>
      <i/>
      <sz val="10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i/>
      <sz val="1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0"/>
      </patternFill>
    </fill>
    <fill>
      <patternFill patternType="solid">
        <fgColor rgb="FF00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CCFF"/>
        <bgColor indexed="0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" fillId="0" borderId="0"/>
  </cellStyleXfs>
  <cellXfs count="126">
    <xf numFmtId="0" fontId="0" fillId="0" borderId="0" xfId="0"/>
    <xf numFmtId="0" fontId="9" fillId="0" borderId="0" xfId="0" applyFont="1"/>
    <xf numFmtId="3" fontId="12" fillId="0" borderId="8" xfId="0" applyNumberFormat="1" applyFont="1" applyBorder="1"/>
    <xf numFmtId="3" fontId="12" fillId="0" borderId="9" xfId="0" applyNumberFormat="1" applyFont="1" applyBorder="1"/>
    <xf numFmtId="9" fontId="12" fillId="0" borderId="10" xfId="1" applyFont="1" applyFill="1" applyBorder="1" applyAlignment="1">
      <alignment horizontal="center"/>
    </xf>
    <xf numFmtId="9" fontId="12" fillId="0" borderId="8" xfId="1" applyFont="1" applyFill="1" applyBorder="1" applyAlignment="1">
      <alignment horizontal="center"/>
    </xf>
    <xf numFmtId="9" fontId="12" fillId="0" borderId="33" xfId="1" applyFont="1" applyFill="1" applyBorder="1" applyAlignment="1">
      <alignment horizontal="center"/>
    </xf>
    <xf numFmtId="0" fontId="13" fillId="0" borderId="0" xfId="0" applyFont="1"/>
    <xf numFmtId="9" fontId="11" fillId="0" borderId="15" xfId="1" applyFont="1" applyFill="1" applyBorder="1"/>
    <xf numFmtId="9" fontId="12" fillId="0" borderId="9" xfId="1" applyFont="1" applyFill="1" applyBorder="1" applyAlignment="1">
      <alignment horizontal="center"/>
    </xf>
    <xf numFmtId="9" fontId="12" fillId="0" borderId="30" xfId="1" applyFont="1" applyFill="1" applyBorder="1" applyAlignment="1">
      <alignment horizontal="center"/>
    </xf>
    <xf numFmtId="3" fontId="12" fillId="0" borderId="16" xfId="0" applyNumberFormat="1" applyFont="1" applyBorder="1"/>
    <xf numFmtId="9" fontId="11" fillId="0" borderId="14" xfId="1" applyFont="1" applyFill="1" applyBorder="1"/>
    <xf numFmtId="9" fontId="11" fillId="2" borderId="14" xfId="1" applyFont="1" applyFill="1" applyBorder="1"/>
    <xf numFmtId="9" fontId="12" fillId="0" borderId="16" xfId="1" applyFont="1" applyFill="1" applyBorder="1" applyAlignment="1">
      <alignment horizontal="center"/>
    </xf>
    <xf numFmtId="0" fontId="14" fillId="0" borderId="0" xfId="0" applyFont="1"/>
    <xf numFmtId="3" fontId="12" fillId="0" borderId="19" xfId="0" applyNumberFormat="1" applyFont="1" applyBorder="1"/>
    <xf numFmtId="9" fontId="12" fillId="0" borderId="20" xfId="1" applyFont="1" applyFill="1" applyBorder="1" applyAlignment="1">
      <alignment horizontal="center"/>
    </xf>
    <xf numFmtId="9" fontId="12" fillId="0" borderId="19" xfId="1" applyFont="1" applyFill="1" applyBorder="1" applyAlignment="1">
      <alignment horizontal="center"/>
    </xf>
    <xf numFmtId="3" fontId="12" fillId="0" borderId="22" xfId="0" applyNumberFormat="1" applyFont="1" applyBorder="1"/>
    <xf numFmtId="9" fontId="12" fillId="0" borderId="31" xfId="1" applyFont="1" applyFill="1" applyBorder="1" applyAlignment="1">
      <alignment horizontal="center"/>
    </xf>
    <xf numFmtId="9" fontId="12" fillId="0" borderId="32" xfId="1" applyFont="1" applyFill="1" applyBorder="1" applyAlignment="1">
      <alignment horizontal="center"/>
    </xf>
    <xf numFmtId="0" fontId="15" fillId="0" borderId="0" xfId="0" applyFont="1" applyAlignment="1">
      <alignment horizontal="right"/>
    </xf>
    <xf numFmtId="9" fontId="16" fillId="0" borderId="0" xfId="2" applyFont="1" applyBorder="1"/>
    <xf numFmtId="3" fontId="15" fillId="0" borderId="0" xfId="0" applyNumberFormat="1" applyFont="1"/>
    <xf numFmtId="3" fontId="16" fillId="0" borderId="0" xfId="0" applyNumberFormat="1" applyFont="1"/>
    <xf numFmtId="3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/>
    </xf>
    <xf numFmtId="0" fontId="16" fillId="0" borderId="0" xfId="0" applyFont="1"/>
    <xf numFmtId="3" fontId="9" fillId="0" borderId="0" xfId="0" applyNumberFormat="1" applyFont="1"/>
    <xf numFmtId="0" fontId="9" fillId="0" borderId="0" xfId="0" applyFont="1" applyAlignment="1">
      <alignment horizontal="center" vertical="center"/>
    </xf>
    <xf numFmtId="0" fontId="17" fillId="0" borderId="0" xfId="0" applyFont="1"/>
    <xf numFmtId="9" fontId="16" fillId="0" borderId="0" xfId="0" applyNumberFormat="1" applyFont="1"/>
    <xf numFmtId="9" fontId="9" fillId="0" borderId="0" xfId="1" applyFont="1" applyBorder="1"/>
    <xf numFmtId="164" fontId="16" fillId="0" borderId="0" xfId="0" applyNumberFormat="1" applyFont="1"/>
    <xf numFmtId="0" fontId="12" fillId="0" borderId="6" xfId="0" applyFont="1" applyBorder="1"/>
    <xf numFmtId="0" fontId="12" fillId="0" borderId="13" xfId="0" applyFont="1" applyBorder="1"/>
    <xf numFmtId="9" fontId="11" fillId="0" borderId="8" xfId="1" applyFont="1" applyFill="1" applyBorder="1"/>
    <xf numFmtId="3" fontId="12" fillId="0" borderId="8" xfId="0" applyNumberFormat="1" applyFont="1" applyBorder="1" applyAlignment="1">
      <alignment horizontal="right" vertical="center"/>
    </xf>
    <xf numFmtId="3" fontId="12" fillId="0" borderId="11" xfId="0" applyNumberFormat="1" applyFont="1" applyBorder="1" applyAlignment="1">
      <alignment horizontal="right" vertical="center"/>
    </xf>
    <xf numFmtId="9" fontId="12" fillId="0" borderId="14" xfId="1" applyFont="1" applyFill="1" applyBorder="1" applyAlignment="1">
      <alignment horizontal="center"/>
    </xf>
    <xf numFmtId="3" fontId="12" fillId="0" borderId="16" xfId="0" applyNumberFormat="1" applyFont="1" applyBorder="1" applyAlignment="1">
      <alignment horizontal="right" vertical="center"/>
    </xf>
    <xf numFmtId="3" fontId="12" fillId="0" borderId="17" xfId="0" applyNumberFormat="1" applyFont="1" applyBorder="1" applyAlignment="1">
      <alignment horizontal="right" vertical="center"/>
    </xf>
    <xf numFmtId="9" fontId="12" fillId="0" borderId="15" xfId="1" applyFont="1" applyFill="1" applyBorder="1" applyAlignment="1">
      <alignment horizontal="center"/>
    </xf>
    <xf numFmtId="9" fontId="22" fillId="0" borderId="0" xfId="0" applyNumberFormat="1" applyFont="1"/>
    <xf numFmtId="3" fontId="22" fillId="0" borderId="0" xfId="0" applyNumberFormat="1" applyFont="1"/>
    <xf numFmtId="9" fontId="23" fillId="0" borderId="0" xfId="1" applyFont="1" applyFill="1" applyBorder="1"/>
    <xf numFmtId="9" fontId="16" fillId="0" borderId="0" xfId="1" applyFont="1" applyBorder="1"/>
    <xf numFmtId="3" fontId="16" fillId="0" borderId="0" xfId="1" applyNumberFormat="1" applyFont="1" applyBorder="1"/>
    <xf numFmtId="0" fontId="9" fillId="0" borderId="1" xfId="0" applyFont="1" applyBorder="1"/>
    <xf numFmtId="0" fontId="12" fillId="0" borderId="14" xfId="0" applyFont="1" applyBorder="1"/>
    <xf numFmtId="0" fontId="12" fillId="0" borderId="15" xfId="0" applyFont="1" applyBorder="1"/>
    <xf numFmtId="0" fontId="10" fillId="0" borderId="0" xfId="0" applyFont="1"/>
    <xf numFmtId="0" fontId="24" fillId="0" borderId="0" xfId="0" applyFont="1"/>
    <xf numFmtId="9" fontId="24" fillId="0" borderId="0" xfId="1" applyFont="1" applyBorder="1"/>
    <xf numFmtId="9" fontId="24" fillId="0" borderId="0" xfId="1" applyFont="1" applyFill="1"/>
    <xf numFmtId="0" fontId="21" fillId="0" borderId="0" xfId="0" applyFont="1"/>
    <xf numFmtId="9" fontId="21" fillId="0" borderId="0" xfId="1" applyFont="1" applyFill="1"/>
    <xf numFmtId="0" fontId="16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9" fontId="9" fillId="0" borderId="0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9" fontId="16" fillId="0" borderId="1" xfId="1" applyFont="1" applyBorder="1" applyAlignment="1">
      <alignment horizontal="center" vertical="center"/>
    </xf>
    <xf numFmtId="0" fontId="9" fillId="0" borderId="0" xfId="1" applyNumberFormat="1" applyFont="1" applyBorder="1" applyAlignment="1">
      <alignment horizontal="center" vertical="center"/>
    </xf>
    <xf numFmtId="0" fontId="16" fillId="0" borderId="0" xfId="1" applyNumberFormat="1" applyFont="1" applyBorder="1"/>
    <xf numFmtId="9" fontId="9" fillId="0" borderId="0" xfId="0" applyNumberFormat="1" applyFont="1" applyAlignment="1">
      <alignment horizontal="center" vertical="center"/>
    </xf>
    <xf numFmtId="9" fontId="24" fillId="0" borderId="0" xfId="1" applyFont="1"/>
    <xf numFmtId="164" fontId="24" fillId="0" borderId="0" xfId="1" applyNumberFormat="1" applyFont="1"/>
    <xf numFmtId="3" fontId="12" fillId="2" borderId="8" xfId="0" applyNumberFormat="1" applyFont="1" applyFill="1" applyBorder="1"/>
    <xf numFmtId="9" fontId="9" fillId="0" borderId="0" xfId="0" applyNumberFormat="1" applyFont="1"/>
    <xf numFmtId="10" fontId="16" fillId="0" borderId="0" xfId="0" applyNumberFormat="1" applyFont="1"/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8" fillId="4" borderId="23" xfId="0" applyFont="1" applyFill="1" applyBorder="1" applyAlignment="1">
      <alignment horizontal="left"/>
    </xf>
    <xf numFmtId="9" fontId="19" fillId="4" borderId="2" xfId="2" applyFont="1" applyFill="1" applyBorder="1"/>
    <xf numFmtId="3" fontId="19" fillId="4" borderId="2" xfId="0" applyNumberFormat="1" applyFont="1" applyFill="1" applyBorder="1"/>
    <xf numFmtId="3" fontId="19" fillId="4" borderId="4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/>
    </xf>
    <xf numFmtId="9" fontId="2" fillId="4" borderId="24" xfId="0" applyNumberFormat="1" applyFont="1" applyFill="1" applyBorder="1"/>
    <xf numFmtId="3" fontId="2" fillId="4" borderId="25" xfId="0" applyNumberFormat="1" applyFont="1" applyFill="1" applyBorder="1" applyAlignment="1">
      <alignment horizontal="center" vertical="center"/>
    </xf>
    <xf numFmtId="3" fontId="2" fillId="4" borderId="25" xfId="0" applyNumberFormat="1" applyFont="1" applyFill="1" applyBorder="1"/>
    <xf numFmtId="9" fontId="11" fillId="0" borderId="21" xfId="1" applyFont="1" applyFill="1" applyBorder="1"/>
    <xf numFmtId="9" fontId="12" fillId="0" borderId="9" xfId="1" applyFont="1" applyFill="1" applyBorder="1" applyAlignment="1">
      <alignment horizontal="center" vertical="center"/>
    </xf>
    <xf numFmtId="3" fontId="2" fillId="4" borderId="26" xfId="0" applyNumberFormat="1" applyFont="1" applyFill="1" applyBorder="1" applyAlignment="1">
      <alignment horizontal="center"/>
    </xf>
    <xf numFmtId="9" fontId="12" fillId="0" borderId="35" xfId="1" applyFont="1" applyFill="1" applyBorder="1" applyAlignment="1">
      <alignment horizontal="center" vertical="center"/>
    </xf>
    <xf numFmtId="0" fontId="8" fillId="0" borderId="0" xfId="0" applyFont="1"/>
    <xf numFmtId="164" fontId="8" fillId="0" borderId="0" xfId="0" applyNumberFormat="1" applyFont="1"/>
    <xf numFmtId="9" fontId="12" fillId="0" borderId="34" xfId="1" applyFont="1" applyFill="1" applyBorder="1" applyAlignment="1">
      <alignment horizontal="center" vertical="center"/>
    </xf>
    <xf numFmtId="9" fontId="11" fillId="0" borderId="7" xfId="1" applyFont="1" applyFill="1" applyBorder="1"/>
    <xf numFmtId="9" fontId="11" fillId="2" borderId="15" xfId="1" applyFont="1" applyFill="1" applyBorder="1"/>
    <xf numFmtId="9" fontId="11" fillId="0" borderId="9" xfId="1" applyFont="1" applyFill="1" applyBorder="1" applyAlignment="1">
      <alignment horizontal="center"/>
    </xf>
    <xf numFmtId="3" fontId="12" fillId="2" borderId="9" xfId="0" applyNumberFormat="1" applyFont="1" applyFill="1" applyBorder="1"/>
    <xf numFmtId="9" fontId="12" fillId="2" borderId="10" xfId="1" applyFont="1" applyFill="1" applyBorder="1" applyAlignment="1">
      <alignment horizontal="center"/>
    </xf>
    <xf numFmtId="0" fontId="12" fillId="2" borderId="6" xfId="0" applyFont="1" applyFill="1" applyBorder="1"/>
    <xf numFmtId="0" fontId="12" fillId="2" borderId="18" xfId="0" applyFont="1" applyFill="1" applyBorder="1"/>
    <xf numFmtId="0" fontId="12" fillId="2" borderId="13" xfId="0" applyFont="1" applyFill="1" applyBorder="1"/>
    <xf numFmtId="9" fontId="11" fillId="0" borderId="8" xfId="1" applyNumberFormat="1" applyFont="1" applyFill="1" applyBorder="1"/>
    <xf numFmtId="3" fontId="2" fillId="4" borderId="37" xfId="0" applyNumberFormat="1" applyFont="1" applyFill="1" applyBorder="1"/>
    <xf numFmtId="9" fontId="25" fillId="0" borderId="0" xfId="1" applyFont="1"/>
    <xf numFmtId="0" fontId="9" fillId="2" borderId="0" xfId="0" applyFont="1" applyFill="1"/>
    <xf numFmtId="0" fontId="13" fillId="2" borderId="0" xfId="0" applyFont="1" applyFill="1"/>
    <xf numFmtId="9" fontId="9" fillId="0" borderId="0" xfId="1" applyFont="1"/>
    <xf numFmtId="0" fontId="4" fillId="3" borderId="2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9" fontId="9" fillId="0" borderId="36" xfId="1" applyFont="1" applyFill="1" applyBorder="1" applyAlignment="1">
      <alignment horizontal="center" vertical="center"/>
    </xf>
    <xf numFmtId="9" fontId="9" fillId="0" borderId="0" xfId="1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/>
    </xf>
    <xf numFmtId="0" fontId="20" fillId="4" borderId="28" xfId="0" applyFont="1" applyFill="1" applyBorder="1" applyAlignment="1">
      <alignment horizontal="center"/>
    </xf>
    <xf numFmtId="0" fontId="20" fillId="4" borderId="29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4" fillId="2" borderId="0" xfId="0" applyFont="1" applyFill="1"/>
  </cellXfs>
  <cellStyles count="6">
    <cellStyle name="Comma 2" xfId="4"/>
    <cellStyle name="Normal" xfId="0" builtinId="0"/>
    <cellStyle name="Normal 2" xfId="3"/>
    <cellStyle name="Normal 3" xfId="5"/>
    <cellStyle name="Percent" xfId="1" builtinId="5"/>
    <cellStyle name="Percent 2" xfId="2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00FFFF"/>
      <color rgb="FF00CCFF"/>
      <color rgb="FFCCFFFF"/>
      <color rgb="FF8CB6AE"/>
      <color rgb="FFEDF3F2"/>
      <color rgb="FFC9DDD9"/>
      <color rgb="FFD4E4E1"/>
      <color rgb="FF79ABA1"/>
      <color rgb="FF89B5AD"/>
      <color rgb="FFBADB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'Drugostepeni 31.12.2025'!$D$39</c:f>
              <c:strCache>
                <c:ptCount val="1"/>
                <c:pt idx="0">
                  <c:v>% realizacije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796-49B8-9E22-9400D5307EC6}"/>
              </c:ext>
            </c:extLst>
          </c:dPt>
          <c:dPt>
            <c:idx val="1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A796-49B8-9E22-9400D5307EC6}"/>
              </c:ext>
            </c:extLst>
          </c:dPt>
          <c:dLbls>
            <c:dLbl>
              <c:idx val="0"/>
              <c:layout>
                <c:manualLayout>
                  <c:x val="-3.6111111111111108E-2"/>
                  <c:y val="-0.263888888888888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A796-49B8-9E22-9400D5307EC6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796-49B8-9E22-9400D5307E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accent5"/>
                    </a:solidFill>
                    <a:latin typeface="+mn-lt"/>
                    <a:ea typeface="+mn-ea"/>
                    <a:cs typeface="+mn-cs"/>
                  </a:defRPr>
                </a:pPr>
                <a:endParaRPr lang="sr-Latn-R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'Drugostepeni 31.12.2025'!$D$40:$D$41</c:f>
              <c:numCache>
                <c:formatCode>0%</c:formatCode>
                <c:ptCount val="2"/>
                <c:pt idx="0">
                  <c:v>0.91736379633373388</c:v>
                </c:pt>
                <c:pt idx="1">
                  <c:v>0.08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96-49B8-9E22-9400D5307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accent5"/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305593</xdr:colOff>
      <xdr:row>46</xdr:row>
      <xdr:rowOff>21431</xdr:rowOff>
    </xdr:from>
    <xdr:to>
      <xdr:col>4</xdr:col>
      <xdr:colOff>47625</xdr:colOff>
      <xdr:row>60</xdr:row>
      <xdr:rowOff>97631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Projekti/Projekt%20unapredjenja%20efikasnosti%20pravosudja/JEDINICA%20ZA%20UPRAVLJANJE%20SUDOVIMA/JEP/Planovi/Planovi%202021/Realizacija/Oktobar/IM/Realizacija%20Oktobar%202021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  <pageSetUpPr autoPageBreaks="0" fitToPage="1"/>
  </sheetPr>
  <dimension ref="A1:Q217"/>
  <sheetViews>
    <sheetView showGridLines="0" topLeftCell="A43" zoomScale="120" zoomScaleNormal="120" zoomScaleSheetLayoutView="100" workbookViewId="0">
      <selection activeCell="F72" sqref="F72"/>
    </sheetView>
  </sheetViews>
  <sheetFormatPr defaultRowHeight="15" x14ac:dyDescent="0.25"/>
  <cols>
    <col min="1" max="1" width="29.140625" style="1" customWidth="1"/>
    <col min="2" max="2" width="12.7109375" style="34" customWidth="1"/>
    <col min="3" max="5" width="12.7109375" style="1" customWidth="1"/>
    <col min="6" max="11" width="10.7109375" style="1" customWidth="1"/>
    <col min="12" max="12" width="15.28515625" style="30" customWidth="1"/>
    <col min="13" max="13" width="2.5703125" style="1" customWidth="1"/>
    <col min="14" max="14" width="9.140625" style="103"/>
    <col min="15" max="15" width="9.140625" style="1"/>
    <col min="16" max="16" width="28.140625" style="1" customWidth="1"/>
    <col min="17" max="16384" width="9.140625" style="1"/>
  </cols>
  <sheetData>
    <row r="1" spans="1:17" ht="23.25" customHeight="1" x14ac:dyDescent="0.3">
      <c r="A1" s="89" t="s">
        <v>107</v>
      </c>
      <c r="B1" s="90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7" ht="16.5" customHeight="1" x14ac:dyDescent="0.2">
      <c r="A2" s="111" t="s">
        <v>0</v>
      </c>
      <c r="B2" s="112" t="s">
        <v>106</v>
      </c>
      <c r="C2" s="113" t="s">
        <v>98</v>
      </c>
      <c r="D2" s="113" t="s">
        <v>108</v>
      </c>
      <c r="E2" s="113" t="s">
        <v>1</v>
      </c>
      <c r="F2" s="106" t="s">
        <v>2</v>
      </c>
      <c r="G2" s="107"/>
      <c r="H2" s="107"/>
      <c r="I2" s="107"/>
      <c r="J2" s="107"/>
      <c r="K2" s="108"/>
      <c r="L2" s="109" t="s">
        <v>109</v>
      </c>
    </row>
    <row r="3" spans="1:17" ht="63.4" customHeight="1" x14ac:dyDescent="0.2">
      <c r="A3" s="111"/>
      <c r="B3" s="112"/>
      <c r="C3" s="113"/>
      <c r="D3" s="113"/>
      <c r="E3" s="113"/>
      <c r="F3" s="75" t="s">
        <v>99</v>
      </c>
      <c r="G3" s="75" t="s">
        <v>100</v>
      </c>
      <c r="H3" s="75" t="s">
        <v>101</v>
      </c>
      <c r="I3" s="75" t="s">
        <v>102</v>
      </c>
      <c r="J3" s="75" t="s">
        <v>103</v>
      </c>
      <c r="K3" s="76" t="s">
        <v>104</v>
      </c>
      <c r="L3" s="110"/>
    </row>
    <row r="4" spans="1:17" s="7" customFormat="1" ht="14.1" customHeight="1" x14ac:dyDescent="0.2">
      <c r="A4" s="97" t="s">
        <v>9</v>
      </c>
      <c r="B4" s="92">
        <v>1</v>
      </c>
      <c r="C4" s="2">
        <v>313</v>
      </c>
      <c r="D4" s="2">
        <v>313</v>
      </c>
      <c r="E4" s="3">
        <v>0</v>
      </c>
      <c r="F4" s="4">
        <v>1</v>
      </c>
      <c r="G4" s="5">
        <v>1</v>
      </c>
      <c r="H4" s="5">
        <v>1</v>
      </c>
      <c r="I4" s="5">
        <v>1</v>
      </c>
      <c r="J4" s="5">
        <v>1</v>
      </c>
      <c r="K4" s="6">
        <v>1</v>
      </c>
      <c r="L4" s="91">
        <v>1</v>
      </c>
      <c r="N4" s="104"/>
      <c r="P4" s="53"/>
      <c r="Q4" s="52"/>
    </row>
    <row r="5" spans="1:17" s="7" customFormat="1" ht="14.1" customHeight="1" x14ac:dyDescent="0.2">
      <c r="A5" s="99" t="s">
        <v>24</v>
      </c>
      <c r="B5" s="8">
        <v>0.98800959232613905</v>
      </c>
      <c r="C5" s="2">
        <v>417</v>
      </c>
      <c r="D5" s="2">
        <v>412</v>
      </c>
      <c r="E5" s="3">
        <v>5</v>
      </c>
      <c r="F5" s="4">
        <v>0.99</v>
      </c>
      <c r="G5" s="5">
        <v>1</v>
      </c>
      <c r="H5" s="5">
        <v>0.83</v>
      </c>
      <c r="I5" s="5">
        <v>1</v>
      </c>
      <c r="J5" s="5">
        <v>1</v>
      </c>
      <c r="K5" s="9">
        <v>1</v>
      </c>
      <c r="L5" s="88">
        <v>1</v>
      </c>
      <c r="N5" s="104"/>
      <c r="P5" s="53"/>
      <c r="Q5" s="52"/>
    </row>
    <row r="6" spans="1:17" s="7" customFormat="1" ht="14.1" customHeight="1" x14ac:dyDescent="0.2">
      <c r="A6" s="36" t="s">
        <v>27</v>
      </c>
      <c r="B6" s="8">
        <v>0.98567335243553011</v>
      </c>
      <c r="C6" s="11">
        <v>349</v>
      </c>
      <c r="D6" s="2">
        <v>344</v>
      </c>
      <c r="E6" s="3">
        <v>5</v>
      </c>
      <c r="F6" s="4">
        <v>0.99</v>
      </c>
      <c r="G6" s="5">
        <v>0.98</v>
      </c>
      <c r="H6" s="5">
        <v>1</v>
      </c>
      <c r="I6" s="5">
        <v>1</v>
      </c>
      <c r="J6" s="5">
        <v>0.91</v>
      </c>
      <c r="K6" s="5"/>
      <c r="L6" s="91">
        <v>1</v>
      </c>
      <c r="N6" s="104"/>
      <c r="P6" s="53"/>
      <c r="Q6" s="52"/>
    </row>
    <row r="7" spans="1:17" s="7" customFormat="1" ht="14.1" customHeight="1" x14ac:dyDescent="0.2">
      <c r="A7" s="97" t="s">
        <v>88</v>
      </c>
      <c r="B7" s="8">
        <v>0.97904761904761906</v>
      </c>
      <c r="C7" s="2">
        <v>525</v>
      </c>
      <c r="D7" s="2">
        <v>514</v>
      </c>
      <c r="E7" s="3">
        <v>11</v>
      </c>
      <c r="F7" s="4">
        <v>0.99</v>
      </c>
      <c r="G7" s="5">
        <v>0.92</v>
      </c>
      <c r="H7" s="5">
        <v>0.88</v>
      </c>
      <c r="I7" s="5">
        <v>1</v>
      </c>
      <c r="J7" s="5">
        <v>1</v>
      </c>
      <c r="K7" s="5"/>
      <c r="L7" s="88">
        <v>1</v>
      </c>
      <c r="N7" s="104"/>
      <c r="P7" s="53"/>
      <c r="Q7" s="52"/>
    </row>
    <row r="8" spans="1:17" s="7" customFormat="1" ht="14.1" customHeight="1" x14ac:dyDescent="0.2">
      <c r="A8" s="99" t="s">
        <v>29</v>
      </c>
      <c r="B8" s="8">
        <v>0.9759336099585062</v>
      </c>
      <c r="C8" s="11">
        <v>1205</v>
      </c>
      <c r="D8" s="2">
        <v>1176</v>
      </c>
      <c r="E8" s="3">
        <v>29</v>
      </c>
      <c r="F8" s="4">
        <v>0.98</v>
      </c>
      <c r="G8" s="4">
        <v>0.97</v>
      </c>
      <c r="H8" s="4">
        <v>0.98</v>
      </c>
      <c r="I8" s="4">
        <v>0.97</v>
      </c>
      <c r="J8" s="4">
        <v>1</v>
      </c>
      <c r="K8" s="9">
        <v>1</v>
      </c>
      <c r="L8" s="91">
        <v>1</v>
      </c>
      <c r="N8" s="104"/>
      <c r="P8" s="53"/>
      <c r="Q8" s="52"/>
    </row>
    <row r="9" spans="1:17" s="7" customFormat="1" ht="14.1" customHeight="1" x14ac:dyDescent="0.2">
      <c r="A9" s="99" t="s">
        <v>19</v>
      </c>
      <c r="B9" s="8">
        <v>0.97156398104265407</v>
      </c>
      <c r="C9" s="11">
        <v>211</v>
      </c>
      <c r="D9" s="2">
        <v>205</v>
      </c>
      <c r="E9" s="3">
        <v>6</v>
      </c>
      <c r="F9" s="4">
        <v>0.97</v>
      </c>
      <c r="G9" s="4">
        <v>1</v>
      </c>
      <c r="H9" s="4">
        <v>1</v>
      </c>
      <c r="I9" s="4">
        <v>1</v>
      </c>
      <c r="J9" s="4"/>
      <c r="K9" s="4"/>
      <c r="L9" s="88">
        <v>1</v>
      </c>
      <c r="N9" s="104"/>
      <c r="P9" s="53"/>
      <c r="Q9" s="52"/>
    </row>
    <row r="10" spans="1:17" s="7" customFormat="1" ht="14.1" customHeight="1" x14ac:dyDescent="0.2">
      <c r="A10" s="35" t="s">
        <v>20</v>
      </c>
      <c r="B10" s="8">
        <v>0.97124600638977632</v>
      </c>
      <c r="C10" s="2">
        <v>313</v>
      </c>
      <c r="D10" s="2">
        <v>304</v>
      </c>
      <c r="E10" s="3">
        <v>9</v>
      </c>
      <c r="F10" s="4">
        <v>0.97</v>
      </c>
      <c r="G10" s="4">
        <v>1</v>
      </c>
      <c r="H10" s="4">
        <v>1</v>
      </c>
      <c r="I10" s="4">
        <v>0.83</v>
      </c>
      <c r="J10" s="4">
        <v>1</v>
      </c>
      <c r="K10" s="9">
        <v>1</v>
      </c>
      <c r="L10" s="91">
        <v>1</v>
      </c>
      <c r="N10" s="104"/>
      <c r="P10" s="53"/>
      <c r="Q10" s="52"/>
    </row>
    <row r="11" spans="1:17" s="7" customFormat="1" ht="14.1" customHeight="1" x14ac:dyDescent="0.2">
      <c r="A11" s="97" t="s">
        <v>30</v>
      </c>
      <c r="B11" s="12">
        <v>0.97048149044277765</v>
      </c>
      <c r="C11" s="2">
        <v>4133</v>
      </c>
      <c r="D11" s="2">
        <v>4011</v>
      </c>
      <c r="E11" s="3">
        <v>122</v>
      </c>
      <c r="F11" s="4">
        <v>0.98</v>
      </c>
      <c r="G11" s="5">
        <v>0.89</v>
      </c>
      <c r="H11" s="5">
        <v>0.95</v>
      </c>
      <c r="I11" s="5">
        <v>0.96</v>
      </c>
      <c r="J11" s="5">
        <v>0.99</v>
      </c>
      <c r="K11" s="9">
        <v>0.97</v>
      </c>
      <c r="L11" s="88">
        <v>1</v>
      </c>
      <c r="N11" s="104"/>
      <c r="P11" s="53"/>
      <c r="Q11" s="52"/>
    </row>
    <row r="12" spans="1:17" s="7" customFormat="1" ht="14.1" customHeight="1" x14ac:dyDescent="0.2">
      <c r="A12" s="35" t="s">
        <v>49</v>
      </c>
      <c r="B12" s="12">
        <v>0.96790123456790123</v>
      </c>
      <c r="C12" s="2">
        <v>405</v>
      </c>
      <c r="D12" s="2">
        <v>392</v>
      </c>
      <c r="E12" s="3">
        <v>13</v>
      </c>
      <c r="F12" s="4">
        <v>0.97</v>
      </c>
      <c r="G12" s="5">
        <v>0.96</v>
      </c>
      <c r="H12" s="5">
        <v>0.96</v>
      </c>
      <c r="I12" s="5">
        <v>0.97</v>
      </c>
      <c r="J12" s="5">
        <v>1</v>
      </c>
      <c r="K12" s="9">
        <v>1</v>
      </c>
      <c r="L12" s="91">
        <v>1</v>
      </c>
      <c r="N12" s="104"/>
    </row>
    <row r="13" spans="1:17" s="7" customFormat="1" ht="14.1" customHeight="1" x14ac:dyDescent="0.2">
      <c r="A13" s="97" t="s">
        <v>16</v>
      </c>
      <c r="B13" s="12">
        <v>0.96535642904730179</v>
      </c>
      <c r="C13" s="2">
        <v>1501</v>
      </c>
      <c r="D13" s="2">
        <v>1449</v>
      </c>
      <c r="E13" s="3">
        <v>52</v>
      </c>
      <c r="F13" s="4">
        <v>0.97</v>
      </c>
      <c r="G13" s="4">
        <v>0.93</v>
      </c>
      <c r="H13" s="4">
        <v>0.98</v>
      </c>
      <c r="I13" s="4">
        <v>0.97</v>
      </c>
      <c r="J13" s="4">
        <v>0.94</v>
      </c>
      <c r="K13" s="4">
        <v>1</v>
      </c>
      <c r="L13" s="88">
        <v>1</v>
      </c>
      <c r="N13" s="104"/>
    </row>
    <row r="14" spans="1:17" s="7" customFormat="1" ht="14.1" customHeight="1" x14ac:dyDescent="0.2">
      <c r="A14" s="99" t="s">
        <v>52</v>
      </c>
      <c r="B14" s="13">
        <v>0.96446518305814788</v>
      </c>
      <c r="C14" s="72">
        <v>2786</v>
      </c>
      <c r="D14" s="2">
        <v>2687</v>
      </c>
      <c r="E14" s="3">
        <v>99</v>
      </c>
      <c r="F14" s="4">
        <v>0.96</v>
      </c>
      <c r="G14" s="5">
        <v>0.97</v>
      </c>
      <c r="H14" s="5">
        <v>0.97</v>
      </c>
      <c r="I14" s="5">
        <v>0.94</v>
      </c>
      <c r="J14" s="5">
        <v>0.96</v>
      </c>
      <c r="K14" s="5">
        <v>1</v>
      </c>
      <c r="L14" s="91">
        <v>1</v>
      </c>
      <c r="N14" s="104"/>
    </row>
    <row r="15" spans="1:17" s="7" customFormat="1" ht="14.1" customHeight="1" x14ac:dyDescent="0.2">
      <c r="A15" s="97" t="s">
        <v>37</v>
      </c>
      <c r="B15" s="12">
        <v>0.96078431372549022</v>
      </c>
      <c r="C15" s="2">
        <v>204</v>
      </c>
      <c r="D15" s="2">
        <v>196</v>
      </c>
      <c r="E15" s="3">
        <v>8</v>
      </c>
      <c r="F15" s="4">
        <v>0.98</v>
      </c>
      <c r="G15" s="4">
        <v>0.94</v>
      </c>
      <c r="H15" s="4">
        <v>0.86</v>
      </c>
      <c r="I15" s="4">
        <v>0.87</v>
      </c>
      <c r="J15" s="4">
        <v>1</v>
      </c>
      <c r="K15" s="4">
        <v>1</v>
      </c>
      <c r="L15" s="88">
        <v>1</v>
      </c>
      <c r="N15" s="104"/>
      <c r="P15" s="53"/>
      <c r="Q15" s="70"/>
    </row>
    <row r="16" spans="1:17" s="7" customFormat="1" ht="14.1" customHeight="1" x14ac:dyDescent="0.2">
      <c r="A16" s="97" t="s">
        <v>13</v>
      </c>
      <c r="B16" s="12">
        <v>0.96009036144578308</v>
      </c>
      <c r="C16" s="2">
        <v>1328</v>
      </c>
      <c r="D16" s="2">
        <v>1275</v>
      </c>
      <c r="E16" s="3">
        <v>53</v>
      </c>
      <c r="F16" s="4">
        <v>0.97</v>
      </c>
      <c r="G16" s="4">
        <v>0.92</v>
      </c>
      <c r="H16" s="4">
        <v>0.74</v>
      </c>
      <c r="I16" s="4">
        <v>0.94</v>
      </c>
      <c r="J16" s="4">
        <v>1</v>
      </c>
      <c r="K16" s="4">
        <v>0.5</v>
      </c>
      <c r="L16" s="91">
        <v>1</v>
      </c>
      <c r="N16" s="104"/>
      <c r="P16" s="53"/>
      <c r="Q16" s="70"/>
    </row>
    <row r="17" spans="1:17" s="7" customFormat="1" ht="14.1" customHeight="1" x14ac:dyDescent="0.2">
      <c r="A17" s="97" t="s">
        <v>22</v>
      </c>
      <c r="B17" s="8">
        <v>0.95880452342487887</v>
      </c>
      <c r="C17" s="2">
        <v>1238</v>
      </c>
      <c r="D17" s="2">
        <v>1187</v>
      </c>
      <c r="E17" s="3">
        <v>51</v>
      </c>
      <c r="F17" s="4">
        <v>0.97</v>
      </c>
      <c r="G17" s="4">
        <v>0.93</v>
      </c>
      <c r="H17" s="4">
        <v>0.98</v>
      </c>
      <c r="I17" s="4">
        <v>0.94</v>
      </c>
      <c r="J17" s="4">
        <v>0.94</v>
      </c>
      <c r="K17" s="9">
        <v>0.94</v>
      </c>
      <c r="L17" s="88">
        <v>1</v>
      </c>
      <c r="N17" s="104"/>
      <c r="P17" s="53"/>
      <c r="Q17" s="71"/>
    </row>
    <row r="18" spans="1:17" s="7" customFormat="1" ht="14.1" customHeight="1" x14ac:dyDescent="0.2">
      <c r="A18" s="97" t="s">
        <v>38</v>
      </c>
      <c r="B18" s="12">
        <v>0.94821208384710232</v>
      </c>
      <c r="C18" s="2">
        <v>811</v>
      </c>
      <c r="D18" s="2">
        <v>769</v>
      </c>
      <c r="E18" s="3">
        <v>42</v>
      </c>
      <c r="F18" s="4">
        <v>0.97</v>
      </c>
      <c r="G18" s="4">
        <v>0.69</v>
      </c>
      <c r="H18" s="4">
        <v>0.83</v>
      </c>
      <c r="I18" s="4">
        <v>0.8</v>
      </c>
      <c r="J18" s="4">
        <v>0.88</v>
      </c>
      <c r="K18" s="9">
        <v>1</v>
      </c>
      <c r="L18" s="91">
        <v>1</v>
      </c>
      <c r="N18" s="104"/>
      <c r="P18" s="53"/>
      <c r="Q18" s="70"/>
    </row>
    <row r="19" spans="1:17" s="7" customFormat="1" ht="14.1" customHeight="1" x14ac:dyDescent="0.2">
      <c r="A19" s="97" t="s">
        <v>45</v>
      </c>
      <c r="B19" s="12">
        <v>0.946533203125</v>
      </c>
      <c r="C19" s="2">
        <v>4096</v>
      </c>
      <c r="D19" s="2">
        <v>3877</v>
      </c>
      <c r="E19" s="3">
        <v>219</v>
      </c>
      <c r="F19" s="4">
        <v>0.97</v>
      </c>
      <c r="G19" s="4">
        <v>0.88</v>
      </c>
      <c r="H19" s="4">
        <v>0.95</v>
      </c>
      <c r="I19" s="4">
        <v>0.88</v>
      </c>
      <c r="J19" s="4">
        <v>1</v>
      </c>
      <c r="K19" s="9">
        <v>0.67</v>
      </c>
      <c r="L19" s="88">
        <v>1</v>
      </c>
      <c r="N19" s="104"/>
    </row>
    <row r="20" spans="1:17" s="7" customFormat="1" ht="14.1" customHeight="1" x14ac:dyDescent="0.2">
      <c r="A20" s="99" t="s">
        <v>40</v>
      </c>
      <c r="B20" s="8">
        <v>0.94509803921568625</v>
      </c>
      <c r="C20" s="11">
        <v>1785</v>
      </c>
      <c r="D20" s="2">
        <v>1687</v>
      </c>
      <c r="E20" s="3">
        <v>98</v>
      </c>
      <c r="F20" s="4">
        <v>0.95</v>
      </c>
      <c r="G20" s="4">
        <v>0.9</v>
      </c>
      <c r="H20" s="4">
        <v>0.79</v>
      </c>
      <c r="I20" s="4">
        <v>0.91</v>
      </c>
      <c r="J20" s="4">
        <v>1</v>
      </c>
      <c r="K20" s="9">
        <v>0.5</v>
      </c>
      <c r="L20" s="91">
        <v>1</v>
      </c>
      <c r="N20" s="104"/>
      <c r="P20" s="53"/>
      <c r="Q20" s="70"/>
    </row>
    <row r="21" spans="1:17" s="7" customFormat="1" ht="14.1" customHeight="1" x14ac:dyDescent="0.2">
      <c r="A21" s="97" t="s">
        <v>12</v>
      </c>
      <c r="B21" s="12">
        <v>0.94302229562345175</v>
      </c>
      <c r="C21" s="2">
        <v>1211</v>
      </c>
      <c r="D21" s="2">
        <v>1142</v>
      </c>
      <c r="E21" s="3">
        <v>69</v>
      </c>
      <c r="F21" s="4">
        <v>0.94</v>
      </c>
      <c r="G21" s="5">
        <v>0.85</v>
      </c>
      <c r="H21" s="5">
        <v>0.79</v>
      </c>
      <c r="I21" s="5">
        <v>0.78</v>
      </c>
      <c r="J21" s="5">
        <v>1</v>
      </c>
      <c r="K21" s="5">
        <v>0.8</v>
      </c>
      <c r="L21" s="88">
        <v>1</v>
      </c>
      <c r="N21" s="104"/>
      <c r="P21" s="53"/>
      <c r="Q21" s="70"/>
    </row>
    <row r="22" spans="1:17" s="7" customFormat="1" ht="14.1" customHeight="1" x14ac:dyDescent="0.2">
      <c r="A22" s="97" t="s">
        <v>54</v>
      </c>
      <c r="B22" s="12">
        <v>0.93956834532374101</v>
      </c>
      <c r="C22" s="2">
        <v>695</v>
      </c>
      <c r="D22" s="2">
        <v>653</v>
      </c>
      <c r="E22" s="3">
        <v>42</v>
      </c>
      <c r="F22" s="4">
        <v>0.94</v>
      </c>
      <c r="G22" s="5">
        <v>0.97</v>
      </c>
      <c r="H22" s="5">
        <v>0.91</v>
      </c>
      <c r="I22" s="5">
        <v>1</v>
      </c>
      <c r="J22" s="5">
        <v>0.83</v>
      </c>
      <c r="K22" s="9">
        <v>1</v>
      </c>
      <c r="L22" s="91">
        <v>1</v>
      </c>
      <c r="N22" s="104"/>
      <c r="P22" s="53"/>
      <c r="Q22" s="70"/>
    </row>
    <row r="23" spans="1:17" s="7" customFormat="1" ht="13.5" customHeight="1" x14ac:dyDescent="0.2">
      <c r="A23" s="97" t="s">
        <v>28</v>
      </c>
      <c r="B23" s="8">
        <v>0.93487858719646799</v>
      </c>
      <c r="C23" s="2">
        <v>906</v>
      </c>
      <c r="D23" s="2">
        <v>847</v>
      </c>
      <c r="E23" s="3">
        <v>59</v>
      </c>
      <c r="F23" s="4">
        <v>0.93</v>
      </c>
      <c r="G23" s="4">
        <v>0.91</v>
      </c>
      <c r="H23" s="4">
        <v>1</v>
      </c>
      <c r="I23" s="4">
        <v>0.97</v>
      </c>
      <c r="J23" s="4">
        <v>0.96</v>
      </c>
      <c r="K23" s="9">
        <v>1</v>
      </c>
      <c r="L23" s="88">
        <v>1</v>
      </c>
      <c r="N23" s="104"/>
    </row>
    <row r="24" spans="1:17" s="7" customFormat="1" ht="14.1" customHeight="1" x14ac:dyDescent="0.2">
      <c r="A24" s="97" t="s">
        <v>44</v>
      </c>
      <c r="B24" s="12">
        <v>0.93312900529395371</v>
      </c>
      <c r="C24" s="2">
        <v>3589</v>
      </c>
      <c r="D24" s="2">
        <v>3349</v>
      </c>
      <c r="E24" s="3">
        <v>240</v>
      </c>
      <c r="F24" s="4">
        <v>0.95</v>
      </c>
      <c r="G24" s="4">
        <v>0.95</v>
      </c>
      <c r="H24" s="4">
        <v>0.79</v>
      </c>
      <c r="I24" s="4">
        <v>0.79</v>
      </c>
      <c r="J24" s="4">
        <v>0.73</v>
      </c>
      <c r="K24" s="9">
        <v>0.81</v>
      </c>
      <c r="L24" s="91">
        <v>1</v>
      </c>
      <c r="N24" s="104"/>
    </row>
    <row r="25" spans="1:17" s="7" customFormat="1" ht="14.1" customHeight="1" x14ac:dyDescent="0.2">
      <c r="A25" s="97" t="s">
        <v>36</v>
      </c>
      <c r="B25" s="8">
        <v>0.93178294573643405</v>
      </c>
      <c r="C25" s="2">
        <v>645</v>
      </c>
      <c r="D25" s="2">
        <v>601</v>
      </c>
      <c r="E25" s="3">
        <v>44</v>
      </c>
      <c r="F25" s="4">
        <v>0.95</v>
      </c>
      <c r="G25" s="5">
        <v>0.94</v>
      </c>
      <c r="H25" s="5">
        <v>0.91</v>
      </c>
      <c r="I25" s="5">
        <v>0.87</v>
      </c>
      <c r="J25" s="5">
        <v>0.92</v>
      </c>
      <c r="K25" s="10">
        <v>0.67</v>
      </c>
      <c r="L25" s="88">
        <v>1</v>
      </c>
      <c r="N25" s="104"/>
      <c r="P25" s="53"/>
      <c r="Q25" s="52"/>
    </row>
    <row r="26" spans="1:17" s="7" customFormat="1" ht="14.1" customHeight="1" x14ac:dyDescent="0.2">
      <c r="A26" s="99" t="s">
        <v>11</v>
      </c>
      <c r="B26" s="8">
        <v>0.93172470523718121</v>
      </c>
      <c r="C26" s="11">
        <v>3647</v>
      </c>
      <c r="D26" s="2">
        <v>3398</v>
      </c>
      <c r="E26" s="3">
        <v>249</v>
      </c>
      <c r="F26" s="4">
        <v>0.92</v>
      </c>
      <c r="G26" s="4">
        <v>0.91</v>
      </c>
      <c r="H26" s="4">
        <v>0.99</v>
      </c>
      <c r="I26" s="4">
        <v>0.98</v>
      </c>
      <c r="J26" s="4">
        <v>0.96</v>
      </c>
      <c r="K26" s="9">
        <v>0.83</v>
      </c>
      <c r="L26" s="91">
        <v>1</v>
      </c>
      <c r="N26" s="104"/>
      <c r="P26" s="53"/>
      <c r="Q26" s="52"/>
    </row>
    <row r="27" spans="1:17" s="7" customFormat="1" ht="14.1" customHeight="1" x14ac:dyDescent="0.2">
      <c r="A27" s="97" t="s">
        <v>8</v>
      </c>
      <c r="B27" s="12">
        <v>0.92601246105919</v>
      </c>
      <c r="C27" s="2">
        <v>2568</v>
      </c>
      <c r="D27" s="2">
        <v>2378</v>
      </c>
      <c r="E27" s="3">
        <v>190</v>
      </c>
      <c r="F27" s="4">
        <v>0.94</v>
      </c>
      <c r="G27" s="5">
        <v>0.87</v>
      </c>
      <c r="H27" s="5">
        <v>0.9</v>
      </c>
      <c r="I27" s="5">
        <v>0.79</v>
      </c>
      <c r="J27" s="14">
        <v>0.8</v>
      </c>
      <c r="K27" s="10">
        <v>1</v>
      </c>
      <c r="L27" s="88">
        <v>1</v>
      </c>
      <c r="N27" s="104"/>
      <c r="P27" s="53"/>
      <c r="Q27" s="52"/>
    </row>
    <row r="28" spans="1:17" s="7" customFormat="1" ht="14.1" customHeight="1" x14ac:dyDescent="0.2">
      <c r="A28" s="97" t="s">
        <v>7</v>
      </c>
      <c r="B28" s="93">
        <v>0.92599620493358636</v>
      </c>
      <c r="C28" s="72">
        <v>1054</v>
      </c>
      <c r="D28" s="2">
        <v>976</v>
      </c>
      <c r="E28" s="3">
        <v>78</v>
      </c>
      <c r="F28" s="4">
        <v>0.94</v>
      </c>
      <c r="G28" s="5">
        <v>0.91</v>
      </c>
      <c r="H28" s="5">
        <v>0.71</v>
      </c>
      <c r="I28" s="5">
        <v>0.82</v>
      </c>
      <c r="J28" s="5">
        <v>1</v>
      </c>
      <c r="K28" s="9">
        <v>0.33</v>
      </c>
      <c r="L28" s="91">
        <v>1</v>
      </c>
      <c r="N28" s="104"/>
      <c r="P28" s="53"/>
      <c r="Q28" s="52"/>
    </row>
    <row r="29" spans="1:17" s="7" customFormat="1" ht="14.25" x14ac:dyDescent="0.2">
      <c r="A29" s="97" t="s">
        <v>43</v>
      </c>
      <c r="B29" s="12">
        <v>0.92500000000000004</v>
      </c>
      <c r="C29" s="2">
        <v>2280</v>
      </c>
      <c r="D29" s="2">
        <v>2109</v>
      </c>
      <c r="E29" s="3">
        <v>171</v>
      </c>
      <c r="F29" s="4">
        <v>0.97</v>
      </c>
      <c r="G29" s="5">
        <v>0.81</v>
      </c>
      <c r="H29" s="5">
        <v>0.84</v>
      </c>
      <c r="I29" s="5">
        <v>0.87</v>
      </c>
      <c r="J29" s="5">
        <v>0.79</v>
      </c>
      <c r="K29" s="9">
        <v>0.82</v>
      </c>
      <c r="L29" s="88">
        <v>1</v>
      </c>
      <c r="N29" s="104"/>
      <c r="P29" s="53"/>
      <c r="Q29" s="52"/>
    </row>
    <row r="30" spans="1:17" s="7" customFormat="1" ht="14.1" customHeight="1" x14ac:dyDescent="0.2">
      <c r="A30" s="97" t="s">
        <v>51</v>
      </c>
      <c r="B30" s="12">
        <v>0.92481203007518797</v>
      </c>
      <c r="C30" s="2">
        <v>798</v>
      </c>
      <c r="D30" s="2">
        <v>738</v>
      </c>
      <c r="E30" s="3">
        <v>60</v>
      </c>
      <c r="F30" s="4">
        <v>0.93</v>
      </c>
      <c r="G30" s="4">
        <v>0.92</v>
      </c>
      <c r="H30" s="4">
        <v>1</v>
      </c>
      <c r="I30" s="4">
        <v>0.69</v>
      </c>
      <c r="J30" s="4">
        <v>0.89</v>
      </c>
      <c r="K30" s="9">
        <v>1</v>
      </c>
      <c r="L30" s="91">
        <v>1</v>
      </c>
      <c r="N30" s="104"/>
      <c r="P30" s="53"/>
      <c r="Q30" s="52"/>
    </row>
    <row r="31" spans="1:17" s="7" customFormat="1" ht="13.5" customHeight="1" x14ac:dyDescent="0.2">
      <c r="A31" s="97" t="s">
        <v>10</v>
      </c>
      <c r="B31" s="93">
        <v>0.92257597684515191</v>
      </c>
      <c r="C31" s="2">
        <v>1382</v>
      </c>
      <c r="D31" s="2">
        <v>1275</v>
      </c>
      <c r="E31" s="3">
        <v>107</v>
      </c>
      <c r="F31" s="4">
        <v>0.95</v>
      </c>
      <c r="G31" s="5">
        <v>0.83</v>
      </c>
      <c r="H31" s="5">
        <v>0.72</v>
      </c>
      <c r="I31" s="5">
        <v>0.95</v>
      </c>
      <c r="J31" s="5">
        <v>0.88</v>
      </c>
      <c r="K31" s="9">
        <v>0.83</v>
      </c>
      <c r="L31" s="88">
        <v>1</v>
      </c>
      <c r="N31" s="104"/>
      <c r="P31" s="53"/>
      <c r="Q31" s="52"/>
    </row>
    <row r="32" spans="1:17" s="7" customFormat="1" ht="14.1" customHeight="1" x14ac:dyDescent="0.2">
      <c r="A32" s="97" t="s">
        <v>48</v>
      </c>
      <c r="B32" s="12">
        <v>0.9218371670702179</v>
      </c>
      <c r="C32" s="2">
        <v>26432</v>
      </c>
      <c r="D32" s="2">
        <v>24366</v>
      </c>
      <c r="E32" s="3">
        <v>2066</v>
      </c>
      <c r="F32" s="4">
        <v>0.95</v>
      </c>
      <c r="G32" s="4">
        <v>0.91</v>
      </c>
      <c r="H32" s="4">
        <v>0.9</v>
      </c>
      <c r="I32" s="4">
        <v>0.82</v>
      </c>
      <c r="J32" s="4">
        <v>0.88</v>
      </c>
      <c r="K32" s="9">
        <v>0.88</v>
      </c>
      <c r="L32" s="91">
        <v>1</v>
      </c>
      <c r="N32" s="104"/>
      <c r="P32" s="53"/>
      <c r="Q32" s="52"/>
    </row>
    <row r="33" spans="1:17" s="7" customFormat="1" ht="14.1" customHeight="1" x14ac:dyDescent="0.2">
      <c r="A33" s="97" t="s">
        <v>33</v>
      </c>
      <c r="B33" s="12">
        <v>0.92173913043478262</v>
      </c>
      <c r="C33" s="2">
        <v>230</v>
      </c>
      <c r="D33" s="2">
        <v>212</v>
      </c>
      <c r="E33" s="3">
        <v>18</v>
      </c>
      <c r="F33" s="4">
        <v>0.94</v>
      </c>
      <c r="G33" s="4">
        <v>0.78</v>
      </c>
      <c r="H33" s="4">
        <v>1</v>
      </c>
      <c r="I33" s="4">
        <v>0.67</v>
      </c>
      <c r="J33" s="4"/>
      <c r="K33" s="9"/>
      <c r="L33" s="88">
        <v>1</v>
      </c>
      <c r="N33" s="104"/>
    </row>
    <row r="34" spans="1:17" s="7" customFormat="1" ht="14.1" customHeight="1" x14ac:dyDescent="0.2">
      <c r="A34" s="97" t="s">
        <v>17</v>
      </c>
      <c r="B34" s="12">
        <v>0.92083644510828977</v>
      </c>
      <c r="C34" s="2">
        <v>1339</v>
      </c>
      <c r="D34" s="2">
        <v>1233</v>
      </c>
      <c r="E34" s="3">
        <v>106</v>
      </c>
      <c r="F34" s="4">
        <v>0.94</v>
      </c>
      <c r="G34" s="5">
        <v>0.89</v>
      </c>
      <c r="H34" s="5">
        <v>0.9</v>
      </c>
      <c r="I34" s="5">
        <v>0.93</v>
      </c>
      <c r="J34" s="5">
        <v>0.93</v>
      </c>
      <c r="K34" s="9">
        <v>0.63</v>
      </c>
      <c r="L34" s="91">
        <v>1</v>
      </c>
      <c r="N34" s="104"/>
    </row>
    <row r="35" spans="1:17" s="7" customFormat="1" ht="14.1" customHeight="1" x14ac:dyDescent="0.2">
      <c r="A35" s="97" t="s">
        <v>5</v>
      </c>
      <c r="B35" s="8">
        <v>0.91715976331360949</v>
      </c>
      <c r="C35" s="2">
        <v>507</v>
      </c>
      <c r="D35" s="2">
        <v>465</v>
      </c>
      <c r="E35" s="3">
        <v>42</v>
      </c>
      <c r="F35" s="4">
        <v>0.91</v>
      </c>
      <c r="G35" s="5">
        <v>0.91</v>
      </c>
      <c r="H35" s="5">
        <v>0.95</v>
      </c>
      <c r="I35" s="5">
        <v>0.94</v>
      </c>
      <c r="J35" s="5">
        <v>0.93</v>
      </c>
      <c r="K35" s="9"/>
      <c r="L35" s="88">
        <v>1</v>
      </c>
      <c r="N35" s="104"/>
    </row>
    <row r="36" spans="1:17" s="7" customFormat="1" ht="14.1" customHeight="1" x14ac:dyDescent="0.2">
      <c r="A36" s="97" t="s">
        <v>34</v>
      </c>
      <c r="B36" s="12">
        <v>0.91259640102827766</v>
      </c>
      <c r="C36" s="2">
        <v>389</v>
      </c>
      <c r="D36" s="2">
        <v>355</v>
      </c>
      <c r="E36" s="3">
        <v>34</v>
      </c>
      <c r="F36" s="4">
        <v>0.93</v>
      </c>
      <c r="G36" s="5">
        <v>0.83</v>
      </c>
      <c r="H36" s="5">
        <v>0.89</v>
      </c>
      <c r="I36" s="5">
        <v>0.9</v>
      </c>
      <c r="J36" s="5">
        <v>1</v>
      </c>
      <c r="K36" s="9">
        <v>0.5</v>
      </c>
      <c r="L36" s="91">
        <v>1</v>
      </c>
      <c r="N36" s="104"/>
      <c r="P36" s="53"/>
      <c r="Q36" s="55"/>
    </row>
    <row r="37" spans="1:17" s="7" customFormat="1" ht="14.1" customHeight="1" x14ac:dyDescent="0.2">
      <c r="A37" s="97" t="s">
        <v>53</v>
      </c>
      <c r="B37" s="12">
        <v>0.91140065146579807</v>
      </c>
      <c r="C37" s="2">
        <v>1535</v>
      </c>
      <c r="D37" s="2">
        <v>1399</v>
      </c>
      <c r="E37" s="3">
        <v>136</v>
      </c>
      <c r="F37" s="4">
        <v>0.94</v>
      </c>
      <c r="G37" s="5">
        <v>0.89</v>
      </c>
      <c r="H37" s="5">
        <v>0.64</v>
      </c>
      <c r="I37" s="5">
        <v>0.6</v>
      </c>
      <c r="J37" s="5">
        <v>1</v>
      </c>
      <c r="K37" s="9">
        <v>1</v>
      </c>
      <c r="L37" s="88">
        <v>1</v>
      </c>
      <c r="N37" s="104"/>
      <c r="P37" s="53"/>
      <c r="Q37" s="55"/>
    </row>
    <row r="38" spans="1:17" s="7" customFormat="1" ht="14.1" customHeight="1" x14ac:dyDescent="0.2">
      <c r="A38" s="97" t="s">
        <v>41</v>
      </c>
      <c r="B38" s="12">
        <v>0.91127243395845936</v>
      </c>
      <c r="C38" s="2">
        <v>9918</v>
      </c>
      <c r="D38" s="2">
        <v>9038</v>
      </c>
      <c r="E38" s="3">
        <v>880</v>
      </c>
      <c r="F38" s="4">
        <v>0.95</v>
      </c>
      <c r="G38" s="5">
        <v>0.88</v>
      </c>
      <c r="H38" s="5">
        <v>0.83</v>
      </c>
      <c r="I38" s="5">
        <v>0.74</v>
      </c>
      <c r="J38" s="5">
        <v>0.76</v>
      </c>
      <c r="K38" s="9">
        <v>0.77</v>
      </c>
      <c r="L38" s="91">
        <v>1</v>
      </c>
      <c r="N38" s="104"/>
      <c r="P38" s="53"/>
      <c r="Q38" s="55"/>
    </row>
    <row r="39" spans="1:17" s="7" customFormat="1" ht="14.1" customHeight="1" x14ac:dyDescent="0.2">
      <c r="A39" s="97" t="s">
        <v>6</v>
      </c>
      <c r="B39" s="12">
        <v>0.91053726594052131</v>
      </c>
      <c r="C39" s="72">
        <v>8171</v>
      </c>
      <c r="D39" s="72">
        <v>7440</v>
      </c>
      <c r="E39" s="95">
        <v>731</v>
      </c>
      <c r="F39" s="96">
        <v>0.91</v>
      </c>
      <c r="G39" s="96">
        <v>0.91</v>
      </c>
      <c r="H39" s="96">
        <v>0.82</v>
      </c>
      <c r="I39" s="96">
        <v>0.83</v>
      </c>
      <c r="J39" s="4">
        <v>0.93</v>
      </c>
      <c r="K39" s="9">
        <v>0.94</v>
      </c>
      <c r="L39" s="88">
        <v>1</v>
      </c>
      <c r="N39" s="104"/>
      <c r="P39" s="53"/>
      <c r="Q39" s="55"/>
    </row>
    <row r="40" spans="1:17" s="7" customFormat="1" ht="14.1" customHeight="1" x14ac:dyDescent="0.2">
      <c r="A40" s="97" t="s">
        <v>15</v>
      </c>
      <c r="B40" s="12">
        <v>0.91008505467800727</v>
      </c>
      <c r="C40" s="2">
        <v>1646</v>
      </c>
      <c r="D40" s="2">
        <v>1498</v>
      </c>
      <c r="E40" s="3">
        <v>148</v>
      </c>
      <c r="F40" s="4">
        <v>0.93</v>
      </c>
      <c r="G40" s="4">
        <v>0.85</v>
      </c>
      <c r="H40" s="4">
        <v>0.85</v>
      </c>
      <c r="I40" s="4">
        <v>0.93</v>
      </c>
      <c r="J40" s="4">
        <v>0.93</v>
      </c>
      <c r="K40" s="4">
        <v>0.89</v>
      </c>
      <c r="L40" s="91">
        <v>1</v>
      </c>
      <c r="M40" s="15"/>
      <c r="N40" s="104"/>
      <c r="P40" s="53"/>
      <c r="Q40" s="55"/>
    </row>
    <row r="41" spans="1:17" s="7" customFormat="1" ht="14.1" customHeight="1" x14ac:dyDescent="0.2">
      <c r="A41" s="97" t="s">
        <v>23</v>
      </c>
      <c r="B41" s="8">
        <v>0.90490797546012269</v>
      </c>
      <c r="C41" s="2">
        <v>326</v>
      </c>
      <c r="D41" s="2">
        <v>295</v>
      </c>
      <c r="E41" s="3">
        <v>31</v>
      </c>
      <c r="F41" s="4">
        <v>0.92</v>
      </c>
      <c r="G41" s="5">
        <v>0.85</v>
      </c>
      <c r="H41" s="5">
        <v>0.9</v>
      </c>
      <c r="I41" s="5"/>
      <c r="J41" s="5">
        <v>0.71</v>
      </c>
      <c r="K41" s="9"/>
      <c r="L41" s="88">
        <v>1</v>
      </c>
      <c r="N41" s="104"/>
      <c r="P41" s="53"/>
      <c r="Q41" s="55"/>
    </row>
    <row r="42" spans="1:17" s="7" customFormat="1" ht="14.1" customHeight="1" x14ac:dyDescent="0.2">
      <c r="A42" s="97" t="s">
        <v>21</v>
      </c>
      <c r="B42" s="8">
        <v>0.9027552674230146</v>
      </c>
      <c r="C42" s="2">
        <v>1234</v>
      </c>
      <c r="D42" s="2">
        <v>1114</v>
      </c>
      <c r="E42" s="3">
        <v>120</v>
      </c>
      <c r="F42" s="4">
        <v>0.92</v>
      </c>
      <c r="G42" s="5">
        <v>0.81</v>
      </c>
      <c r="H42" s="5">
        <v>0.83</v>
      </c>
      <c r="I42" s="5">
        <v>0.9</v>
      </c>
      <c r="J42" s="5">
        <v>0.86</v>
      </c>
      <c r="K42" s="9">
        <v>1</v>
      </c>
      <c r="L42" s="91">
        <v>1</v>
      </c>
      <c r="N42" s="104"/>
      <c r="P42" s="53"/>
      <c r="Q42" s="55"/>
    </row>
    <row r="43" spans="1:17" s="7" customFormat="1" ht="13.5" customHeight="1" x14ac:dyDescent="0.2">
      <c r="A43" s="97" t="s">
        <v>14</v>
      </c>
      <c r="B43" s="12">
        <v>0.9027027027027027</v>
      </c>
      <c r="C43" s="2">
        <v>1295</v>
      </c>
      <c r="D43" s="2">
        <v>1169</v>
      </c>
      <c r="E43" s="3">
        <v>126</v>
      </c>
      <c r="F43" s="4">
        <v>0.89</v>
      </c>
      <c r="G43" s="5">
        <v>0.71</v>
      </c>
      <c r="H43" s="5">
        <v>0.92</v>
      </c>
      <c r="I43" s="5">
        <v>0.95</v>
      </c>
      <c r="J43" s="5">
        <v>0.83</v>
      </c>
      <c r="K43" s="5">
        <v>1</v>
      </c>
      <c r="L43" s="88">
        <v>1</v>
      </c>
      <c r="N43" s="104"/>
      <c r="P43" s="53"/>
      <c r="Q43" s="55"/>
    </row>
    <row r="44" spans="1:17" s="7" customFormat="1" ht="14.1" customHeight="1" x14ac:dyDescent="0.2">
      <c r="A44" s="97" t="s">
        <v>18</v>
      </c>
      <c r="B44" s="12">
        <v>0.90185676392572944</v>
      </c>
      <c r="C44" s="2">
        <v>754</v>
      </c>
      <c r="D44" s="2">
        <v>680</v>
      </c>
      <c r="E44" s="3">
        <v>74</v>
      </c>
      <c r="F44" s="4">
        <v>0.92</v>
      </c>
      <c r="G44" s="5">
        <v>0.85</v>
      </c>
      <c r="H44" s="5">
        <v>0.77</v>
      </c>
      <c r="I44" s="5">
        <v>0.88</v>
      </c>
      <c r="J44" s="5">
        <v>1</v>
      </c>
      <c r="K44" s="10">
        <v>1</v>
      </c>
      <c r="L44" s="91">
        <v>1</v>
      </c>
      <c r="N44" s="104"/>
      <c r="P44" s="53"/>
      <c r="Q44" s="55"/>
    </row>
    <row r="45" spans="1:17" s="7" customFormat="1" ht="14.1" customHeight="1" x14ac:dyDescent="0.2">
      <c r="A45" s="97" t="s">
        <v>4</v>
      </c>
      <c r="B45" s="12">
        <v>0.89215686274509809</v>
      </c>
      <c r="C45" s="2">
        <v>102</v>
      </c>
      <c r="D45" s="2">
        <v>91</v>
      </c>
      <c r="E45" s="3">
        <v>11</v>
      </c>
      <c r="F45" s="4">
        <v>0.94</v>
      </c>
      <c r="G45" s="5">
        <v>0.62</v>
      </c>
      <c r="H45" s="5">
        <v>0.67</v>
      </c>
      <c r="I45" s="5">
        <v>1</v>
      </c>
      <c r="J45" s="5">
        <v>1</v>
      </c>
      <c r="K45" s="9"/>
      <c r="L45" s="88">
        <v>1</v>
      </c>
      <c r="N45" s="104"/>
      <c r="P45" s="53"/>
      <c r="Q45" s="55"/>
    </row>
    <row r="46" spans="1:17" s="15" customFormat="1" ht="14.1" customHeight="1" x14ac:dyDescent="0.2">
      <c r="A46" s="99" t="s">
        <v>32</v>
      </c>
      <c r="B46" s="8">
        <v>0.89092502589435107</v>
      </c>
      <c r="C46" s="11">
        <v>12551</v>
      </c>
      <c r="D46" s="2">
        <v>11182</v>
      </c>
      <c r="E46" s="3">
        <v>1369</v>
      </c>
      <c r="F46" s="4">
        <v>0.94</v>
      </c>
      <c r="G46" s="5">
        <v>0.87</v>
      </c>
      <c r="H46" s="5">
        <v>0.75</v>
      </c>
      <c r="I46" s="5">
        <v>0.74</v>
      </c>
      <c r="J46" s="5">
        <v>0.85</v>
      </c>
      <c r="K46" s="9">
        <v>0.84</v>
      </c>
      <c r="L46" s="91">
        <v>1</v>
      </c>
      <c r="M46" s="7"/>
      <c r="N46" s="125"/>
      <c r="P46" s="56"/>
      <c r="Q46" s="57"/>
    </row>
    <row r="47" spans="1:17" s="7" customFormat="1" ht="14.1" customHeight="1" x14ac:dyDescent="0.2">
      <c r="A47" s="97" t="s">
        <v>25</v>
      </c>
      <c r="B47" s="12">
        <v>0.88953488372093026</v>
      </c>
      <c r="C47" s="2">
        <v>172</v>
      </c>
      <c r="D47" s="2">
        <v>153</v>
      </c>
      <c r="E47" s="3">
        <v>19</v>
      </c>
      <c r="F47" s="4">
        <v>0.9</v>
      </c>
      <c r="G47" s="5">
        <v>0.82</v>
      </c>
      <c r="H47" s="5">
        <v>0.86</v>
      </c>
      <c r="I47" s="5">
        <v>1</v>
      </c>
      <c r="J47" s="5">
        <v>1</v>
      </c>
      <c r="K47" s="9"/>
      <c r="L47" s="88">
        <v>1</v>
      </c>
      <c r="N47" s="104"/>
      <c r="P47" s="53"/>
      <c r="Q47" s="55"/>
    </row>
    <row r="48" spans="1:17" s="7" customFormat="1" ht="14.1" customHeight="1" x14ac:dyDescent="0.2">
      <c r="A48" s="97" t="s">
        <v>39</v>
      </c>
      <c r="B48" s="12">
        <v>0.87791690381331811</v>
      </c>
      <c r="C48" s="2">
        <v>3514</v>
      </c>
      <c r="D48" s="2">
        <v>3085</v>
      </c>
      <c r="E48" s="3">
        <v>429</v>
      </c>
      <c r="F48" s="4">
        <v>0.92</v>
      </c>
      <c r="G48" s="4">
        <v>0.82</v>
      </c>
      <c r="H48" s="4">
        <v>0.69</v>
      </c>
      <c r="I48" s="4">
        <v>0.59</v>
      </c>
      <c r="J48" s="4">
        <v>0.77</v>
      </c>
      <c r="K48" s="9">
        <v>1</v>
      </c>
      <c r="L48" s="91">
        <v>1</v>
      </c>
      <c r="N48" s="104"/>
      <c r="P48" s="53"/>
      <c r="Q48" s="55"/>
    </row>
    <row r="49" spans="1:17" s="7" customFormat="1" ht="14.1" customHeight="1" x14ac:dyDescent="0.2">
      <c r="A49" s="97" t="s">
        <v>26</v>
      </c>
      <c r="B49" s="12">
        <v>0.87547612071491354</v>
      </c>
      <c r="C49" s="2">
        <v>3413</v>
      </c>
      <c r="D49" s="2">
        <v>2988</v>
      </c>
      <c r="E49" s="3">
        <v>425</v>
      </c>
      <c r="F49" s="4">
        <v>0.88</v>
      </c>
      <c r="G49" s="4">
        <v>0.87</v>
      </c>
      <c r="H49" s="4">
        <v>0.77</v>
      </c>
      <c r="I49" s="4">
        <v>0.84</v>
      </c>
      <c r="J49" s="4">
        <v>0.92</v>
      </c>
      <c r="K49" s="9">
        <v>0.87</v>
      </c>
      <c r="L49" s="88">
        <v>1</v>
      </c>
      <c r="N49" s="104"/>
    </row>
    <row r="50" spans="1:17" s="7" customFormat="1" ht="14.1" customHeight="1" x14ac:dyDescent="0.2">
      <c r="A50" s="99" t="s">
        <v>58</v>
      </c>
      <c r="B50" s="12">
        <v>0.87190435525192145</v>
      </c>
      <c r="C50" s="2">
        <v>1171</v>
      </c>
      <c r="D50" s="2">
        <v>1021</v>
      </c>
      <c r="E50" s="3">
        <v>150</v>
      </c>
      <c r="F50" s="4">
        <v>0.89</v>
      </c>
      <c r="G50" s="4">
        <v>0.8</v>
      </c>
      <c r="H50" s="4">
        <v>0.71</v>
      </c>
      <c r="I50" s="4">
        <v>0.84</v>
      </c>
      <c r="J50" s="4">
        <v>0.96</v>
      </c>
      <c r="K50" s="9">
        <v>0.95</v>
      </c>
      <c r="L50" s="91">
        <v>1</v>
      </c>
      <c r="N50" s="104"/>
    </row>
    <row r="51" spans="1:17" s="7" customFormat="1" ht="13.5" customHeight="1" x14ac:dyDescent="0.2">
      <c r="A51" s="97" t="s">
        <v>42</v>
      </c>
      <c r="B51" s="12">
        <v>0.86703332254933674</v>
      </c>
      <c r="C51" s="2">
        <v>6182</v>
      </c>
      <c r="D51" s="2">
        <v>5360</v>
      </c>
      <c r="E51" s="3">
        <v>822</v>
      </c>
      <c r="F51" s="4">
        <v>0.91</v>
      </c>
      <c r="G51" s="5">
        <v>0.89</v>
      </c>
      <c r="H51" s="5">
        <v>0.83</v>
      </c>
      <c r="I51" s="5">
        <v>0.68</v>
      </c>
      <c r="J51" s="5">
        <v>0.69</v>
      </c>
      <c r="K51" s="9">
        <v>0.74</v>
      </c>
      <c r="L51" s="88">
        <v>1</v>
      </c>
      <c r="N51" s="104"/>
      <c r="P51" s="53"/>
      <c r="Q51" s="54"/>
    </row>
    <row r="52" spans="1:17" s="7" customFormat="1" ht="14.1" customHeight="1" x14ac:dyDescent="0.2">
      <c r="A52" s="97" t="s">
        <v>47</v>
      </c>
      <c r="B52" s="12">
        <v>0.86623376623376624</v>
      </c>
      <c r="C52" s="2">
        <v>770</v>
      </c>
      <c r="D52" s="2">
        <v>667</v>
      </c>
      <c r="E52" s="3">
        <v>103</v>
      </c>
      <c r="F52" s="4">
        <v>0.9</v>
      </c>
      <c r="G52" s="5">
        <v>0.76</v>
      </c>
      <c r="H52" s="5">
        <v>0.71</v>
      </c>
      <c r="I52" s="5">
        <v>0.63</v>
      </c>
      <c r="J52" s="5">
        <v>0.25</v>
      </c>
      <c r="K52" s="9">
        <v>1</v>
      </c>
      <c r="L52" s="91">
        <v>1</v>
      </c>
      <c r="N52" s="104"/>
      <c r="P52" s="53"/>
      <c r="Q52" s="55"/>
    </row>
    <row r="53" spans="1:17" s="7" customFormat="1" ht="14.1" customHeight="1" x14ac:dyDescent="0.2">
      <c r="A53" s="97" t="s">
        <v>35</v>
      </c>
      <c r="B53" s="12">
        <v>0.85825747724317292</v>
      </c>
      <c r="C53" s="2">
        <v>1538</v>
      </c>
      <c r="D53" s="2">
        <v>1320</v>
      </c>
      <c r="E53" s="3">
        <v>218</v>
      </c>
      <c r="F53" s="4">
        <v>0.92</v>
      </c>
      <c r="G53" s="4">
        <v>0.75</v>
      </c>
      <c r="H53" s="4">
        <v>0.78</v>
      </c>
      <c r="I53" s="4">
        <v>0.82</v>
      </c>
      <c r="J53" s="4">
        <v>0.88</v>
      </c>
      <c r="K53" s="4">
        <v>0.97</v>
      </c>
      <c r="L53" s="88">
        <v>1</v>
      </c>
      <c r="N53" s="104"/>
      <c r="P53" s="53"/>
      <c r="Q53" s="55"/>
    </row>
    <row r="54" spans="1:17" s="7" customFormat="1" ht="14.1" customHeight="1" x14ac:dyDescent="0.2">
      <c r="A54" s="97" t="s">
        <v>3</v>
      </c>
      <c r="B54" s="12">
        <v>0.85520149953139646</v>
      </c>
      <c r="C54" s="2">
        <v>2134</v>
      </c>
      <c r="D54" s="2">
        <v>1825</v>
      </c>
      <c r="E54" s="3">
        <v>309</v>
      </c>
      <c r="F54" s="4">
        <v>0.86</v>
      </c>
      <c r="G54" s="5">
        <v>0.79</v>
      </c>
      <c r="H54" s="5">
        <v>0.79</v>
      </c>
      <c r="I54" s="5">
        <v>0.83</v>
      </c>
      <c r="J54" s="5">
        <v>1</v>
      </c>
      <c r="K54" s="9">
        <v>0.9</v>
      </c>
      <c r="L54" s="91">
        <v>1</v>
      </c>
      <c r="N54" s="104"/>
      <c r="P54" s="53"/>
      <c r="Q54" s="55"/>
    </row>
    <row r="55" spans="1:17" s="7" customFormat="1" ht="14.1" customHeight="1" x14ac:dyDescent="0.2">
      <c r="A55" s="97" t="s">
        <v>46</v>
      </c>
      <c r="B55" s="8">
        <v>0.84983498349834985</v>
      </c>
      <c r="C55" s="2">
        <v>1818</v>
      </c>
      <c r="D55" s="2">
        <v>1545</v>
      </c>
      <c r="E55" s="3">
        <v>273</v>
      </c>
      <c r="F55" s="4">
        <v>0.92</v>
      </c>
      <c r="G55" s="5">
        <v>0.73</v>
      </c>
      <c r="H55" s="5">
        <v>0.66</v>
      </c>
      <c r="I55" s="5">
        <v>0.61</v>
      </c>
      <c r="J55" s="5">
        <v>0.76</v>
      </c>
      <c r="K55" s="9">
        <v>0.82</v>
      </c>
      <c r="L55" s="88">
        <v>1</v>
      </c>
      <c r="N55" s="104"/>
      <c r="P55" s="53"/>
      <c r="Q55" s="55"/>
    </row>
    <row r="56" spans="1:17" s="7" customFormat="1" ht="14.1" customHeight="1" x14ac:dyDescent="0.2">
      <c r="A56" s="97" t="s">
        <v>50</v>
      </c>
      <c r="B56" s="12">
        <v>0.84933802580861406</v>
      </c>
      <c r="C56" s="2">
        <v>5967</v>
      </c>
      <c r="D56" s="2">
        <v>5068</v>
      </c>
      <c r="E56" s="3">
        <v>899</v>
      </c>
      <c r="F56" s="4">
        <v>0.89</v>
      </c>
      <c r="G56" s="5">
        <v>0.78</v>
      </c>
      <c r="H56" s="5">
        <v>0.62</v>
      </c>
      <c r="I56" s="5">
        <v>0.65</v>
      </c>
      <c r="J56" s="14">
        <v>0.67</v>
      </c>
      <c r="K56" s="10">
        <v>0.78</v>
      </c>
      <c r="L56" s="91">
        <v>1</v>
      </c>
      <c r="N56" s="104"/>
      <c r="P56" s="53"/>
      <c r="Q56" s="55"/>
    </row>
    <row r="57" spans="1:17" s="7" customFormat="1" ht="12.75" customHeight="1" x14ac:dyDescent="0.2">
      <c r="A57" s="97" t="s">
        <v>55</v>
      </c>
      <c r="B57" s="12">
        <v>0.83744557329462987</v>
      </c>
      <c r="C57" s="2">
        <v>1378</v>
      </c>
      <c r="D57" s="2">
        <v>1154</v>
      </c>
      <c r="E57" s="3">
        <v>224</v>
      </c>
      <c r="F57" s="4">
        <v>0.89</v>
      </c>
      <c r="G57" s="4">
        <v>0.77</v>
      </c>
      <c r="H57" s="4">
        <v>0.75</v>
      </c>
      <c r="I57" s="4">
        <v>0.63</v>
      </c>
      <c r="J57" s="4">
        <v>0.53</v>
      </c>
      <c r="K57" s="9">
        <v>0.5</v>
      </c>
      <c r="L57" s="88">
        <v>1</v>
      </c>
      <c r="N57" s="104"/>
    </row>
    <row r="58" spans="1:17" s="7" customFormat="1" ht="14.1" customHeight="1" x14ac:dyDescent="0.2">
      <c r="A58" s="97" t="s">
        <v>60</v>
      </c>
      <c r="B58" s="12">
        <v>0.8356940509915014</v>
      </c>
      <c r="C58" s="2">
        <v>2824</v>
      </c>
      <c r="D58" s="2">
        <v>2360</v>
      </c>
      <c r="E58" s="3">
        <v>464</v>
      </c>
      <c r="F58" s="4">
        <v>0.87</v>
      </c>
      <c r="G58" s="4">
        <v>0.78</v>
      </c>
      <c r="H58" s="4">
        <v>0.69</v>
      </c>
      <c r="I58" s="4">
        <v>0.65</v>
      </c>
      <c r="J58" s="4">
        <v>0.75</v>
      </c>
      <c r="K58" s="9">
        <v>0.67</v>
      </c>
      <c r="L58" s="91">
        <v>1</v>
      </c>
      <c r="N58" s="104"/>
    </row>
    <row r="59" spans="1:17" s="7" customFormat="1" ht="14.1" customHeight="1" x14ac:dyDescent="0.2">
      <c r="A59" s="97" t="s">
        <v>62</v>
      </c>
      <c r="B59" s="12">
        <v>0.83237547892720309</v>
      </c>
      <c r="C59" s="2">
        <v>1044</v>
      </c>
      <c r="D59" s="2">
        <v>869</v>
      </c>
      <c r="E59" s="3">
        <v>175</v>
      </c>
      <c r="F59" s="4">
        <v>0.86</v>
      </c>
      <c r="G59" s="5">
        <v>0.83</v>
      </c>
      <c r="H59" s="5">
        <v>0.74</v>
      </c>
      <c r="I59" s="5">
        <v>0.66</v>
      </c>
      <c r="J59" s="5">
        <v>0.7</v>
      </c>
      <c r="K59" s="9">
        <v>0.88</v>
      </c>
      <c r="L59" s="88">
        <v>1</v>
      </c>
      <c r="N59" s="104"/>
    </row>
    <row r="60" spans="1:17" s="7" customFormat="1" ht="14.1" customHeight="1" x14ac:dyDescent="0.2">
      <c r="A60" s="97" t="s">
        <v>59</v>
      </c>
      <c r="B60" s="12">
        <v>0.82632709420067507</v>
      </c>
      <c r="C60" s="2">
        <v>3259</v>
      </c>
      <c r="D60" s="2">
        <v>2693</v>
      </c>
      <c r="E60" s="3">
        <v>566</v>
      </c>
      <c r="F60" s="4">
        <v>0.84</v>
      </c>
      <c r="G60" s="4">
        <v>0.82</v>
      </c>
      <c r="H60" s="4">
        <v>0.81</v>
      </c>
      <c r="I60" s="4">
        <v>0.86</v>
      </c>
      <c r="J60" s="4">
        <v>0.66</v>
      </c>
      <c r="K60" s="9">
        <v>0.67</v>
      </c>
      <c r="L60" s="91">
        <v>1</v>
      </c>
      <c r="N60" s="104"/>
    </row>
    <row r="61" spans="1:17" s="7" customFormat="1" ht="14.1" customHeight="1" x14ac:dyDescent="0.2">
      <c r="A61" s="97" t="s">
        <v>56</v>
      </c>
      <c r="B61" s="12">
        <v>0.82505910165484631</v>
      </c>
      <c r="C61" s="2">
        <v>1269</v>
      </c>
      <c r="D61" s="2">
        <v>1047</v>
      </c>
      <c r="E61" s="3">
        <v>222</v>
      </c>
      <c r="F61" s="4">
        <v>0.86</v>
      </c>
      <c r="G61" s="5">
        <v>0.73</v>
      </c>
      <c r="H61" s="5">
        <v>0.81</v>
      </c>
      <c r="I61" s="5">
        <v>0.66</v>
      </c>
      <c r="J61" s="5">
        <v>0.73</v>
      </c>
      <c r="K61" s="9">
        <v>0.75</v>
      </c>
      <c r="L61" s="88">
        <v>1</v>
      </c>
      <c r="N61" s="104"/>
    </row>
    <row r="62" spans="1:17" s="7" customFormat="1" ht="13.5" customHeight="1" x14ac:dyDescent="0.2">
      <c r="A62" s="98" t="s">
        <v>31</v>
      </c>
      <c r="B62" s="12">
        <v>0.82186234817813764</v>
      </c>
      <c r="C62" s="16">
        <v>741</v>
      </c>
      <c r="D62" s="16">
        <v>609</v>
      </c>
      <c r="E62" s="3">
        <v>132</v>
      </c>
      <c r="F62" s="17">
        <v>0.86</v>
      </c>
      <c r="G62" s="18">
        <v>0.75</v>
      </c>
      <c r="H62" s="18">
        <v>0.67</v>
      </c>
      <c r="I62" s="18">
        <v>0.6</v>
      </c>
      <c r="J62" s="14">
        <v>0.91</v>
      </c>
      <c r="K62" s="10">
        <v>1</v>
      </c>
      <c r="L62" s="91">
        <v>1</v>
      </c>
      <c r="N62" s="104"/>
    </row>
    <row r="63" spans="1:17" s="7" customFormat="1" ht="13.5" customHeight="1" x14ac:dyDescent="0.2">
      <c r="A63" s="98" t="s">
        <v>57</v>
      </c>
      <c r="B63" s="12">
        <v>0.81878636741479638</v>
      </c>
      <c r="C63" s="16">
        <v>1203</v>
      </c>
      <c r="D63" s="16">
        <v>985</v>
      </c>
      <c r="E63" s="3">
        <v>218</v>
      </c>
      <c r="F63" s="17">
        <v>0.86</v>
      </c>
      <c r="G63" s="17">
        <v>0.78</v>
      </c>
      <c r="H63" s="17">
        <v>0.46</v>
      </c>
      <c r="I63" s="17">
        <v>0.53</v>
      </c>
      <c r="J63" s="17">
        <v>0.67</v>
      </c>
      <c r="K63" s="17">
        <v>1</v>
      </c>
      <c r="L63" s="88">
        <v>1</v>
      </c>
      <c r="N63" s="104"/>
    </row>
    <row r="64" spans="1:17" s="7" customFormat="1" ht="13.5" customHeight="1" x14ac:dyDescent="0.2">
      <c r="A64" s="98" t="s">
        <v>61</v>
      </c>
      <c r="B64" s="85">
        <v>0.81622088006902505</v>
      </c>
      <c r="C64" s="16">
        <v>1159</v>
      </c>
      <c r="D64" s="16">
        <v>946</v>
      </c>
      <c r="E64" s="19">
        <v>213</v>
      </c>
      <c r="F64" s="17">
        <v>0.89</v>
      </c>
      <c r="G64" s="18">
        <v>0.68</v>
      </c>
      <c r="H64" s="18">
        <v>0.59</v>
      </c>
      <c r="I64" s="18">
        <v>0.6</v>
      </c>
      <c r="J64" s="20">
        <v>0.79</v>
      </c>
      <c r="K64" s="21">
        <v>0.78</v>
      </c>
      <c r="L64" s="91">
        <v>1</v>
      </c>
      <c r="N64" s="104"/>
    </row>
    <row r="65" spans="1:14" s="7" customFormat="1" ht="14.1" customHeight="1" x14ac:dyDescent="0.2">
      <c r="A65" s="77" t="s">
        <v>63</v>
      </c>
      <c r="B65" s="78">
        <f t="shared" ref="B65" si="0">+D65/C65</f>
        <v>0.90515097690941382</v>
      </c>
      <c r="C65" s="79">
        <f>SUM(C4:C64)</f>
        <v>146380</v>
      </c>
      <c r="D65" s="79">
        <f>SUM(D4:D64)</f>
        <v>132496</v>
      </c>
      <c r="E65" s="79">
        <f>SUM(E4:E64)</f>
        <v>13884</v>
      </c>
      <c r="F65" s="79"/>
      <c r="G65" s="79"/>
      <c r="H65" s="79"/>
      <c r="I65" s="79"/>
      <c r="J65" s="79"/>
      <c r="K65" s="79"/>
      <c r="L65" s="80"/>
      <c r="N65" s="104"/>
    </row>
    <row r="66" spans="1:14" ht="13.5" customHeight="1" x14ac:dyDescent="0.25">
      <c r="A66" s="22"/>
      <c r="B66" s="23"/>
      <c r="C66" s="24"/>
      <c r="D66" s="24"/>
      <c r="E66" s="24"/>
      <c r="F66" s="25"/>
      <c r="G66" s="25"/>
      <c r="H66" s="25"/>
      <c r="I66" s="25"/>
      <c r="J66" s="25"/>
      <c r="K66" s="25"/>
      <c r="L66" s="26"/>
    </row>
    <row r="67" spans="1:14" x14ac:dyDescent="0.25">
      <c r="A67" s="27"/>
      <c r="B67" s="28"/>
      <c r="C67" s="29"/>
      <c r="D67" s="29"/>
      <c r="E67" s="29"/>
      <c r="F67" s="25"/>
      <c r="G67" s="25"/>
      <c r="H67" s="25"/>
      <c r="I67" s="25"/>
      <c r="J67" s="25"/>
      <c r="K67" s="25"/>
      <c r="L67" s="26"/>
    </row>
    <row r="68" spans="1:14" x14ac:dyDescent="0.25">
      <c r="A68" s="31"/>
      <c r="B68" s="32"/>
      <c r="C68" s="29"/>
      <c r="D68" s="29"/>
      <c r="E68" s="29"/>
    </row>
    <row r="69" spans="1:14" x14ac:dyDescent="0.25">
      <c r="B69" s="32"/>
      <c r="C69" s="29"/>
      <c r="D69" s="29"/>
      <c r="E69" s="29"/>
    </row>
    <row r="70" spans="1:14" x14ac:dyDescent="0.25">
      <c r="B70" s="32"/>
    </row>
    <row r="71" spans="1:14" x14ac:dyDescent="0.25">
      <c r="B71" s="32"/>
      <c r="D71" s="105"/>
    </row>
    <row r="72" spans="1:14" x14ac:dyDescent="0.25">
      <c r="B72" s="32"/>
    </row>
    <row r="73" spans="1:14" ht="14.25" x14ac:dyDescent="0.2">
      <c r="A73" s="52"/>
      <c r="B73" s="73"/>
      <c r="D73" s="29"/>
    </row>
    <row r="74" spans="1:14" ht="14.25" x14ac:dyDescent="0.2">
      <c r="A74" s="52"/>
      <c r="B74" s="73"/>
    </row>
    <row r="75" spans="1:14" ht="14.25" x14ac:dyDescent="0.2">
      <c r="A75" s="52"/>
      <c r="B75" s="73"/>
    </row>
    <row r="76" spans="1:14" ht="14.25" x14ac:dyDescent="0.2">
      <c r="A76" s="52"/>
      <c r="B76" s="73"/>
    </row>
    <row r="77" spans="1:14" ht="14.25" x14ac:dyDescent="0.2">
      <c r="A77" s="52"/>
      <c r="B77" s="73"/>
    </row>
    <row r="78" spans="1:14" ht="14.25" x14ac:dyDescent="0.2">
      <c r="A78" s="52"/>
      <c r="B78" s="73"/>
    </row>
    <row r="79" spans="1:14" ht="14.25" x14ac:dyDescent="0.2">
      <c r="A79" s="52"/>
      <c r="B79" s="73"/>
    </row>
    <row r="80" spans="1:14" ht="14.25" x14ac:dyDescent="0.2">
      <c r="A80" s="52"/>
      <c r="B80" s="73"/>
    </row>
    <row r="81" spans="1:2" ht="14.25" x14ac:dyDescent="0.2">
      <c r="A81" s="52"/>
      <c r="B81" s="73"/>
    </row>
    <row r="82" spans="1:2" ht="14.25" x14ac:dyDescent="0.2">
      <c r="A82" s="52"/>
      <c r="B82" s="73"/>
    </row>
    <row r="83" spans="1:2" ht="14.25" x14ac:dyDescent="0.2">
      <c r="A83" s="52"/>
      <c r="B83" s="73"/>
    </row>
    <row r="84" spans="1:2" ht="14.25" x14ac:dyDescent="0.2">
      <c r="A84" s="52"/>
      <c r="B84" s="73"/>
    </row>
    <row r="85" spans="1:2" ht="14.25" x14ac:dyDescent="0.2">
      <c r="A85" s="52"/>
      <c r="B85" s="73"/>
    </row>
    <row r="86" spans="1:2" ht="14.25" x14ac:dyDescent="0.2">
      <c r="A86" s="52"/>
      <c r="B86" s="73"/>
    </row>
    <row r="87" spans="1:2" ht="14.25" x14ac:dyDescent="0.2">
      <c r="A87" s="52"/>
      <c r="B87" s="73"/>
    </row>
    <row r="88" spans="1:2" ht="14.25" x14ac:dyDescent="0.2">
      <c r="A88" s="52"/>
      <c r="B88" s="73"/>
    </row>
    <row r="89" spans="1:2" ht="14.25" x14ac:dyDescent="0.2">
      <c r="A89" s="52"/>
      <c r="B89" s="73"/>
    </row>
    <row r="90" spans="1:2" x14ac:dyDescent="0.25">
      <c r="B90" s="32"/>
    </row>
    <row r="91" spans="1:2" x14ac:dyDescent="0.25">
      <c r="B91" s="32"/>
    </row>
    <row r="92" spans="1:2" x14ac:dyDescent="0.25">
      <c r="B92" s="32"/>
    </row>
    <row r="93" spans="1:2" ht="14.25" x14ac:dyDescent="0.2">
      <c r="B93" s="73"/>
    </row>
    <row r="94" spans="1:2" ht="14.25" x14ac:dyDescent="0.2">
      <c r="B94" s="73"/>
    </row>
    <row r="95" spans="1:2" ht="14.25" x14ac:dyDescent="0.2">
      <c r="B95" s="73"/>
    </row>
    <row r="96" spans="1:2" x14ac:dyDescent="0.25">
      <c r="B96" s="32"/>
    </row>
    <row r="97" spans="2:2" x14ac:dyDescent="0.25">
      <c r="B97" s="32"/>
    </row>
    <row r="98" spans="2:2" x14ac:dyDescent="0.25">
      <c r="B98" s="32"/>
    </row>
    <row r="99" spans="2:2" ht="14.25" x14ac:dyDescent="0.2">
      <c r="B99" s="73"/>
    </row>
    <row r="100" spans="2:2" ht="14.25" x14ac:dyDescent="0.2">
      <c r="B100" s="73"/>
    </row>
    <row r="101" spans="2:2" ht="14.25" x14ac:dyDescent="0.2">
      <c r="B101" s="73"/>
    </row>
    <row r="102" spans="2:2" x14ac:dyDescent="0.25">
      <c r="B102" s="32"/>
    </row>
    <row r="103" spans="2:2" x14ac:dyDescent="0.25">
      <c r="B103" s="32"/>
    </row>
    <row r="104" spans="2:2" x14ac:dyDescent="0.25">
      <c r="B104" s="32"/>
    </row>
    <row r="105" spans="2:2" x14ac:dyDescent="0.25">
      <c r="B105" s="32"/>
    </row>
    <row r="106" spans="2:2" x14ac:dyDescent="0.25">
      <c r="B106" s="32"/>
    </row>
    <row r="107" spans="2:2" x14ac:dyDescent="0.25">
      <c r="B107" s="32"/>
    </row>
    <row r="108" spans="2:2" x14ac:dyDescent="0.25">
      <c r="B108" s="32"/>
    </row>
    <row r="109" spans="2:2" x14ac:dyDescent="0.25">
      <c r="B109" s="32"/>
    </row>
    <row r="110" spans="2:2" x14ac:dyDescent="0.25">
      <c r="B110" s="32"/>
    </row>
    <row r="111" spans="2:2" x14ac:dyDescent="0.25">
      <c r="B111" s="32"/>
    </row>
    <row r="112" spans="2:2" x14ac:dyDescent="0.25">
      <c r="B112" s="32"/>
    </row>
    <row r="113" spans="2:2" x14ac:dyDescent="0.25">
      <c r="B113" s="32"/>
    </row>
    <row r="114" spans="2:2" x14ac:dyDescent="0.25">
      <c r="B114" s="32"/>
    </row>
    <row r="115" spans="2:2" x14ac:dyDescent="0.25">
      <c r="B115" s="32"/>
    </row>
    <row r="116" spans="2:2" x14ac:dyDescent="0.25">
      <c r="B116" s="32"/>
    </row>
    <row r="117" spans="2:2" x14ac:dyDescent="0.25">
      <c r="B117" s="32"/>
    </row>
    <row r="118" spans="2:2" x14ac:dyDescent="0.25">
      <c r="B118" s="32"/>
    </row>
    <row r="119" spans="2:2" x14ac:dyDescent="0.25">
      <c r="B119" s="32"/>
    </row>
    <row r="120" spans="2:2" x14ac:dyDescent="0.25">
      <c r="B120" s="32"/>
    </row>
    <row r="121" spans="2:2" x14ac:dyDescent="0.25">
      <c r="B121" s="32"/>
    </row>
    <row r="122" spans="2:2" x14ac:dyDescent="0.25">
      <c r="B122" s="32"/>
    </row>
    <row r="123" spans="2:2" x14ac:dyDescent="0.25">
      <c r="B123" s="32"/>
    </row>
    <row r="124" spans="2:2" x14ac:dyDescent="0.25">
      <c r="B124" s="32"/>
    </row>
    <row r="125" spans="2:2" x14ac:dyDescent="0.25">
      <c r="B125" s="32"/>
    </row>
    <row r="126" spans="2:2" x14ac:dyDescent="0.25">
      <c r="B126" s="32"/>
    </row>
    <row r="127" spans="2:2" x14ac:dyDescent="0.25">
      <c r="B127" s="32"/>
    </row>
    <row r="128" spans="2:2" x14ac:dyDescent="0.25">
      <c r="B128" s="32"/>
    </row>
    <row r="129" spans="2:2" x14ac:dyDescent="0.25">
      <c r="B129" s="32"/>
    </row>
    <row r="130" spans="2:2" x14ac:dyDescent="0.25">
      <c r="B130" s="32"/>
    </row>
    <row r="131" spans="2:2" x14ac:dyDescent="0.25">
      <c r="B131" s="32"/>
    </row>
    <row r="132" spans="2:2" x14ac:dyDescent="0.25">
      <c r="B132" s="32"/>
    </row>
    <row r="133" spans="2:2" x14ac:dyDescent="0.25">
      <c r="B133" s="32"/>
    </row>
    <row r="134" spans="2:2" x14ac:dyDescent="0.25">
      <c r="B134" s="32"/>
    </row>
    <row r="135" spans="2:2" x14ac:dyDescent="0.25">
      <c r="B135" s="32"/>
    </row>
    <row r="136" spans="2:2" x14ac:dyDescent="0.25">
      <c r="B136" s="32"/>
    </row>
    <row r="137" spans="2:2" x14ac:dyDescent="0.25">
      <c r="B137" s="32"/>
    </row>
    <row r="138" spans="2:2" x14ac:dyDescent="0.25">
      <c r="B138" s="32"/>
    </row>
    <row r="139" spans="2:2" x14ac:dyDescent="0.25">
      <c r="B139" s="32"/>
    </row>
    <row r="140" spans="2:2" x14ac:dyDescent="0.25">
      <c r="B140" s="32"/>
    </row>
    <row r="141" spans="2:2" x14ac:dyDescent="0.25">
      <c r="B141" s="32"/>
    </row>
    <row r="142" spans="2:2" x14ac:dyDescent="0.25">
      <c r="B142" s="32"/>
    </row>
    <row r="143" spans="2:2" x14ac:dyDescent="0.25">
      <c r="B143" s="32"/>
    </row>
    <row r="144" spans="2:2" x14ac:dyDescent="0.25">
      <c r="B144" s="32"/>
    </row>
    <row r="145" spans="2:2" x14ac:dyDescent="0.25">
      <c r="B145" s="32"/>
    </row>
    <row r="146" spans="2:2" x14ac:dyDescent="0.25">
      <c r="B146" s="32"/>
    </row>
    <row r="147" spans="2:2" x14ac:dyDescent="0.25">
      <c r="B147" s="32"/>
    </row>
    <row r="148" spans="2:2" x14ac:dyDescent="0.25">
      <c r="B148" s="32"/>
    </row>
    <row r="149" spans="2:2" x14ac:dyDescent="0.25">
      <c r="B149" s="32"/>
    </row>
    <row r="150" spans="2:2" x14ac:dyDescent="0.25">
      <c r="B150" s="32"/>
    </row>
    <row r="151" spans="2:2" x14ac:dyDescent="0.25">
      <c r="B151" s="32"/>
    </row>
    <row r="152" spans="2:2" x14ac:dyDescent="0.25">
      <c r="B152" s="32"/>
    </row>
    <row r="153" spans="2:2" x14ac:dyDescent="0.25">
      <c r="B153" s="32"/>
    </row>
    <row r="154" spans="2:2" x14ac:dyDescent="0.25">
      <c r="B154" s="32"/>
    </row>
    <row r="155" spans="2:2" x14ac:dyDescent="0.25">
      <c r="B155" s="32"/>
    </row>
    <row r="156" spans="2:2" x14ac:dyDescent="0.25">
      <c r="B156" s="32"/>
    </row>
    <row r="157" spans="2:2" x14ac:dyDescent="0.25">
      <c r="B157" s="32"/>
    </row>
    <row r="158" spans="2:2" x14ac:dyDescent="0.25">
      <c r="B158" s="32"/>
    </row>
    <row r="159" spans="2:2" x14ac:dyDescent="0.25">
      <c r="B159" s="32"/>
    </row>
    <row r="160" spans="2:2" x14ac:dyDescent="0.25">
      <c r="B160" s="32"/>
    </row>
    <row r="161" spans="2:2" x14ac:dyDescent="0.25">
      <c r="B161" s="32"/>
    </row>
    <row r="162" spans="2:2" x14ac:dyDescent="0.25">
      <c r="B162" s="32"/>
    </row>
    <row r="163" spans="2:2" x14ac:dyDescent="0.25">
      <c r="B163" s="32"/>
    </row>
    <row r="164" spans="2:2" x14ac:dyDescent="0.25">
      <c r="B164" s="32"/>
    </row>
    <row r="165" spans="2:2" x14ac:dyDescent="0.25">
      <c r="B165" s="32"/>
    </row>
    <row r="166" spans="2:2" x14ac:dyDescent="0.25">
      <c r="B166" s="32"/>
    </row>
    <row r="167" spans="2:2" x14ac:dyDescent="0.25">
      <c r="B167" s="32"/>
    </row>
    <row r="168" spans="2:2" x14ac:dyDescent="0.25">
      <c r="B168" s="32"/>
    </row>
    <row r="169" spans="2:2" x14ac:dyDescent="0.25">
      <c r="B169" s="32"/>
    </row>
    <row r="170" spans="2:2" x14ac:dyDescent="0.25">
      <c r="B170" s="32"/>
    </row>
    <row r="171" spans="2:2" x14ac:dyDescent="0.25">
      <c r="B171" s="32"/>
    </row>
    <row r="172" spans="2:2" x14ac:dyDescent="0.25">
      <c r="B172" s="32"/>
    </row>
    <row r="173" spans="2:2" x14ac:dyDescent="0.25">
      <c r="B173" s="32"/>
    </row>
    <row r="174" spans="2:2" x14ac:dyDescent="0.25">
      <c r="B174" s="32"/>
    </row>
    <row r="175" spans="2:2" x14ac:dyDescent="0.25">
      <c r="B175" s="32"/>
    </row>
    <row r="176" spans="2:2" x14ac:dyDescent="0.25">
      <c r="B176" s="32"/>
    </row>
    <row r="177" spans="2:2" x14ac:dyDescent="0.25">
      <c r="B177" s="32"/>
    </row>
    <row r="178" spans="2:2" x14ac:dyDescent="0.25">
      <c r="B178" s="32"/>
    </row>
    <row r="179" spans="2:2" x14ac:dyDescent="0.25">
      <c r="B179" s="32"/>
    </row>
    <row r="180" spans="2:2" x14ac:dyDescent="0.25">
      <c r="B180" s="32"/>
    </row>
    <row r="181" spans="2:2" x14ac:dyDescent="0.25">
      <c r="B181" s="32"/>
    </row>
    <row r="182" spans="2:2" x14ac:dyDescent="0.25">
      <c r="B182" s="32"/>
    </row>
    <row r="183" spans="2:2" x14ac:dyDescent="0.25">
      <c r="B183" s="32"/>
    </row>
    <row r="184" spans="2:2" x14ac:dyDescent="0.25">
      <c r="B184" s="32"/>
    </row>
    <row r="185" spans="2:2" x14ac:dyDescent="0.25">
      <c r="B185" s="32"/>
    </row>
    <row r="186" spans="2:2" x14ac:dyDescent="0.25">
      <c r="B186" s="32"/>
    </row>
    <row r="187" spans="2:2" x14ac:dyDescent="0.25">
      <c r="B187" s="32"/>
    </row>
    <row r="188" spans="2:2" x14ac:dyDescent="0.25">
      <c r="B188" s="32"/>
    </row>
    <row r="189" spans="2:2" x14ac:dyDescent="0.25">
      <c r="B189" s="32"/>
    </row>
    <row r="190" spans="2:2" x14ac:dyDescent="0.25">
      <c r="B190" s="32"/>
    </row>
    <row r="191" spans="2:2" x14ac:dyDescent="0.25">
      <c r="B191" s="32"/>
    </row>
    <row r="192" spans="2:2" x14ac:dyDescent="0.25">
      <c r="B192" s="32"/>
    </row>
    <row r="193" spans="2:2" x14ac:dyDescent="0.25">
      <c r="B193" s="32"/>
    </row>
    <row r="194" spans="2:2" x14ac:dyDescent="0.25">
      <c r="B194" s="32"/>
    </row>
    <row r="195" spans="2:2" x14ac:dyDescent="0.25">
      <c r="B195" s="32"/>
    </row>
    <row r="196" spans="2:2" x14ac:dyDescent="0.25">
      <c r="B196" s="32"/>
    </row>
    <row r="197" spans="2:2" x14ac:dyDescent="0.25">
      <c r="B197" s="32"/>
    </row>
    <row r="198" spans="2:2" x14ac:dyDescent="0.25">
      <c r="B198" s="32"/>
    </row>
    <row r="199" spans="2:2" x14ac:dyDescent="0.25">
      <c r="B199" s="32"/>
    </row>
    <row r="200" spans="2:2" x14ac:dyDescent="0.25">
      <c r="B200" s="32"/>
    </row>
    <row r="201" spans="2:2" x14ac:dyDescent="0.25">
      <c r="B201" s="32"/>
    </row>
    <row r="202" spans="2:2" x14ac:dyDescent="0.25">
      <c r="B202" s="32"/>
    </row>
    <row r="203" spans="2:2" x14ac:dyDescent="0.25">
      <c r="B203" s="32"/>
    </row>
    <row r="204" spans="2:2" x14ac:dyDescent="0.25">
      <c r="B204" s="32"/>
    </row>
    <row r="205" spans="2:2" x14ac:dyDescent="0.25">
      <c r="B205" s="32"/>
    </row>
    <row r="206" spans="2:2" x14ac:dyDescent="0.25">
      <c r="B206" s="32"/>
    </row>
    <row r="207" spans="2:2" x14ac:dyDescent="0.25">
      <c r="B207" s="32"/>
    </row>
    <row r="208" spans="2:2" x14ac:dyDescent="0.25">
      <c r="B208" s="32"/>
    </row>
    <row r="209" spans="2:2" x14ac:dyDescent="0.25">
      <c r="B209" s="32"/>
    </row>
    <row r="210" spans="2:2" x14ac:dyDescent="0.25">
      <c r="B210" s="32"/>
    </row>
    <row r="211" spans="2:2" x14ac:dyDescent="0.25">
      <c r="B211" s="32"/>
    </row>
    <row r="212" spans="2:2" x14ac:dyDescent="0.25">
      <c r="B212" s="32"/>
    </row>
    <row r="213" spans="2:2" x14ac:dyDescent="0.25">
      <c r="B213" s="32"/>
    </row>
    <row r="214" spans="2:2" x14ac:dyDescent="0.25">
      <c r="B214" s="32"/>
    </row>
    <row r="215" spans="2:2" x14ac:dyDescent="0.25">
      <c r="B215" s="32"/>
    </row>
    <row r="216" spans="2:2" x14ac:dyDescent="0.25">
      <c r="B216" s="32"/>
    </row>
    <row r="217" spans="2:2" x14ac:dyDescent="0.25">
      <c r="B217" s="32"/>
    </row>
  </sheetData>
  <sortState ref="A1:L217">
    <sortCondition descending="1" ref="B4:B64"/>
  </sortState>
  <dataConsolidate function="max" link="1">
    <dataRefs count="1">
      <dataRef name="100%" r:id="rId1"/>
    </dataRefs>
  </dataConsolidate>
  <mergeCells count="7">
    <mergeCell ref="F2:K2"/>
    <mergeCell ref="L2:L3"/>
    <mergeCell ref="A2:A3"/>
    <mergeCell ref="B2:B3"/>
    <mergeCell ref="C2:C3"/>
    <mergeCell ref="D2:D3"/>
    <mergeCell ref="E2:E3"/>
  </mergeCells>
  <conditionalFormatting sqref="B4:B64">
    <cfRule type="dataBar" priority="2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{B64371C0-B452-43D4-9FFE-45A1265A562B}</x14:id>
        </ext>
      </extLst>
    </cfRule>
  </conditionalFormatting>
  <conditionalFormatting sqref="B68:B72 B66 B90:B92 B96:B98 B102:B1048576">
    <cfRule type="dataBar" priority="22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{0919B6E9-0E64-4BD6-ABE1-3AD99FC543C8}</x14:id>
        </ext>
      </extLst>
    </cfRule>
  </conditionalFormatting>
  <conditionalFormatting sqref="F4:K65">
    <cfRule type="cellIs" dxfId="6" priority="4" operator="lessThan">
      <formula>0</formula>
    </cfRule>
    <cfRule type="cellIs" dxfId="5" priority="5" operator="equal">
      <formula>0</formula>
    </cfRule>
  </conditionalFormatting>
  <conditionalFormatting sqref="J4:K23">
    <cfRule type="cellIs" dxfId="4" priority="3" operator="greaterThan">
      <formula>0.99499</formula>
    </cfRule>
  </conditionalFormatting>
  <conditionalFormatting sqref="J25:K65">
    <cfRule type="cellIs" dxfId="3" priority="8" operator="greaterThan">
      <formula>0.99499</formula>
    </cfRule>
  </conditionalFormatting>
  <conditionalFormatting sqref="K24">
    <cfRule type="cellIs" dxfId="2" priority="1" operator="greaterThan">
      <formula>0.99499</formula>
    </cfRule>
  </conditionalFormatting>
  <printOptions horizontalCentered="1"/>
  <pageMargins left="0.25" right="0.25" top="0.75" bottom="0.75" header="0.3" footer="0.3"/>
  <pageSetup paperSize="9" pageOrder="overThenDown" orientation="portrait" copies="2" r:id="rId2"/>
  <headerFooter scaleWithDoc="0" alignWithMargins="0"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4371C0-B452-43D4-9FFE-45A1265A562B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  <x14:conditionalFormatting xmlns:xm="http://schemas.microsoft.com/office/excel/2006/main">
          <x14:cfRule type="dataBar" id="{0919B6E9-0E64-4BD6-ABE1-3AD99FC543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B68:B72 B66 B90:B92 B96:B98 B102:B1048576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218"/>
  <sheetViews>
    <sheetView tabSelected="1" topLeftCell="A16" zoomScale="120" zoomScaleNormal="120" workbookViewId="0">
      <selection activeCell="Q16" sqref="Q16"/>
    </sheetView>
  </sheetViews>
  <sheetFormatPr defaultRowHeight="15" x14ac:dyDescent="0.25"/>
  <cols>
    <col min="1" max="1" width="32.85546875" style="49" customWidth="1"/>
    <col min="2" max="2" width="12.7109375" style="28" customWidth="1"/>
    <col min="3" max="3" width="10.7109375" style="1" customWidth="1"/>
    <col min="4" max="4" width="11.5703125" style="1" customWidth="1"/>
    <col min="5" max="5" width="12.7109375" style="1" customWidth="1"/>
    <col min="6" max="12" width="10.7109375" style="28" customWidth="1"/>
    <col min="13" max="13" width="2.7109375" style="1" customWidth="1"/>
    <col min="14" max="14" width="9.140625" style="103"/>
    <col min="15" max="16384" width="9.140625" style="1"/>
  </cols>
  <sheetData>
    <row r="1" spans="1:14" ht="18.75" x14ac:dyDescent="0.3">
      <c r="A1" s="120" t="s">
        <v>112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</row>
    <row r="2" spans="1:14" ht="15" customHeight="1" x14ac:dyDescent="0.2">
      <c r="A2" s="121" t="s">
        <v>64</v>
      </c>
      <c r="B2" s="123" t="s">
        <v>110</v>
      </c>
      <c r="C2" s="109" t="s">
        <v>105</v>
      </c>
      <c r="D2" s="109" t="s">
        <v>111</v>
      </c>
      <c r="E2" s="109" t="s">
        <v>65</v>
      </c>
      <c r="F2" s="106" t="s">
        <v>2</v>
      </c>
      <c r="G2" s="107"/>
      <c r="H2" s="107"/>
      <c r="I2" s="107"/>
      <c r="J2" s="107"/>
      <c r="K2" s="108"/>
      <c r="L2" s="109" t="s">
        <v>109</v>
      </c>
    </row>
    <row r="3" spans="1:14" ht="63.6" customHeight="1" x14ac:dyDescent="0.2">
      <c r="A3" s="122"/>
      <c r="B3" s="124"/>
      <c r="C3" s="110"/>
      <c r="D3" s="110"/>
      <c r="E3" s="110"/>
      <c r="F3" s="75" t="s">
        <v>99</v>
      </c>
      <c r="G3" s="75" t="s">
        <v>100</v>
      </c>
      <c r="H3" s="75" t="s">
        <v>101</v>
      </c>
      <c r="I3" s="75" t="s">
        <v>102</v>
      </c>
      <c r="J3" s="75" t="s">
        <v>103</v>
      </c>
      <c r="K3" s="76" t="s">
        <v>104</v>
      </c>
      <c r="L3" s="110"/>
    </row>
    <row r="4" spans="1:14" ht="13.5" customHeight="1" x14ac:dyDescent="0.2">
      <c r="A4" s="117" t="s">
        <v>113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9"/>
    </row>
    <row r="5" spans="1:14" s="7" customFormat="1" ht="13.5" customHeight="1" x14ac:dyDescent="0.2">
      <c r="A5" s="50" t="s">
        <v>97</v>
      </c>
      <c r="B5" s="37">
        <v>1</v>
      </c>
      <c r="C5" s="38">
        <v>104</v>
      </c>
      <c r="D5" s="38">
        <v>104</v>
      </c>
      <c r="E5" s="39">
        <v>0</v>
      </c>
      <c r="F5" s="40">
        <v>1</v>
      </c>
      <c r="G5" s="5">
        <v>1</v>
      </c>
      <c r="H5" s="5">
        <v>1</v>
      </c>
      <c r="I5" s="5">
        <v>1</v>
      </c>
      <c r="J5" s="5">
        <v>1</v>
      </c>
      <c r="K5" s="9"/>
      <c r="L5" s="86">
        <v>1</v>
      </c>
      <c r="N5" s="104"/>
    </row>
    <row r="6" spans="1:14" s="7" customFormat="1" ht="13.5" customHeight="1" x14ac:dyDescent="0.2">
      <c r="A6" s="50" t="s">
        <v>96</v>
      </c>
      <c r="B6" s="37">
        <v>1</v>
      </c>
      <c r="C6" s="38">
        <v>44</v>
      </c>
      <c r="D6" s="38">
        <v>44</v>
      </c>
      <c r="E6" s="39">
        <v>0</v>
      </c>
      <c r="F6" s="40">
        <v>1</v>
      </c>
      <c r="G6" s="5">
        <v>1</v>
      </c>
      <c r="H6" s="5">
        <v>1</v>
      </c>
      <c r="I6" s="5"/>
      <c r="J6" s="5">
        <v>1</v>
      </c>
      <c r="K6" s="94"/>
      <c r="L6" s="86">
        <v>1</v>
      </c>
      <c r="N6" s="104"/>
    </row>
    <row r="7" spans="1:14" s="7" customFormat="1" ht="13.5" customHeight="1" x14ac:dyDescent="0.2">
      <c r="A7" s="50" t="s">
        <v>66</v>
      </c>
      <c r="B7" s="37">
        <v>1</v>
      </c>
      <c r="C7" s="38">
        <v>867</v>
      </c>
      <c r="D7" s="38">
        <v>867</v>
      </c>
      <c r="E7" s="39">
        <v>0</v>
      </c>
      <c r="F7" s="40">
        <v>1</v>
      </c>
      <c r="G7" s="5">
        <v>1</v>
      </c>
      <c r="H7" s="5">
        <v>1</v>
      </c>
      <c r="I7" s="5">
        <v>1</v>
      </c>
      <c r="J7" s="5">
        <v>1</v>
      </c>
      <c r="K7" s="9">
        <v>1</v>
      </c>
      <c r="L7" s="86">
        <v>1</v>
      </c>
      <c r="N7" s="104"/>
    </row>
    <row r="8" spans="1:14" s="7" customFormat="1" ht="13.5" customHeight="1" x14ac:dyDescent="0.2">
      <c r="A8" s="50" t="s">
        <v>74</v>
      </c>
      <c r="B8" s="37">
        <v>1</v>
      </c>
      <c r="C8" s="38">
        <v>311</v>
      </c>
      <c r="D8" s="38">
        <v>311</v>
      </c>
      <c r="E8" s="39">
        <v>0</v>
      </c>
      <c r="F8" s="40">
        <v>1</v>
      </c>
      <c r="G8" s="5">
        <v>1</v>
      </c>
      <c r="H8" s="5">
        <v>1</v>
      </c>
      <c r="I8" s="5">
        <v>1</v>
      </c>
      <c r="J8" s="5">
        <v>1</v>
      </c>
      <c r="K8" s="9">
        <v>1</v>
      </c>
      <c r="L8" s="86">
        <v>1</v>
      </c>
      <c r="N8" s="104"/>
    </row>
    <row r="9" spans="1:14" s="7" customFormat="1" ht="13.5" customHeight="1" x14ac:dyDescent="0.2">
      <c r="A9" s="50" t="s">
        <v>67</v>
      </c>
      <c r="B9" s="37">
        <v>1</v>
      </c>
      <c r="C9" s="38">
        <v>1001</v>
      </c>
      <c r="D9" s="38">
        <v>1001</v>
      </c>
      <c r="E9" s="39">
        <v>0</v>
      </c>
      <c r="F9" s="40">
        <v>1</v>
      </c>
      <c r="G9" s="5">
        <v>1</v>
      </c>
      <c r="H9" s="5">
        <v>1</v>
      </c>
      <c r="I9" s="5">
        <v>1</v>
      </c>
      <c r="J9" s="5">
        <v>1</v>
      </c>
      <c r="K9" s="9">
        <v>1</v>
      </c>
      <c r="L9" s="86">
        <v>1</v>
      </c>
      <c r="N9" s="104"/>
    </row>
    <row r="10" spans="1:14" s="7" customFormat="1" ht="14.25" x14ac:dyDescent="0.2">
      <c r="A10" s="50" t="s">
        <v>77</v>
      </c>
      <c r="B10" s="100">
        <v>1</v>
      </c>
      <c r="C10" s="38">
        <v>1001</v>
      </c>
      <c r="D10" s="38">
        <v>1001</v>
      </c>
      <c r="E10" s="39">
        <v>0</v>
      </c>
      <c r="F10" s="40">
        <v>1</v>
      </c>
      <c r="G10" s="5">
        <v>1</v>
      </c>
      <c r="H10" s="14">
        <v>1</v>
      </c>
      <c r="I10" s="14">
        <v>1</v>
      </c>
      <c r="J10" s="14">
        <v>1</v>
      </c>
      <c r="K10" s="10">
        <v>1</v>
      </c>
      <c r="L10" s="86">
        <v>1</v>
      </c>
      <c r="N10" s="104"/>
    </row>
    <row r="11" spans="1:14" s="7" customFormat="1" ht="13.5" customHeight="1" x14ac:dyDescent="0.2">
      <c r="A11" s="50" t="s">
        <v>71</v>
      </c>
      <c r="B11" s="37">
        <v>1</v>
      </c>
      <c r="C11" s="38">
        <v>465</v>
      </c>
      <c r="D11" s="38">
        <v>465</v>
      </c>
      <c r="E11" s="39">
        <v>0</v>
      </c>
      <c r="F11" s="40">
        <v>1</v>
      </c>
      <c r="G11" s="5">
        <v>1</v>
      </c>
      <c r="H11" s="5">
        <v>1</v>
      </c>
      <c r="I11" s="5">
        <v>1</v>
      </c>
      <c r="J11" s="5">
        <v>1</v>
      </c>
      <c r="K11" s="9">
        <v>1</v>
      </c>
      <c r="L11" s="86">
        <v>1</v>
      </c>
      <c r="N11" s="104"/>
    </row>
    <row r="12" spans="1:14" s="7" customFormat="1" ht="13.5" customHeight="1" x14ac:dyDescent="0.2">
      <c r="A12" s="50" t="s">
        <v>73</v>
      </c>
      <c r="B12" s="37">
        <v>0.99805194805194808</v>
      </c>
      <c r="C12" s="38">
        <v>1540</v>
      </c>
      <c r="D12" s="38">
        <v>1537</v>
      </c>
      <c r="E12" s="39">
        <v>3</v>
      </c>
      <c r="F12" s="40">
        <v>1</v>
      </c>
      <c r="G12" s="5">
        <v>1</v>
      </c>
      <c r="H12" s="5">
        <v>0.99399999999999999</v>
      </c>
      <c r="I12" s="5">
        <v>1</v>
      </c>
      <c r="J12" s="5">
        <v>1</v>
      </c>
      <c r="K12" s="9">
        <v>1</v>
      </c>
      <c r="L12" s="86">
        <v>1</v>
      </c>
      <c r="N12" s="104"/>
    </row>
    <row r="13" spans="1:14" s="7" customFormat="1" ht="13.5" customHeight="1" x14ac:dyDescent="0.2">
      <c r="A13" s="50" t="s">
        <v>72</v>
      </c>
      <c r="B13" s="37">
        <v>0.99585277345775014</v>
      </c>
      <c r="C13" s="38">
        <v>3858</v>
      </c>
      <c r="D13" s="38">
        <v>3842</v>
      </c>
      <c r="E13" s="39">
        <v>16</v>
      </c>
      <c r="F13" s="40">
        <v>0.99</v>
      </c>
      <c r="G13" s="5">
        <v>1</v>
      </c>
      <c r="H13" s="5">
        <v>0.99</v>
      </c>
      <c r="I13" s="5">
        <v>1</v>
      </c>
      <c r="J13" s="5">
        <v>0.99</v>
      </c>
      <c r="K13" s="9">
        <v>0.98</v>
      </c>
      <c r="L13" s="86">
        <v>1</v>
      </c>
      <c r="N13" s="104"/>
    </row>
    <row r="14" spans="1:14" s="7" customFormat="1" ht="13.5" customHeight="1" x14ac:dyDescent="0.2">
      <c r="A14" s="50" t="s">
        <v>68</v>
      </c>
      <c r="B14" s="37">
        <v>0.99400798934753665</v>
      </c>
      <c r="C14" s="38">
        <v>1502</v>
      </c>
      <c r="D14" s="38">
        <v>1493</v>
      </c>
      <c r="E14" s="39">
        <v>9</v>
      </c>
      <c r="F14" s="40">
        <v>1</v>
      </c>
      <c r="G14" s="5">
        <v>0.99</v>
      </c>
      <c r="H14" s="5">
        <v>1</v>
      </c>
      <c r="I14" s="5">
        <v>0.99</v>
      </c>
      <c r="J14" s="5">
        <v>0.99</v>
      </c>
      <c r="K14" s="9">
        <v>0.94</v>
      </c>
      <c r="L14" s="86">
        <v>1</v>
      </c>
      <c r="N14" s="104"/>
    </row>
    <row r="15" spans="1:14" s="7" customFormat="1" ht="14.1" customHeight="1" x14ac:dyDescent="0.2">
      <c r="A15" s="50" t="s">
        <v>76</v>
      </c>
      <c r="B15" s="37">
        <v>0.99316628701594534</v>
      </c>
      <c r="C15" s="38">
        <v>878</v>
      </c>
      <c r="D15" s="38">
        <v>872</v>
      </c>
      <c r="E15" s="39">
        <v>6</v>
      </c>
      <c r="F15" s="40">
        <v>0.99</v>
      </c>
      <c r="G15" s="5">
        <v>1</v>
      </c>
      <c r="H15" s="5">
        <v>1</v>
      </c>
      <c r="I15" s="5">
        <v>0.97</v>
      </c>
      <c r="J15" s="5">
        <v>1</v>
      </c>
      <c r="K15" s="9">
        <v>1</v>
      </c>
      <c r="L15" s="86">
        <v>1</v>
      </c>
      <c r="N15" s="104"/>
    </row>
    <row r="16" spans="1:14" s="7" customFormat="1" ht="13.5" customHeight="1" x14ac:dyDescent="0.2">
      <c r="A16" s="50" t="s">
        <v>70</v>
      </c>
      <c r="B16" s="37">
        <v>0.99086559373640715</v>
      </c>
      <c r="C16" s="38">
        <v>2299</v>
      </c>
      <c r="D16" s="38">
        <v>2278</v>
      </c>
      <c r="E16" s="39">
        <v>21</v>
      </c>
      <c r="F16" s="40">
        <v>1</v>
      </c>
      <c r="G16" s="5">
        <v>0.99</v>
      </c>
      <c r="H16" s="5">
        <v>0.99</v>
      </c>
      <c r="I16" s="5">
        <v>1</v>
      </c>
      <c r="J16" s="5">
        <v>1</v>
      </c>
      <c r="K16" s="9">
        <v>1</v>
      </c>
      <c r="L16" s="86">
        <v>1</v>
      </c>
      <c r="N16" s="104"/>
    </row>
    <row r="17" spans="1:14" s="7" customFormat="1" ht="14.1" customHeight="1" x14ac:dyDescent="0.2">
      <c r="A17" s="50" t="s">
        <v>78</v>
      </c>
      <c r="B17" s="37">
        <v>0.99011532125205926</v>
      </c>
      <c r="C17" s="38">
        <v>607</v>
      </c>
      <c r="D17" s="38">
        <v>601</v>
      </c>
      <c r="E17" s="39">
        <v>6</v>
      </c>
      <c r="F17" s="40">
        <v>1</v>
      </c>
      <c r="G17" s="5">
        <v>0.99</v>
      </c>
      <c r="H17" s="5">
        <v>1</v>
      </c>
      <c r="I17" s="5">
        <v>1</v>
      </c>
      <c r="J17" s="5">
        <v>0.91</v>
      </c>
      <c r="K17" s="9">
        <v>1</v>
      </c>
      <c r="L17" s="86">
        <v>1</v>
      </c>
      <c r="N17" s="104"/>
    </row>
    <row r="18" spans="1:14" s="7" customFormat="1" ht="13.5" customHeight="1" x14ac:dyDescent="0.2">
      <c r="A18" s="50" t="s">
        <v>81</v>
      </c>
      <c r="B18" s="37">
        <v>0.98920086393088558</v>
      </c>
      <c r="C18" s="38">
        <v>3241</v>
      </c>
      <c r="D18" s="38">
        <v>3206</v>
      </c>
      <c r="E18" s="39">
        <v>35</v>
      </c>
      <c r="F18" s="40">
        <v>1</v>
      </c>
      <c r="G18" s="5">
        <v>0.99</v>
      </c>
      <c r="H18" s="5">
        <v>0.98</v>
      </c>
      <c r="I18" s="5">
        <v>0.97</v>
      </c>
      <c r="J18" s="5">
        <v>0.98</v>
      </c>
      <c r="K18" s="9">
        <v>1</v>
      </c>
      <c r="L18" s="86">
        <v>1</v>
      </c>
      <c r="N18" s="104"/>
    </row>
    <row r="19" spans="1:14" s="7" customFormat="1" ht="14.1" customHeight="1" x14ac:dyDescent="0.2">
      <c r="A19" s="50" t="s">
        <v>82</v>
      </c>
      <c r="B19" s="37">
        <v>0.98895027624309395</v>
      </c>
      <c r="C19" s="38">
        <v>181</v>
      </c>
      <c r="D19" s="38">
        <v>179</v>
      </c>
      <c r="E19" s="39">
        <v>2</v>
      </c>
      <c r="F19" s="40">
        <v>0.99</v>
      </c>
      <c r="G19" s="5">
        <v>0.98</v>
      </c>
      <c r="H19" s="5">
        <v>1</v>
      </c>
      <c r="I19" s="5">
        <v>1</v>
      </c>
      <c r="J19" s="5">
        <v>1</v>
      </c>
      <c r="K19" s="9">
        <v>1</v>
      </c>
      <c r="L19" s="86">
        <v>1</v>
      </c>
      <c r="N19" s="104"/>
    </row>
    <row r="20" spans="1:14" s="7" customFormat="1" ht="13.5" customHeight="1" x14ac:dyDescent="0.2">
      <c r="A20" s="50" t="s">
        <v>80</v>
      </c>
      <c r="B20" s="37">
        <v>0.96984174380412058</v>
      </c>
      <c r="C20" s="38">
        <v>6698</v>
      </c>
      <c r="D20" s="38">
        <v>6496</v>
      </c>
      <c r="E20" s="39">
        <v>202</v>
      </c>
      <c r="F20" s="40">
        <v>0.98</v>
      </c>
      <c r="G20" s="5">
        <v>0.96</v>
      </c>
      <c r="H20" s="5">
        <v>0.98</v>
      </c>
      <c r="I20" s="5">
        <v>0.97</v>
      </c>
      <c r="J20" s="5">
        <v>0.97</v>
      </c>
      <c r="K20" s="9">
        <v>0.98</v>
      </c>
      <c r="L20" s="86">
        <v>1</v>
      </c>
      <c r="N20" s="104"/>
    </row>
    <row r="21" spans="1:14" s="7" customFormat="1" ht="13.5" customHeight="1" x14ac:dyDescent="0.2">
      <c r="A21" s="50" t="s">
        <v>79</v>
      </c>
      <c r="B21" s="37">
        <v>0.964769647696477</v>
      </c>
      <c r="C21" s="38">
        <v>738</v>
      </c>
      <c r="D21" s="38">
        <v>712</v>
      </c>
      <c r="E21" s="39">
        <v>26</v>
      </c>
      <c r="F21" s="43">
        <v>0.97</v>
      </c>
      <c r="G21" s="14">
        <v>0.96</v>
      </c>
      <c r="H21" s="14">
        <v>0.96</v>
      </c>
      <c r="I21" s="5">
        <v>0.91</v>
      </c>
      <c r="J21" s="14">
        <v>1</v>
      </c>
      <c r="K21" s="10">
        <v>1</v>
      </c>
      <c r="L21" s="86">
        <v>1</v>
      </c>
      <c r="N21" s="104"/>
    </row>
    <row r="22" spans="1:14" s="7" customFormat="1" ht="13.5" customHeight="1" x14ac:dyDescent="0.2">
      <c r="A22" s="50" t="s">
        <v>84</v>
      </c>
      <c r="B22" s="37">
        <v>0.95740365111561865</v>
      </c>
      <c r="C22" s="38">
        <v>1479</v>
      </c>
      <c r="D22" s="38">
        <v>1416</v>
      </c>
      <c r="E22" s="39">
        <v>63</v>
      </c>
      <c r="F22" s="40">
        <v>0.96</v>
      </c>
      <c r="G22" s="5">
        <v>0.97</v>
      </c>
      <c r="H22" s="5">
        <v>0.81</v>
      </c>
      <c r="I22" s="5">
        <v>0.75</v>
      </c>
      <c r="J22" s="5">
        <v>1</v>
      </c>
      <c r="K22" s="9"/>
      <c r="L22" s="86">
        <v>1</v>
      </c>
      <c r="N22" s="104"/>
    </row>
    <row r="23" spans="1:14" s="7" customFormat="1" ht="13.5" customHeight="1" x14ac:dyDescent="0.2">
      <c r="A23" s="50" t="s">
        <v>69</v>
      </c>
      <c r="B23" s="37">
        <v>0.95081967213114749</v>
      </c>
      <c r="C23" s="38">
        <v>1159</v>
      </c>
      <c r="D23" s="38">
        <v>1102</v>
      </c>
      <c r="E23" s="39">
        <v>57</v>
      </c>
      <c r="F23" s="40">
        <v>0.94</v>
      </c>
      <c r="G23" s="5">
        <v>0.97</v>
      </c>
      <c r="H23" s="5">
        <v>0.93</v>
      </c>
      <c r="I23" s="5">
        <v>0.92</v>
      </c>
      <c r="J23" s="5">
        <v>1</v>
      </c>
      <c r="K23" s="9">
        <v>0.86</v>
      </c>
      <c r="L23" s="86">
        <v>1</v>
      </c>
      <c r="N23" s="104"/>
    </row>
    <row r="24" spans="1:14" s="7" customFormat="1" ht="13.5" customHeight="1" x14ac:dyDescent="0.2">
      <c r="A24" s="51" t="s">
        <v>75</v>
      </c>
      <c r="B24" s="37">
        <v>0.86501901140684412</v>
      </c>
      <c r="C24" s="41">
        <v>526</v>
      </c>
      <c r="D24" s="41">
        <v>455</v>
      </c>
      <c r="E24" s="42">
        <v>71</v>
      </c>
      <c r="F24" s="43">
        <v>0.76</v>
      </c>
      <c r="G24" s="14">
        <v>0.95</v>
      </c>
      <c r="H24" s="14">
        <v>0.9</v>
      </c>
      <c r="I24" s="14">
        <v>0.71</v>
      </c>
      <c r="J24" s="14">
        <v>1</v>
      </c>
      <c r="K24" s="10">
        <v>1</v>
      </c>
      <c r="L24" s="86">
        <v>1</v>
      </c>
      <c r="N24" s="104"/>
    </row>
    <row r="25" spans="1:14" s="7" customFormat="1" ht="12" customHeight="1" x14ac:dyDescent="0.2">
      <c r="A25" s="50" t="s">
        <v>83</v>
      </c>
      <c r="B25" s="37">
        <v>0.8476454293628809</v>
      </c>
      <c r="C25" s="38">
        <v>722</v>
      </c>
      <c r="D25" s="38">
        <v>612</v>
      </c>
      <c r="E25" s="39">
        <v>110</v>
      </c>
      <c r="F25" s="40">
        <v>0.91</v>
      </c>
      <c r="G25" s="5">
        <v>0.79</v>
      </c>
      <c r="H25" s="5">
        <v>0.71</v>
      </c>
      <c r="I25" s="5">
        <v>0.86</v>
      </c>
      <c r="J25" s="5">
        <v>0.94</v>
      </c>
      <c r="K25" s="9">
        <v>1</v>
      </c>
      <c r="L25" s="86">
        <v>1</v>
      </c>
      <c r="N25" s="104"/>
    </row>
    <row r="26" spans="1:14" ht="14.25" x14ac:dyDescent="0.2">
      <c r="A26" s="81" t="s">
        <v>63</v>
      </c>
      <c r="B26" s="82">
        <f t="shared" ref="B26" si="0">+D26/C26</f>
        <v>0.97854282878751586</v>
      </c>
      <c r="C26" s="83">
        <f>SUM(C5:C25)</f>
        <v>29221</v>
      </c>
      <c r="D26" s="83">
        <f>SUM(D5:D25)</f>
        <v>28594</v>
      </c>
      <c r="E26" s="83">
        <f>SUM(E5:E25)</f>
        <v>627</v>
      </c>
      <c r="F26" s="84"/>
      <c r="G26" s="84"/>
      <c r="H26" s="84"/>
      <c r="I26" s="84"/>
      <c r="J26" s="84"/>
      <c r="K26" s="101"/>
      <c r="L26" s="87"/>
    </row>
    <row r="27" spans="1:14" x14ac:dyDescent="0.25">
      <c r="A27" s="22"/>
      <c r="B27" s="44"/>
      <c r="C27" s="45"/>
      <c r="D27" s="45"/>
      <c r="E27" s="45"/>
      <c r="F27" s="46"/>
      <c r="G27" s="46"/>
      <c r="H27" s="46"/>
      <c r="I27" s="46"/>
      <c r="J27" s="46"/>
      <c r="K27" s="46"/>
      <c r="L27" s="46"/>
    </row>
    <row r="28" spans="1:14" x14ac:dyDescent="0.25">
      <c r="A28" s="27" t="s">
        <v>85</v>
      </c>
      <c r="C28" s="28"/>
      <c r="D28" s="28"/>
      <c r="E28" s="28"/>
      <c r="F28" s="25"/>
      <c r="G28" s="25"/>
      <c r="H28" s="25"/>
      <c r="I28" s="25"/>
      <c r="J28" s="25"/>
      <c r="K28" s="25"/>
      <c r="L28" s="25"/>
    </row>
    <row r="29" spans="1:14" x14ac:dyDescent="0.25">
      <c r="A29" s="27" t="s">
        <v>86</v>
      </c>
      <c r="C29" s="33"/>
      <c r="D29" s="33"/>
    </row>
    <row r="30" spans="1:14" x14ac:dyDescent="0.25">
      <c r="A30" s="31" t="s">
        <v>87</v>
      </c>
      <c r="C30" s="29"/>
      <c r="D30" s="29"/>
      <c r="E30" s="33"/>
    </row>
    <row r="31" spans="1:14" x14ac:dyDescent="0.25">
      <c r="A31" s="30"/>
      <c r="B31" s="58"/>
      <c r="C31" s="30"/>
      <c r="D31" s="30"/>
      <c r="E31" s="61"/>
      <c r="J31" s="1"/>
      <c r="K31" s="1"/>
    </row>
    <row r="32" spans="1:14" x14ac:dyDescent="0.25">
      <c r="A32" s="30"/>
      <c r="B32" s="58"/>
      <c r="E32" s="60"/>
      <c r="J32" s="1"/>
      <c r="K32" s="1"/>
    </row>
    <row r="33" spans="1:9" x14ac:dyDescent="0.25">
      <c r="A33" s="1"/>
    </row>
    <row r="34" spans="1:9" x14ac:dyDescent="0.25">
      <c r="A34" s="1"/>
    </row>
    <row r="35" spans="1:9" x14ac:dyDescent="0.25">
      <c r="A35" s="1"/>
    </row>
    <row r="36" spans="1:9" x14ac:dyDescent="0.25">
      <c r="A36" s="1"/>
    </row>
    <row r="37" spans="1:9" x14ac:dyDescent="0.25">
      <c r="A37" s="1"/>
    </row>
    <row r="38" spans="1:9" x14ac:dyDescent="0.25">
      <c r="A38" s="1"/>
      <c r="F38" s="25"/>
      <c r="G38" s="25"/>
      <c r="H38" s="47"/>
      <c r="I38" s="48"/>
    </row>
    <row r="39" spans="1:9" ht="45" x14ac:dyDescent="0.25">
      <c r="A39" s="30"/>
      <c r="B39" s="62" t="s">
        <v>89</v>
      </c>
      <c r="C39" s="62" t="s">
        <v>90</v>
      </c>
      <c r="D39" s="63" t="s">
        <v>91</v>
      </c>
      <c r="E39" s="62" t="s">
        <v>92</v>
      </c>
      <c r="F39" s="63" t="s">
        <v>93</v>
      </c>
    </row>
    <row r="40" spans="1:9" x14ac:dyDescent="0.25">
      <c r="A40" s="64" t="s">
        <v>94</v>
      </c>
      <c r="B40" s="65">
        <f>C26+'Prvostepeni 31.12.2025'!C65</f>
        <v>175601</v>
      </c>
      <c r="C40" s="65">
        <f>D26+'Prvostepeni 31.12.2025'!D65</f>
        <v>161090</v>
      </c>
      <c r="D40" s="66">
        <f>C40/B40</f>
        <v>0.91736379633373388</v>
      </c>
      <c r="E40" s="65">
        <f>B40-C40</f>
        <v>14511</v>
      </c>
      <c r="F40" s="66">
        <f>E40/B40</f>
        <v>8.2636203666266131E-2</v>
      </c>
    </row>
    <row r="41" spans="1:9" x14ac:dyDescent="0.25">
      <c r="A41" s="28"/>
      <c r="D41" s="73">
        <v>0.08</v>
      </c>
    </row>
    <row r="42" spans="1:9" x14ac:dyDescent="0.25">
      <c r="A42" s="1"/>
    </row>
    <row r="43" spans="1:9" x14ac:dyDescent="0.25">
      <c r="A43" s="115"/>
      <c r="B43" s="116"/>
      <c r="C43" s="30"/>
      <c r="E43" s="114"/>
      <c r="F43" s="114"/>
    </row>
    <row r="44" spans="1:9" x14ac:dyDescent="0.25">
      <c r="A44" s="1"/>
      <c r="B44" s="67" t="s">
        <v>90</v>
      </c>
      <c r="C44" s="59" t="s">
        <v>92</v>
      </c>
      <c r="F44" s="68"/>
    </row>
    <row r="45" spans="1:9" x14ac:dyDescent="0.25">
      <c r="A45" s="1" t="s">
        <v>95</v>
      </c>
      <c r="B45" s="60">
        <f>D40</f>
        <v>0.91736379633373388</v>
      </c>
      <c r="C45" s="69">
        <f>F40</f>
        <v>8.2636203666266131E-2</v>
      </c>
    </row>
    <row r="46" spans="1:9" x14ac:dyDescent="0.25">
      <c r="A46" s="1"/>
      <c r="B46" s="67"/>
      <c r="F46" s="48"/>
    </row>
    <row r="47" spans="1:9" x14ac:dyDescent="0.25">
      <c r="A47" s="1"/>
      <c r="B47" s="67"/>
    </row>
    <row r="48" spans="1:9" x14ac:dyDescent="0.25">
      <c r="A48" s="1"/>
      <c r="B48" s="67"/>
    </row>
    <row r="49" spans="1:2" x14ac:dyDescent="0.25">
      <c r="A49" s="1"/>
      <c r="B49" s="67"/>
    </row>
    <row r="50" spans="1:2" x14ac:dyDescent="0.25">
      <c r="A50" s="1"/>
      <c r="B50" s="67"/>
    </row>
    <row r="51" spans="1:2" x14ac:dyDescent="0.25">
      <c r="A51" s="1"/>
      <c r="B51" s="67"/>
    </row>
    <row r="52" spans="1:2" x14ac:dyDescent="0.25">
      <c r="A52" s="1"/>
      <c r="B52" s="67"/>
    </row>
    <row r="53" spans="1:2" x14ac:dyDescent="0.25">
      <c r="A53" s="1"/>
      <c r="B53" s="67"/>
    </row>
    <row r="54" spans="1:2" x14ac:dyDescent="0.25">
      <c r="A54" s="1"/>
      <c r="B54" s="67"/>
    </row>
    <row r="55" spans="1:2" x14ac:dyDescent="0.25">
      <c r="A55" s="1"/>
      <c r="B55" s="67"/>
    </row>
    <row r="56" spans="1:2" x14ac:dyDescent="0.25">
      <c r="A56" s="1"/>
    </row>
    <row r="57" spans="1:2" x14ac:dyDescent="0.25">
      <c r="A57" s="1"/>
    </row>
    <row r="58" spans="1:2" x14ac:dyDescent="0.25">
      <c r="A58" s="1"/>
    </row>
    <row r="59" spans="1:2" x14ac:dyDescent="0.25">
      <c r="A59" s="1"/>
    </row>
    <row r="60" spans="1:2" x14ac:dyDescent="0.25">
      <c r="A60" s="1"/>
    </row>
    <row r="61" spans="1:2" x14ac:dyDescent="0.25">
      <c r="A61" s="1"/>
    </row>
    <row r="62" spans="1:2" x14ac:dyDescent="0.25">
      <c r="A62" s="1"/>
    </row>
    <row r="63" spans="1:2" x14ac:dyDescent="0.25">
      <c r="A63" s="1"/>
    </row>
    <row r="64" spans="1:2" x14ac:dyDescent="0.25">
      <c r="A64" s="1"/>
    </row>
    <row r="65" spans="1:2" x14ac:dyDescent="0.25">
      <c r="A65" s="1"/>
    </row>
    <row r="66" spans="1:2" x14ac:dyDescent="0.25">
      <c r="A66" s="1"/>
    </row>
    <row r="67" spans="1:2" x14ac:dyDescent="0.25">
      <c r="A67" s="1"/>
      <c r="B67" s="74"/>
    </row>
    <row r="68" spans="1:2" x14ac:dyDescent="0.25">
      <c r="A68" s="1"/>
      <c r="B68" s="74"/>
    </row>
    <row r="69" spans="1:2" x14ac:dyDescent="0.25">
      <c r="A69" s="1"/>
      <c r="B69" s="74"/>
    </row>
    <row r="70" spans="1:2" x14ac:dyDescent="0.25">
      <c r="A70" s="1"/>
      <c r="B70" s="74"/>
    </row>
    <row r="71" spans="1:2" x14ac:dyDescent="0.25">
      <c r="A71" s="1"/>
      <c r="B71" s="74"/>
    </row>
    <row r="72" spans="1:2" ht="15.75" x14ac:dyDescent="0.25">
      <c r="A72" s="1"/>
      <c r="B72" s="102"/>
    </row>
    <row r="73" spans="1:2" ht="15.75" x14ac:dyDescent="0.25">
      <c r="A73" s="1"/>
      <c r="B73" s="102"/>
    </row>
    <row r="74" spans="1:2" ht="15.75" x14ac:dyDescent="0.25">
      <c r="A74" s="1"/>
      <c r="B74" s="102"/>
    </row>
    <row r="75" spans="1:2" ht="15.75" x14ac:dyDescent="0.25">
      <c r="A75" s="1"/>
      <c r="B75" s="102"/>
    </row>
    <row r="76" spans="1:2" x14ac:dyDescent="0.25">
      <c r="A76" s="1"/>
      <c r="B76" s="73"/>
    </row>
    <row r="77" spans="1:2" x14ac:dyDescent="0.25">
      <c r="A77" s="1"/>
      <c r="B77" s="73"/>
    </row>
    <row r="78" spans="1:2" x14ac:dyDescent="0.25">
      <c r="A78" s="1"/>
      <c r="B78" s="73"/>
    </row>
    <row r="79" spans="1:2" x14ac:dyDescent="0.25">
      <c r="A79" s="1"/>
      <c r="B79" s="73"/>
    </row>
    <row r="80" spans="1:2" x14ac:dyDescent="0.25">
      <c r="A80" s="1"/>
      <c r="B80" s="73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</sheetData>
  <mergeCells count="11">
    <mergeCell ref="E43:F43"/>
    <mergeCell ref="A43:B43"/>
    <mergeCell ref="A4:L4"/>
    <mergeCell ref="A1:L1"/>
    <mergeCell ref="A2:A3"/>
    <mergeCell ref="B2:B3"/>
    <mergeCell ref="C2:C3"/>
    <mergeCell ref="D2:D3"/>
    <mergeCell ref="E2:E3"/>
    <mergeCell ref="F2:K2"/>
    <mergeCell ref="L2:L3"/>
  </mergeCells>
  <conditionalFormatting sqref="F5:K25">
    <cfRule type="cellIs" dxfId="1" priority="2" operator="equal">
      <formula>0</formula>
    </cfRule>
  </conditionalFormatting>
  <conditionalFormatting sqref="J5:K25">
    <cfRule type="cellIs" dxfId="0" priority="1" operator="greaterThan">
      <formula>0.99499</formula>
    </cfRule>
  </conditionalFormatting>
  <conditionalFormatting sqref="B5:B25">
    <cfRule type="dataBar" priority="3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{1453E7EC-ABA1-474C-B429-A184E770F7ED}</x14:id>
        </ext>
      </extLst>
    </cfRule>
  </conditionalFormatting>
  <pageMargins left="0.7" right="0.7" top="0.75" bottom="0.75" header="0.3" footer="0.3"/>
  <pageSetup orientation="portrait" horizontalDpi="300" verticalDpi="300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453E7EC-ABA1-474C-B429-A184E770F7ED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B5:B25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BEOTFBNDVGLUEyNzItNDBCQy04RTg5LUE2NkU4MzE1OTcwNH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Cb3Jpcy5adWJhYzwvVXNlck5hbWU+PERhdGVUaW1lPjEuIDkuIDIwMjUuIDEyOjQ1OjA4PC9EYXRlVGltZT48TGFiZWxTdHJpbmc+SU5URVJOTzwvTGFiZWxTdHJpbmc+PC9pdGVtPjwvbGFiZWxIaXN0b3J5Pg=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j7hShDBB5ZzfZspcEHSc0VfpALzvhBqb92vUY1+NgnU=</DigestValue>
      </Reference>
      <Reference URI="#CLASSIFICATIONHISTORY">
        <DigestMethod Algorithm="http://www.w3.org/2001/04/xmlenc#sha256"/>
        <DigestValue>5xN7moW1SmHwiDhfVOMpdIC0hFN39/FGOZ6LEqAjBE4=</DigestValue>
      </Reference>
    </SignedInfo>
    <SignatureValue>kQieJyq/ZR+WTuw9iviZZ/e1elbPMjdMH6+nZgDBoqqWwBV3KHWh3GKS8Lyua1PuLACdbYW5U0zKCZYBGxOqqw==</SignatureValue>
    <Object Id="CLASSIFICATIONHISTORY">
      <ArrayOfString xmlns:xsi="http://www.w3.org/2001/XMLSchema-instance" xmlns:xsd="http://www.w3.org/2001/XMLSchema" xmlns="">
        <string>RdHsD8vCieoJslnMbVf5vzs9oaB89+y3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0D91A45F-A272-40BC-8E89-A66E83159704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8FA2502E-A815-403A-9EFA-E8D4B981B04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Prvostepeni 31.12.2025</vt:lpstr>
      <vt:lpstr>Drugostepeni 31.12.2025</vt:lpstr>
      <vt:lpstr>'Prvostepeni 31.12.2025'!Print_Area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Boris Zubac</cp:lastModifiedBy>
  <cp:lastPrinted>2023-04-06T06:36:15Z</cp:lastPrinted>
  <dcterms:created xsi:type="dcterms:W3CDTF">2021-11-03T13:50:19Z</dcterms:created>
  <dcterms:modified xsi:type="dcterms:W3CDTF">2026-01-23T10:56:42Z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46668cdd-14e7-4e03-beab-835542385902</vt:lpwstr>
  </property>
  <property fmtid="{D5CDD505-2E9C-101B-9397-08002B2CF9AE}" pid="3" name="bjSaver">
    <vt:lpwstr>MZPO7lnBuP5LxH6ByIqIpzO4cxwXHUXK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{0D91A45F-A272-40BC-8E89-A66E83159704}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