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5B4DB36F-A968-4BC7-84D0-B59FC4728214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0" i="33" l="1"/>
  <c r="E56" i="33" l="1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G50" i="33" s="1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5" i="33"/>
  <c r="D55" i="33"/>
  <c r="F55" i="33" s="1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D60" i="33"/>
  <c r="F60" i="33" s="1"/>
  <c r="G60" i="33" s="1"/>
  <c r="E61" i="33"/>
  <c r="B61" i="33"/>
  <c r="E66" i="33"/>
  <c r="H64" i="33"/>
  <c r="H65" i="33"/>
  <c r="H63" i="33"/>
  <c r="D63" i="33"/>
  <c r="F63" i="33" s="1"/>
  <c r="D64" i="33"/>
  <c r="F64" i="33" s="1"/>
  <c r="G64" i="33" s="1"/>
  <c r="F65" i="33"/>
  <c r="G65" i="33" s="1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1" i="33"/>
  <c r="C71" i="33"/>
  <c r="D71" i="33" s="1"/>
  <c r="F71" i="33" s="1"/>
  <c r="F47" i="33" l="1"/>
  <c r="G47" i="33" s="1"/>
  <c r="D56" i="33"/>
  <c r="F56" i="33" s="1"/>
  <c r="H33" i="33"/>
  <c r="H61" i="33"/>
  <c r="D66" i="33"/>
  <c r="F66" i="33" s="1"/>
  <c r="G66" i="33" s="1"/>
  <c r="H66" i="33"/>
  <c r="H38" i="33"/>
  <c r="D29" i="33"/>
  <c r="F29" i="33" s="1"/>
  <c r="G29" i="33" s="1"/>
  <c r="H11" i="33"/>
  <c r="D11" i="33"/>
  <c r="D61" i="33"/>
  <c r="D45" i="33"/>
  <c r="F45" i="33" s="1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H56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<sst xmlns="http://schemas.openxmlformats.org/spreadsheetml/2006/main" count="73" uniqueCount="67">
  <si>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</si>
  <si>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</si>
  <si>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</si>
  <si>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</si>
  <si>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</si>
  <si>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</si>
  <si>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</si>
  <si>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</si>
  <si>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</si>
  <si>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</si>
  <si>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</si>
  <si>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</si>
  <si>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</si>
  <si>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</si>
  <si>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</si>
  <si>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</si>
  <si>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</si>
  <si>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</si>
  <si>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</si>
  <si>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</si>
  <si>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</si>
  <si>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</si>
  <si>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</si>
  <si>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</si>
  <si>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</si>
  <si>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</si>
  <si>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</si>
  <si>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</si>
  <si>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</si>
  <si>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</si>
  <si>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</si>
  <si>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</si>
  <si>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</si>
  <si>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</si>
  <si>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</si>
  <si>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</si>
  <si>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</si>
  <si>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</si>
  <si>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</si>
  <si>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</si>
  <si>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</si>
  <si>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</si>
  <si>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</si>
  <si>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</si>
  <si>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</si>
  <si>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</si>
  <si>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</si>
  <si>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</si>
  <si>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</si>
  <si>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</si>
  <si>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</si>
  <si>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</si>
  <si>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</si>
  <si>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</si>
  <si>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</si>
  <si>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</si>
  <si>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</si>
  <si>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</si>
  <si>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</si>
  <si>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</si>
  <si>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</si>
  <si>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</si>
  <si>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</si>
  <si>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</si>
  <si>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</si>
  <si>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Прм-Ипсм</t>
  </si>
  <si>
    <t>Извјештај о раду Основног суда у Котор Варошу од 01.06.2026. дo 30.06.2026.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</si>
</sst>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showZeros="0" tabSelected="1" topLeftCell="A24" zoomScale="95" zoomScaleNormal="95" workbookViewId="0">
      <selection activeCell="E58" sqref="E58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66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243</v>
      </c>
      <c r="C6" s="44">
        <v>24</v>
      </c>
      <c r="D6" s="31">
        <f>B6+C6</f>
        <v>267</v>
      </c>
      <c r="E6" s="44">
        <v>8</v>
      </c>
      <c r="F6" s="28">
        <f t="shared" ref="F6:F12" si="0">D6-E6</f>
        <v>259</v>
      </c>
      <c r="G6" s="54">
        <f t="shared" ref="G6:G12" si="1">F6/D6*100</f>
        <v>97.00374531835206</v>
      </c>
      <c r="H6" s="54">
        <f t="shared" ref="H6:H12" si="2">E6/C6*100</f>
        <v>33.333333333333329</v>
      </c>
      <c r="I6" s="5"/>
    </row>
    <row r="7" spans="1:12" ht="13.5" thickBot="1" x14ac:dyDescent="0.25">
      <c r="A7" s="9" t="s">
        <v>9</v>
      </c>
      <c r="B7" s="45">
        <v>262</v>
      </c>
      <c r="C7" s="45">
        <v>23</v>
      </c>
      <c r="D7" s="31">
        <f>B7+C7</f>
        <v>285</v>
      </c>
      <c r="E7" s="45">
        <v>30</v>
      </c>
      <c r="F7" s="28">
        <f t="shared" si="0"/>
        <v>255</v>
      </c>
      <c r="G7" s="54">
        <f t="shared" si="1"/>
        <v>89.473684210526315</v>
      </c>
      <c r="H7" s="54">
        <f t="shared" si="2"/>
        <v>130.43478260869566</v>
      </c>
      <c r="I7" s="5"/>
    </row>
    <row r="8" spans="1:12" ht="13.5" thickBot="1" x14ac:dyDescent="0.25">
      <c r="A8" s="9" t="s">
        <v>15</v>
      </c>
      <c r="B8" s="45">
        <v>1</v>
      </c>
      <c r="C8" s="45"/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18</v>
      </c>
      <c r="C9" s="45"/>
      <c r="D9" s="28">
        <f>B9+C9</f>
        <v>18</v>
      </c>
      <c r="E9" s="45"/>
      <c r="F9" s="28">
        <f t="shared" si="0"/>
        <v>18</v>
      </c>
      <c r="G9" s="54">
        <f t="shared" si="1"/>
        <v>100</v>
      </c>
      <c r="H9" s="54" t="e">
        <f t="shared" si="2"/>
        <v>#DIV/0!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524</v>
      </c>
      <c r="C11" s="30">
        <f>SUM(C6:C10)</f>
        <v>47</v>
      </c>
      <c r="D11" s="30">
        <f>SUM(D6:D10)</f>
        <v>571</v>
      </c>
      <c r="E11" s="30">
        <f>SUM(E6:E10)</f>
        <v>38</v>
      </c>
      <c r="F11" s="30">
        <f t="shared" si="0"/>
        <v>533</v>
      </c>
      <c r="G11" s="55">
        <f t="shared" si="1"/>
        <v>93.345008756567424</v>
      </c>
      <c r="H11" s="55">
        <f t="shared" si="2"/>
        <v>80.851063829787222</v>
      </c>
      <c r="I11" s="5"/>
    </row>
    <row r="12" spans="1:12" ht="16.5" customHeight="1" thickBot="1" x14ac:dyDescent="0.25">
      <c r="A12" s="9" t="s">
        <v>13</v>
      </c>
      <c r="B12" s="45">
        <v>142</v>
      </c>
      <c r="C12" s="45">
        <v>6</v>
      </c>
      <c r="D12" s="29">
        <f>B12+C12</f>
        <v>148</v>
      </c>
      <c r="E12" s="45">
        <v>4</v>
      </c>
      <c r="F12" s="29">
        <f t="shared" si="0"/>
        <v>144</v>
      </c>
      <c r="G12" s="54">
        <f t="shared" si="1"/>
        <v>97.297297297297305</v>
      </c>
      <c r="H12" s="54">
        <f t="shared" si="2"/>
        <v>66.666666666666657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62</v>
      </c>
      <c r="C15" s="44">
        <v>3</v>
      </c>
      <c r="D15" s="31">
        <f t="shared" ref="D15:D28" si="3">B15+C15</f>
        <v>65</v>
      </c>
      <c r="E15" s="44">
        <v>3</v>
      </c>
      <c r="F15" s="28">
        <f>D15-E15</f>
        <v>62</v>
      </c>
      <c r="G15" s="54">
        <f>F15/D15*100</f>
        <v>95.384615384615387</v>
      </c>
      <c r="H15" s="54">
        <f>E15/C15*100</f>
        <v>100</v>
      </c>
      <c r="I15" s="25"/>
    </row>
    <row r="16" spans="1:12" ht="13.5" thickBot="1" x14ac:dyDescent="0.25">
      <c r="A16" s="9" t="s">
        <v>18</v>
      </c>
      <c r="B16" s="45">
        <v>2</v>
      </c>
      <c r="C16" s="45">
        <v>5</v>
      </c>
      <c r="D16" s="31">
        <f t="shared" si="3"/>
        <v>7</v>
      </c>
      <c r="E16" s="45">
        <v>6</v>
      </c>
      <c r="F16" s="28">
        <f t="shared" ref="F16:F29" si="4">D16-E16</f>
        <v>1</v>
      </c>
      <c r="G16" s="54">
        <f t="shared" ref="G16:G28" si="5">F16/D16*100</f>
        <v>14.285714285714285</v>
      </c>
      <c r="H16" s="54">
        <f t="shared" ref="H16:H28" si="6">E16/C16*100</f>
        <v>120</v>
      </c>
      <c r="I16" s="5"/>
    </row>
    <row r="17" spans="1:9" ht="13.5" thickBot="1" x14ac:dyDescent="0.25">
      <c r="A17" s="9" t="s">
        <v>19</v>
      </c>
      <c r="B17" s="45">
        <v>12</v>
      </c>
      <c r="C17" s="45">
        <v>3</v>
      </c>
      <c r="D17" s="31">
        <f t="shared" si="3"/>
        <v>15</v>
      </c>
      <c r="E17" s="45">
        <v>4</v>
      </c>
      <c r="F17" s="28">
        <f t="shared" si="4"/>
        <v>11</v>
      </c>
      <c r="G17" s="54">
        <f t="shared" si="5"/>
        <v>73.333333333333329</v>
      </c>
      <c r="H17" s="54">
        <f t="shared" si="6"/>
        <v>133.33333333333331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97</v>
      </c>
      <c r="D19" s="31">
        <f t="shared" si="3"/>
        <v>97</v>
      </c>
      <c r="E19" s="45">
        <v>97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8</v>
      </c>
      <c r="C20" s="45"/>
      <c r="D20" s="31">
        <f t="shared" si="3"/>
        <v>8</v>
      </c>
      <c r="E20" s="45"/>
      <c r="F20" s="28">
        <f t="shared" si="4"/>
        <v>8</v>
      </c>
      <c r="G20" s="54">
        <f t="shared" si="5"/>
        <v>100</v>
      </c>
      <c r="H20" s="54" t="e">
        <f t="shared" si="6"/>
        <v>#DIV/0!</v>
      </c>
      <c r="I20" s="5"/>
    </row>
    <row r="21" spans="1:9" ht="13.5" thickBot="1" x14ac:dyDescent="0.25">
      <c r="A21" s="9" t="s">
        <v>51</v>
      </c>
      <c r="B21" s="45"/>
      <c r="C21" s="45"/>
      <c r="D21" s="31"/>
      <c r="E21" s="45"/>
      <c r="F21" s="28">
        <f t="shared" si="4"/>
        <v>0</v>
      </c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3</v>
      </c>
      <c r="C23" s="45">
        <v>1</v>
      </c>
      <c r="D23" s="31">
        <f t="shared" si="3"/>
        <v>4</v>
      </c>
      <c r="E23" s="45">
        <v>3</v>
      </c>
      <c r="F23" s="28">
        <f t="shared" si="4"/>
        <v>1</v>
      </c>
      <c r="G23" s="54">
        <f t="shared" si="5"/>
        <v>25</v>
      </c>
      <c r="H23" s="54">
        <f t="shared" si="6"/>
        <v>300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12</v>
      </c>
      <c r="C28" s="45">
        <v>1</v>
      </c>
      <c r="D28" s="31">
        <f t="shared" si="3"/>
        <v>13</v>
      </c>
      <c r="E28" s="45">
        <v>3</v>
      </c>
      <c r="F28" s="28">
        <f t="shared" si="4"/>
        <v>10</v>
      </c>
      <c r="G28" s="54">
        <f t="shared" si="5"/>
        <v>76.923076923076934</v>
      </c>
      <c r="H28" s="54">
        <f t="shared" si="6"/>
        <v>300</v>
      </c>
      <c r="I28" s="5"/>
    </row>
    <row r="29" spans="1:9" ht="13.5" thickBot="1" x14ac:dyDescent="0.25">
      <c r="A29" s="10" t="s">
        <v>12</v>
      </c>
      <c r="B29" s="30">
        <f>SUM(B15:B28)</f>
        <v>99</v>
      </c>
      <c r="C29" s="30">
        <f>SUM(C15:C28)</f>
        <v>110</v>
      </c>
      <c r="D29" s="30">
        <f>SUM(B29:C29)</f>
        <v>209</v>
      </c>
      <c r="E29" s="30">
        <f>SUM(E15:E28)</f>
        <v>116</v>
      </c>
      <c r="F29" s="30">
        <f t="shared" si="4"/>
        <v>93</v>
      </c>
      <c r="G29" s="55">
        <f>F29/D29*100</f>
        <v>44.497607655502392</v>
      </c>
      <c r="H29" s="55">
        <f>E29/C29*100</f>
        <v>105.45454545454544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1014</v>
      </c>
      <c r="C31" s="46">
        <v>128</v>
      </c>
      <c r="D31" s="31">
        <f>B31+C31</f>
        <v>1142</v>
      </c>
      <c r="E31" s="46">
        <v>143</v>
      </c>
      <c r="F31" s="31">
        <f>D31-E31</f>
        <v>999</v>
      </c>
      <c r="G31" s="56">
        <f>F31/D31*100</f>
        <v>87.478108581436075</v>
      </c>
      <c r="H31" s="57">
        <f>E31/C31*100</f>
        <v>111.71875</v>
      </c>
      <c r="I31" s="5"/>
    </row>
    <row r="32" spans="1:9" ht="13.5" thickBot="1" x14ac:dyDescent="0.25">
      <c r="A32" s="16" t="s">
        <v>27</v>
      </c>
      <c r="B32" s="45">
        <v>23</v>
      </c>
      <c r="C32" s="45">
        <v>16</v>
      </c>
      <c r="D32" s="31">
        <f>B32+C32</f>
        <v>39</v>
      </c>
      <c r="E32" s="45">
        <v>11</v>
      </c>
      <c r="F32" s="31">
        <f>D32-E32</f>
        <v>28</v>
      </c>
      <c r="G32" s="56">
        <f>F32/D32*100</f>
        <v>71.794871794871796</v>
      </c>
      <c r="H32" s="57">
        <f>E32/C32*100</f>
        <v>68.75</v>
      </c>
      <c r="I32" s="5"/>
    </row>
    <row r="33" spans="1:9" ht="13.5" thickBot="1" x14ac:dyDescent="0.25">
      <c r="A33" s="18" t="s">
        <v>12</v>
      </c>
      <c r="B33" s="32">
        <f>SUM(B31:B32)</f>
        <v>1037</v>
      </c>
      <c r="C33" s="32">
        <f>SUM(C31:C32)</f>
        <v>144</v>
      </c>
      <c r="D33" s="32">
        <f>SUM(D31:D32)</f>
        <v>1181</v>
      </c>
      <c r="E33" s="32">
        <f>SUM(E31:E32)</f>
        <v>154</v>
      </c>
      <c r="F33" s="30">
        <f t="shared" ref="F33" si="7">D33-E33</f>
        <v>1027</v>
      </c>
      <c r="G33" s="58">
        <f>F33/D33*100</f>
        <v>86.960203217612204</v>
      </c>
      <c r="H33" s="59">
        <f>E33/C33*100</f>
        <v>106.94444444444444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576</v>
      </c>
      <c r="C35" s="47">
        <v>56</v>
      </c>
      <c r="D35" s="33">
        <f>B35+C35</f>
        <v>632</v>
      </c>
      <c r="E35" s="47">
        <v>30</v>
      </c>
      <c r="F35" s="51">
        <f>D35-E35</f>
        <v>602</v>
      </c>
      <c r="G35" s="62">
        <f>F35/D35*100</f>
        <v>95.25316455696202</v>
      </c>
      <c r="H35" s="63">
        <f>E35/C35*100</f>
        <v>53.571428571428569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72</v>
      </c>
      <c r="C37" s="48"/>
      <c r="D37" s="35">
        <f>B37+C37</f>
        <v>72</v>
      </c>
      <c r="E37" s="48">
        <v>14</v>
      </c>
      <c r="F37" s="53">
        <f>D37-E37</f>
        <v>58</v>
      </c>
      <c r="G37" s="65">
        <f>F37/D37*100</f>
        <v>80.555555555555557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648</v>
      </c>
      <c r="C38" s="29">
        <f>C35+C37</f>
        <v>56</v>
      </c>
      <c r="D38" s="29">
        <f>D35+D37</f>
        <v>704</v>
      </c>
      <c r="E38" s="29">
        <f>E35+E37</f>
        <v>44</v>
      </c>
      <c r="F38" s="29">
        <f>F35+F37</f>
        <v>660</v>
      </c>
      <c r="G38" s="67">
        <f>F38/D38*100</f>
        <v>93.75</v>
      </c>
      <c r="H38" s="67">
        <f>E38/C38*100</f>
        <v>78.571428571428569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63</v>
      </c>
      <c r="C40" s="46">
        <v>3</v>
      </c>
      <c r="D40" s="31">
        <f>B40+C40</f>
        <v>66</v>
      </c>
      <c r="E40" s="46">
        <v>7</v>
      </c>
      <c r="F40" s="31">
        <f t="shared" ref="F40:F45" si="8">D40-E40</f>
        <v>59</v>
      </c>
      <c r="G40" s="14">
        <f t="shared" ref="G40:G45" si="9">F40/D40*100</f>
        <v>89.393939393939391</v>
      </c>
      <c r="H40" s="15">
        <f t="shared" ref="H40:H45" si="10">E40/C40*100</f>
        <v>233.33333333333334</v>
      </c>
      <c r="I40" s="5"/>
    </row>
    <row r="41" spans="1:9" ht="15.75" customHeight="1" thickBot="1" x14ac:dyDescent="0.25">
      <c r="A41" s="9" t="s">
        <v>61</v>
      </c>
      <c r="B41" s="45">
        <v>1</v>
      </c>
      <c r="C41" s="45"/>
      <c r="D41" s="31">
        <v>1</v>
      </c>
      <c r="E41" s="45">
        <v>1</v>
      </c>
      <c r="F41" s="31"/>
      <c r="G41" s="14">
        <f t="shared" si="9"/>
        <v>0</v>
      </c>
      <c r="H41" s="15" t="e">
        <f t="shared" si="10"/>
        <v>#DIV/0!</v>
      </c>
      <c r="I41" s="5"/>
    </row>
    <row r="42" spans="1:9" ht="15" customHeight="1" thickBot="1" x14ac:dyDescent="0.25">
      <c r="A42" s="9" t="s">
        <v>32</v>
      </c>
      <c r="B42" s="45">
        <v>294</v>
      </c>
      <c r="C42" s="45">
        <v>64</v>
      </c>
      <c r="D42" s="31">
        <f>B42+C42</f>
        <v>358</v>
      </c>
      <c r="E42" s="46">
        <v>93</v>
      </c>
      <c r="F42" s="31">
        <f t="shared" si="8"/>
        <v>265</v>
      </c>
      <c r="G42" s="14">
        <f t="shared" si="9"/>
        <v>74.022346368715091</v>
      </c>
      <c r="H42" s="15">
        <f t="shared" si="10"/>
        <v>145.3125</v>
      </c>
      <c r="I42" s="5"/>
    </row>
    <row r="43" spans="1:9" ht="17.25" customHeight="1" thickBot="1" x14ac:dyDescent="0.25">
      <c r="A43" s="9" t="s">
        <v>56</v>
      </c>
      <c r="B43" s="45"/>
      <c r="C43" s="45"/>
      <c r="D43" s="31">
        <f>B43+C43</f>
        <v>0</v>
      </c>
      <c r="E43" s="45"/>
      <c r="F43" s="31"/>
      <c r="G43" s="14" t="e">
        <f t="shared" si="9"/>
        <v>#DIV/0!</v>
      </c>
      <c r="H43" s="15" t="e">
        <f t="shared" si="10"/>
        <v>#DIV/0!</v>
      </c>
      <c r="I43" s="5"/>
    </row>
    <row r="44" spans="1:9" ht="17.25" customHeight="1" thickBot="1" x14ac:dyDescent="0.25">
      <c r="A44" s="39" t="s">
        <v>11</v>
      </c>
      <c r="B44" s="73">
        <v>2</v>
      </c>
      <c r="C44" s="73">
        <v>3</v>
      </c>
      <c r="D44" s="31">
        <f>B44+C44</f>
        <v>5</v>
      </c>
      <c r="E44" s="45">
        <v>2</v>
      </c>
      <c r="F44" s="31">
        <f t="shared" si="8"/>
        <v>3</v>
      </c>
      <c r="G44" s="14">
        <f t="shared" si="9"/>
        <v>60</v>
      </c>
      <c r="H44" s="15">
        <f t="shared" si="10"/>
        <v>66.666666666666657</v>
      </c>
      <c r="I44" s="5"/>
    </row>
    <row r="45" spans="1:9" ht="15.6" customHeight="1" thickBot="1" x14ac:dyDescent="0.25">
      <c r="A45" s="10" t="s">
        <v>12</v>
      </c>
      <c r="B45" s="30">
        <f>SUM(B40:B44)</f>
        <v>360</v>
      </c>
      <c r="C45" s="30">
        <f>SUM(C40:C44)</f>
        <v>70</v>
      </c>
      <c r="D45" s="30">
        <f>SUM(D40:D44)</f>
        <v>430</v>
      </c>
      <c r="E45" s="30">
        <f>SUM(E40:E44)</f>
        <v>103</v>
      </c>
      <c r="F45" s="68">
        <f t="shared" si="8"/>
        <v>327</v>
      </c>
      <c r="G45" s="11">
        <f t="shared" si="9"/>
        <v>76.04651162790698</v>
      </c>
      <c r="H45" s="12">
        <f t="shared" si="10"/>
        <v>147.14285714285717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333</v>
      </c>
      <c r="C47" s="44">
        <v>40</v>
      </c>
      <c r="D47" s="31">
        <f t="shared" ref="D47:D55" si="11">B47+C47</f>
        <v>373</v>
      </c>
      <c r="E47" s="46">
        <v>39</v>
      </c>
      <c r="F47" s="31">
        <f t="shared" ref="F47:F56" si="12">D47-E47</f>
        <v>334</v>
      </c>
      <c r="G47" s="14">
        <f t="shared" ref="G47:G56" si="13">F47/D47*100</f>
        <v>89.544235924932977</v>
      </c>
      <c r="H47" s="15">
        <f t="shared" ref="H47:H56" si="14">E47/C47*100</f>
        <v>97.5</v>
      </c>
      <c r="I47" s="5"/>
    </row>
    <row r="48" spans="1:9" ht="16.899999999999999" customHeight="1" thickBot="1" x14ac:dyDescent="0.25">
      <c r="A48" s="9" t="s">
        <v>52</v>
      </c>
      <c r="B48" s="45">
        <v>13</v>
      </c>
      <c r="C48" s="45">
        <v>1</v>
      </c>
      <c r="D48" s="31">
        <f t="shared" si="11"/>
        <v>14</v>
      </c>
      <c r="E48" s="45">
        <v>1</v>
      </c>
      <c r="F48" s="31">
        <f t="shared" si="12"/>
        <v>13</v>
      </c>
      <c r="G48" s="14">
        <f t="shared" si="13"/>
        <v>92.857142857142861</v>
      </c>
      <c r="H48" s="15">
        <f t="shared" si="14"/>
        <v>100</v>
      </c>
      <c r="I48" s="5"/>
    </row>
    <row r="49" spans="1:9" ht="13.5" thickBot="1" x14ac:dyDescent="0.25">
      <c r="A49" s="9" t="s">
        <v>34</v>
      </c>
      <c r="B49" s="45">
        <v>185</v>
      </c>
      <c r="C49" s="45">
        <v>19</v>
      </c>
      <c r="D49" s="31">
        <f t="shared" si="11"/>
        <v>204</v>
      </c>
      <c r="E49" s="45">
        <v>50</v>
      </c>
      <c r="F49" s="31">
        <f t="shared" si="12"/>
        <v>154</v>
      </c>
      <c r="G49" s="14">
        <f t="shared" si="13"/>
        <v>75.490196078431367</v>
      </c>
      <c r="H49" s="15">
        <f t="shared" si="14"/>
        <v>263.15789473684214</v>
      </c>
      <c r="I49" s="5"/>
    </row>
    <row r="50" spans="1:9" ht="13.5" thickBot="1" x14ac:dyDescent="0.25">
      <c r="A50" s="9" t="s">
        <v>59</v>
      </c>
      <c r="B50" s="45"/>
      <c r="C50" s="45">
        <v>1</v>
      </c>
      <c r="D50" s="31">
        <f t="shared" si="11"/>
        <v>1</v>
      </c>
      <c r="E50" s="45">
        <v>1</v>
      </c>
      <c r="F50" s="31">
        <f t="shared" si="12"/>
        <v>0</v>
      </c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77</v>
      </c>
      <c r="C51" s="45">
        <v>25</v>
      </c>
      <c r="D51" s="31">
        <f t="shared" si="11"/>
        <v>102</v>
      </c>
      <c r="E51" s="45">
        <v>20</v>
      </c>
      <c r="F51" s="31">
        <f t="shared" si="12"/>
        <v>82</v>
      </c>
      <c r="G51" s="14">
        <f t="shared" si="13"/>
        <v>80.392156862745097</v>
      </c>
      <c r="H51" s="15">
        <f t="shared" si="14"/>
        <v>80</v>
      </c>
      <c r="I51" s="5"/>
    </row>
    <row r="52" spans="1:9" ht="13.5" thickBot="1" x14ac:dyDescent="0.25">
      <c r="A52" s="9" t="s">
        <v>62</v>
      </c>
      <c r="B52" s="45"/>
      <c r="C52" s="45"/>
      <c r="D52" s="31">
        <f t="shared" si="11"/>
        <v>0</v>
      </c>
      <c r="E52" s="45"/>
      <c r="F52" s="31">
        <f t="shared" si="12"/>
        <v>0</v>
      </c>
      <c r="G52" s="14" t="e">
        <f t="shared" si="13"/>
        <v>#DIV/0!</v>
      </c>
      <c r="H52" s="15" t="e">
        <f t="shared" si="14"/>
        <v>#DIV/0!</v>
      </c>
      <c r="I52" s="5"/>
    </row>
    <row r="53" spans="1:9" ht="13.5" thickBot="1" x14ac:dyDescent="0.25">
      <c r="A53" s="9" t="s">
        <v>65</v>
      </c>
      <c r="B53" s="45">
        <v>1</v>
      </c>
      <c r="C53" s="45"/>
      <c r="D53" s="31">
        <v>1</v>
      </c>
      <c r="E53" s="45"/>
      <c r="F53" s="31">
        <v>1</v>
      </c>
      <c r="G53" s="14">
        <f t="shared" si="13"/>
        <v>100</v>
      </c>
      <c r="H53" s="15" t="e">
        <f t="shared" si="14"/>
        <v>#DIV/0!</v>
      </c>
      <c r="I53" s="5"/>
    </row>
    <row r="54" spans="1:9" ht="13.5" thickBot="1" x14ac:dyDescent="0.25">
      <c r="A54" s="9" t="s">
        <v>63</v>
      </c>
      <c r="B54" s="45"/>
      <c r="C54" s="45"/>
      <c r="D54" s="31">
        <f>B54+C54</f>
        <v>0</v>
      </c>
      <c r="E54" s="45"/>
      <c r="F54" s="31">
        <f t="shared" si="12"/>
        <v>0</v>
      </c>
      <c r="G54" s="14" t="e">
        <f t="shared" si="13"/>
        <v>#DIV/0!</v>
      </c>
      <c r="H54" s="15" t="e">
        <f t="shared" si="14"/>
        <v>#DIV/0!</v>
      </c>
      <c r="I54" s="5"/>
    </row>
    <row r="55" spans="1:9" ht="13.5" thickBot="1" x14ac:dyDescent="0.25">
      <c r="A55" s="9" t="s">
        <v>54</v>
      </c>
      <c r="B55" s="45">
        <v>68</v>
      </c>
      <c r="C55" s="45">
        <v>32</v>
      </c>
      <c r="D55" s="31">
        <f t="shared" si="11"/>
        <v>100</v>
      </c>
      <c r="E55" s="45">
        <v>23</v>
      </c>
      <c r="F55" s="31">
        <f t="shared" si="12"/>
        <v>77</v>
      </c>
      <c r="G55" s="14">
        <f t="shared" si="13"/>
        <v>77</v>
      </c>
      <c r="H55" s="15">
        <f t="shared" si="14"/>
        <v>71.875</v>
      </c>
      <c r="I55" s="5"/>
    </row>
    <row r="56" spans="1:9" s="19" customFormat="1" ht="13.5" thickBot="1" x14ac:dyDescent="0.25">
      <c r="A56" s="10" t="s">
        <v>12</v>
      </c>
      <c r="B56" s="30">
        <f>SUM(B47:B55)</f>
        <v>677</v>
      </c>
      <c r="C56" s="30">
        <f>SUM(C47:C55)</f>
        <v>118</v>
      </c>
      <c r="D56" s="30">
        <f>SUM(D47:D55)</f>
        <v>795</v>
      </c>
      <c r="E56" s="30">
        <f>SUM(E47:E55)</f>
        <v>134</v>
      </c>
      <c r="F56" s="30">
        <f t="shared" si="12"/>
        <v>661</v>
      </c>
      <c r="G56" s="11">
        <f t="shared" si="13"/>
        <v>83.144654088050316</v>
      </c>
      <c r="H56" s="12">
        <f t="shared" si="14"/>
        <v>113.55932203389831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123</v>
      </c>
      <c r="D58" s="31">
        <v>123</v>
      </c>
      <c r="E58" s="46">
        <v>123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/>
      <c r="C59" s="45">
        <v>2</v>
      </c>
      <c r="D59" s="31">
        <v>1</v>
      </c>
      <c r="E59" s="45">
        <v>1</v>
      </c>
      <c r="F59" s="31">
        <v>1</v>
      </c>
      <c r="G59" s="14">
        <f>F59/D59*100</f>
        <v>100</v>
      </c>
      <c r="H59" s="15">
        <f>E59/C59*100</f>
        <v>50</v>
      </c>
      <c r="I59" s="5"/>
    </row>
    <row r="60" spans="1:9" ht="13.5" thickBot="1" x14ac:dyDescent="0.25">
      <c r="A60" s="9" t="s">
        <v>50</v>
      </c>
      <c r="B60" s="45"/>
      <c r="C60" s="45">
        <v>44</v>
      </c>
      <c r="D60" s="31">
        <f>B60+C60</f>
        <v>44</v>
      </c>
      <c r="E60" s="45">
        <v>44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0</v>
      </c>
      <c r="C61" s="30">
        <f>SUM(C58:C60)</f>
        <v>169</v>
      </c>
      <c r="D61" s="30">
        <f>SUM(D58:D60)</f>
        <v>168</v>
      </c>
      <c r="E61" s="30">
        <f>SUM(E58:E60)</f>
        <v>168</v>
      </c>
      <c r="F61" s="30"/>
      <c r="G61" s="11">
        <f>F61/D61*100</f>
        <v>0</v>
      </c>
      <c r="H61" s="12">
        <f>E61/C61*100</f>
        <v>99.408284023668642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142</v>
      </c>
      <c r="C63" s="69">
        <v>6</v>
      </c>
      <c r="D63" s="28">
        <f>B63+C63</f>
        <v>148</v>
      </c>
      <c r="E63" s="45">
        <v>4</v>
      </c>
      <c r="F63" s="28">
        <f>SUM(D63-E63)</f>
        <v>144</v>
      </c>
      <c r="G63" s="8">
        <f>F63/D63*100</f>
        <v>97.297297297297305</v>
      </c>
      <c r="H63" s="17">
        <f>E63/C63*100</f>
        <v>66.666666666666657</v>
      </c>
      <c r="I63" s="5"/>
    </row>
    <row r="64" spans="1:9" ht="13.5" thickBot="1" x14ac:dyDescent="0.25">
      <c r="A64" s="22" t="s">
        <v>40</v>
      </c>
      <c r="B64" s="70">
        <v>626</v>
      </c>
      <c r="C64" s="70">
        <v>56</v>
      </c>
      <c r="D64" s="28">
        <f>B64+C64</f>
        <v>682</v>
      </c>
      <c r="E64" s="45">
        <v>44</v>
      </c>
      <c r="F64" s="28">
        <f>D64-E64</f>
        <v>638</v>
      </c>
      <c r="G64" s="8">
        <f>F64/D64*100</f>
        <v>93.548387096774192</v>
      </c>
      <c r="H64" s="17">
        <f>E64/C64*100</f>
        <v>78.571428571428569</v>
      </c>
      <c r="I64" s="5"/>
    </row>
    <row r="65" spans="1:9" ht="13.5" thickBot="1" x14ac:dyDescent="0.25">
      <c r="A65" s="21" t="s">
        <v>41</v>
      </c>
      <c r="B65" s="69">
        <v>12</v>
      </c>
      <c r="C65" s="69">
        <v>14</v>
      </c>
      <c r="D65" s="28">
        <f>B65+C65</f>
        <v>26</v>
      </c>
      <c r="E65" s="45">
        <v>10</v>
      </c>
      <c r="F65" s="28">
        <f>D65-E65</f>
        <v>16</v>
      </c>
      <c r="G65" s="8">
        <f>F65/D65*100</f>
        <v>61.53846153846154</v>
      </c>
      <c r="H65" s="17">
        <f>E65/C65*100</f>
        <v>71.428571428571431</v>
      </c>
      <c r="I65" s="5"/>
    </row>
    <row r="66" spans="1:9" ht="13.5" thickBot="1" x14ac:dyDescent="0.25">
      <c r="A66" s="23" t="s">
        <v>42</v>
      </c>
      <c r="B66" s="38">
        <f>SUM(B63:B65)</f>
        <v>780</v>
      </c>
      <c r="C66" s="38">
        <f>SUM(C63:C65)</f>
        <v>76</v>
      </c>
      <c r="D66" s="38">
        <f>SUM(D63:D65)</f>
        <v>856</v>
      </c>
      <c r="E66" s="38">
        <f>SUM(E63:E65)</f>
        <v>58</v>
      </c>
      <c r="F66" s="30">
        <f t="shared" ref="F66" si="15">D66-E66</f>
        <v>798</v>
      </c>
      <c r="G66" s="11">
        <f>F66/D66*100</f>
        <v>93.224299065420553</v>
      </c>
      <c r="H66" s="12">
        <f>E66/C66*100</f>
        <v>76.31578947368422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2697</v>
      </c>
      <c r="C68" s="36">
        <f>C11+C29+C33+C45+C56+C61</f>
        <v>658</v>
      </c>
      <c r="D68" s="36">
        <f>D11+D29+D33+D45+D56+D61</f>
        <v>3354</v>
      </c>
      <c r="E68" s="36">
        <f>E11+E29+E33+E45+E56+E61</f>
        <v>713</v>
      </c>
      <c r="F68" s="36">
        <f>F11+F29+F33+F45+F56+F61</f>
        <v>2641</v>
      </c>
      <c r="G68" s="11">
        <f>F68/D68*100</f>
        <v>78.74180083482409</v>
      </c>
      <c r="H68" s="12">
        <f>E68/C68*100</f>
        <v>108.35866261398178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-13946</v>
      </c>
      <c r="C72" s="41">
        <f>+C68-C71</f>
        <v>-4090</v>
      </c>
      <c r="D72" s="41">
        <f>+D68-D71</f>
        <v>-18037</v>
      </c>
      <c r="E72" s="41">
        <f>+E68-E71</f>
        <v>-2549</v>
      </c>
      <c r="F72" s="41">
        <f>+F68-F71</f>
        <v>-15488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2026-07-02T09:53:22Z</dcterms:modified>
</cp:coreProperties>
</file>