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in.junuzovic\Desktop\"/>
    </mc:Choice>
  </mc:AlternateContent>
  <bookViews>
    <workbookView xWindow="0" yWindow="0" windowWidth="16380" windowHeight="8190" tabRatio="500" activeTab="3"/>
  </bookViews>
  <sheets>
    <sheet name="Uputstvo" sheetId="1" r:id="rId1"/>
    <sheet name="Tabela I" sheetId="2" r:id="rId2"/>
    <sheet name="tbl1_kvalitet_rada" sheetId="3" state="hidden" r:id="rId3"/>
    <sheet name="Tabela II" sheetId="4" r:id="rId4"/>
    <sheet name="Tabela III" sheetId="5" r:id="rId5"/>
    <sheet name="tblIII" sheetId="6" state="hidden" r:id="rId6"/>
    <sheet name="Tabela IV" sheetId="7" state="hidden" r:id="rId7"/>
    <sheet name="tbl10_ust_sud" sheetId="8" state="hidden" r:id="rId8"/>
    <sheet name="tbl II" sheetId="9" state="hidden" r:id="rId9"/>
  </sheets>
  <definedNames>
    <definedName name="_xlnm.Print_Area" localSheetId="1">'Tabela I'!$A$1:$M$77</definedName>
    <definedName name="_xlnm.Print_Area" localSheetId="3">'Tabela II'!$A$1:$V$190</definedName>
    <definedName name="_xlnm.Print_Area" localSheetId="4">'Tabela III'!$A$1:$R$239</definedName>
    <definedName name="_xlnm.Print_Area" localSheetId="6">'Tabela IV'!$A$1:$F$29</definedName>
    <definedName name="_xlnm.Print_Area" localSheetId="8">'tbl II'!$B$1:$Q$112</definedName>
    <definedName name="_xlnm.Print_Area" localSheetId="5">tblIII!$A$1:$AC$67</definedName>
    <definedName name="_xlnm.Print_Area" localSheetId="0">Uputstvo!$A$1:$N$83</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W119" i="9" l="1"/>
  <c r="T119" i="9"/>
  <c r="S119" i="9"/>
  <c r="R119" i="9"/>
  <c r="Q119" i="9"/>
  <c r="N119" i="9"/>
  <c r="M119" i="9"/>
  <c r="L119" i="9"/>
  <c r="K119" i="9"/>
  <c r="J119" i="9"/>
  <c r="I119" i="9"/>
  <c r="H119" i="9"/>
  <c r="G119" i="9"/>
  <c r="F119" i="9"/>
  <c r="E119" i="9"/>
  <c r="D119" i="9"/>
  <c r="C119" i="9"/>
  <c r="B119" i="9"/>
  <c r="A119" i="9"/>
  <c r="W118" i="9"/>
  <c r="T118" i="9"/>
  <c r="S118" i="9"/>
  <c r="R118" i="9"/>
  <c r="Q118" i="9"/>
  <c r="N118" i="9"/>
  <c r="M118" i="9"/>
  <c r="L118" i="9"/>
  <c r="K118" i="9"/>
  <c r="J118" i="9"/>
  <c r="I118" i="9"/>
  <c r="H118" i="9"/>
  <c r="G118" i="9"/>
  <c r="F118" i="9"/>
  <c r="E118" i="9"/>
  <c r="D118" i="9"/>
  <c r="C118" i="9"/>
  <c r="B118" i="9"/>
  <c r="A118" i="9"/>
  <c r="W117" i="9"/>
  <c r="T117" i="9"/>
  <c r="S117" i="9"/>
  <c r="R117" i="9"/>
  <c r="Q117" i="9"/>
  <c r="N117" i="9"/>
  <c r="M117" i="9"/>
  <c r="L117" i="9"/>
  <c r="K117" i="9"/>
  <c r="J117" i="9"/>
  <c r="I117" i="9"/>
  <c r="H117" i="9"/>
  <c r="G117" i="9"/>
  <c r="F117" i="9"/>
  <c r="E117" i="9"/>
  <c r="D117" i="9"/>
  <c r="C117" i="9"/>
  <c r="B117" i="9"/>
  <c r="A117" i="9"/>
  <c r="W116" i="9"/>
  <c r="T116" i="9"/>
  <c r="S116" i="9"/>
  <c r="R116" i="9"/>
  <c r="Q116" i="9"/>
  <c r="O116" i="9"/>
  <c r="N116" i="9"/>
  <c r="M116" i="9"/>
  <c r="L116" i="9"/>
  <c r="K116" i="9"/>
  <c r="J116" i="9"/>
  <c r="I116" i="9"/>
  <c r="H116" i="9"/>
  <c r="G116" i="9"/>
  <c r="F116" i="9"/>
  <c r="E116" i="9"/>
  <c r="D116" i="9"/>
  <c r="C116" i="9"/>
  <c r="B116" i="9"/>
  <c r="A116" i="9"/>
  <c r="W115" i="9"/>
  <c r="T115" i="9"/>
  <c r="S115" i="9"/>
  <c r="R115" i="9"/>
  <c r="Q115" i="9"/>
  <c r="N115" i="9"/>
  <c r="M115" i="9"/>
  <c r="L115" i="9"/>
  <c r="K115" i="9"/>
  <c r="J115" i="9"/>
  <c r="I115" i="9"/>
  <c r="H115" i="9"/>
  <c r="G115" i="9"/>
  <c r="F115" i="9"/>
  <c r="E115" i="9"/>
  <c r="D115" i="9"/>
  <c r="C115" i="9"/>
  <c r="B115" i="9"/>
  <c r="A115" i="9"/>
  <c r="W114" i="9"/>
  <c r="T114" i="9"/>
  <c r="S114" i="9"/>
  <c r="R114" i="9"/>
  <c r="Q114" i="9"/>
  <c r="N114" i="9"/>
  <c r="M114" i="9"/>
  <c r="L114" i="9"/>
  <c r="K114" i="9"/>
  <c r="J114" i="9"/>
  <c r="I114" i="9"/>
  <c r="H114" i="9"/>
  <c r="G114" i="9"/>
  <c r="F114" i="9"/>
  <c r="E114" i="9"/>
  <c r="D114" i="9"/>
  <c r="C114" i="9"/>
  <c r="B114" i="9"/>
  <c r="A114" i="9"/>
  <c r="W113" i="9"/>
  <c r="T113" i="9"/>
  <c r="S113" i="9"/>
  <c r="R113" i="9"/>
  <c r="Q113" i="9"/>
  <c r="N113" i="9"/>
  <c r="M113" i="9"/>
  <c r="L113" i="9"/>
  <c r="K113" i="9"/>
  <c r="J113" i="9"/>
  <c r="I113" i="9"/>
  <c r="H113" i="9"/>
  <c r="G113" i="9"/>
  <c r="F113" i="9"/>
  <c r="E113" i="9"/>
  <c r="D113" i="9"/>
  <c r="C113" i="9"/>
  <c r="B113" i="9"/>
  <c r="A113" i="9"/>
  <c r="W112" i="9"/>
  <c r="T112" i="9"/>
  <c r="S112" i="9"/>
  <c r="R112" i="9"/>
  <c r="Q112" i="9"/>
  <c r="O112" i="9"/>
  <c r="N112" i="9"/>
  <c r="M112" i="9"/>
  <c r="L112" i="9"/>
  <c r="K112" i="9"/>
  <c r="J112" i="9"/>
  <c r="I112" i="9"/>
  <c r="H112" i="9"/>
  <c r="G112" i="9"/>
  <c r="F112" i="9"/>
  <c r="E112" i="9"/>
  <c r="D112" i="9"/>
  <c r="C112" i="9"/>
  <c r="B112" i="9"/>
  <c r="A112" i="9"/>
  <c r="W111" i="9"/>
  <c r="T111" i="9"/>
  <c r="S111" i="9"/>
  <c r="R111" i="9"/>
  <c r="Q111" i="9"/>
  <c r="N111" i="9"/>
  <c r="M111" i="9"/>
  <c r="L111" i="9"/>
  <c r="K111" i="9"/>
  <c r="J111" i="9"/>
  <c r="I111" i="9"/>
  <c r="H111" i="9"/>
  <c r="G111" i="9"/>
  <c r="F111" i="9"/>
  <c r="E111" i="9"/>
  <c r="D111" i="9"/>
  <c r="C111" i="9"/>
  <c r="B111" i="9"/>
  <c r="A111" i="9"/>
  <c r="W110" i="9"/>
  <c r="T110" i="9"/>
  <c r="S110" i="9"/>
  <c r="R110" i="9"/>
  <c r="Q110" i="9"/>
  <c r="N110" i="9"/>
  <c r="M110" i="9"/>
  <c r="L110" i="9"/>
  <c r="K110" i="9"/>
  <c r="J110" i="9"/>
  <c r="I110" i="9"/>
  <c r="H110" i="9"/>
  <c r="G110" i="9"/>
  <c r="F110" i="9"/>
  <c r="E110" i="9"/>
  <c r="D110" i="9"/>
  <c r="C110" i="9"/>
  <c r="B110" i="9"/>
  <c r="A110" i="9"/>
  <c r="W109" i="9"/>
  <c r="T109" i="9"/>
  <c r="S109" i="9"/>
  <c r="R109" i="9"/>
  <c r="Q109" i="9"/>
  <c r="N109" i="9"/>
  <c r="M109" i="9"/>
  <c r="L109" i="9"/>
  <c r="K109" i="9"/>
  <c r="J109" i="9"/>
  <c r="I109" i="9"/>
  <c r="H109" i="9"/>
  <c r="G109" i="9"/>
  <c r="F109" i="9"/>
  <c r="E109" i="9"/>
  <c r="D109" i="9"/>
  <c r="C109" i="9"/>
  <c r="B109" i="9"/>
  <c r="A109" i="9"/>
  <c r="W108" i="9"/>
  <c r="T108" i="9"/>
  <c r="S108" i="9"/>
  <c r="R108" i="9"/>
  <c r="Q108" i="9"/>
  <c r="O108" i="9"/>
  <c r="N108" i="9"/>
  <c r="M108" i="9"/>
  <c r="L108" i="9"/>
  <c r="K108" i="9"/>
  <c r="J108" i="9"/>
  <c r="I108" i="9"/>
  <c r="H108" i="9"/>
  <c r="G108" i="9"/>
  <c r="F108" i="9"/>
  <c r="E108" i="9"/>
  <c r="D108" i="9"/>
  <c r="C108" i="9"/>
  <c r="B108" i="9"/>
  <c r="A108" i="9"/>
  <c r="W107" i="9"/>
  <c r="T107" i="9"/>
  <c r="S107" i="9"/>
  <c r="R107" i="9"/>
  <c r="Q107" i="9"/>
  <c r="N107" i="9"/>
  <c r="M107" i="9"/>
  <c r="L107" i="9"/>
  <c r="K107" i="9"/>
  <c r="J107" i="9"/>
  <c r="I107" i="9"/>
  <c r="H107" i="9"/>
  <c r="G107" i="9"/>
  <c r="F107" i="9"/>
  <c r="E107" i="9"/>
  <c r="D107" i="9"/>
  <c r="C107" i="9"/>
  <c r="B107" i="9"/>
  <c r="A107" i="9"/>
  <c r="W106" i="9"/>
  <c r="T106" i="9"/>
  <c r="S106" i="9"/>
  <c r="R106" i="9"/>
  <c r="Q106" i="9"/>
  <c r="N106" i="9"/>
  <c r="M106" i="9"/>
  <c r="L106" i="9"/>
  <c r="K106" i="9"/>
  <c r="J106" i="9"/>
  <c r="I106" i="9"/>
  <c r="H106" i="9"/>
  <c r="G106" i="9"/>
  <c r="F106" i="9"/>
  <c r="E106" i="9"/>
  <c r="D106" i="9"/>
  <c r="C106" i="9"/>
  <c r="B106" i="9"/>
  <c r="A106" i="9"/>
  <c r="W105" i="9"/>
  <c r="T105" i="9"/>
  <c r="S105" i="9"/>
  <c r="R105" i="9"/>
  <c r="Q105" i="9"/>
  <c r="N105" i="9"/>
  <c r="M105" i="9"/>
  <c r="L105" i="9"/>
  <c r="K105" i="9"/>
  <c r="J105" i="9"/>
  <c r="I105" i="9"/>
  <c r="H105" i="9"/>
  <c r="G105" i="9"/>
  <c r="F105" i="9"/>
  <c r="E105" i="9"/>
  <c r="D105" i="9"/>
  <c r="C105" i="9"/>
  <c r="B105" i="9"/>
  <c r="A105" i="9"/>
  <c r="W104" i="9"/>
  <c r="T104" i="9"/>
  <c r="S104" i="9"/>
  <c r="R104" i="9"/>
  <c r="Q104" i="9"/>
  <c r="O104" i="9"/>
  <c r="N104" i="9"/>
  <c r="M104" i="9"/>
  <c r="L104" i="9"/>
  <c r="K104" i="9"/>
  <c r="J104" i="9"/>
  <c r="I104" i="9"/>
  <c r="H104" i="9"/>
  <c r="G104" i="9"/>
  <c r="F104" i="9"/>
  <c r="E104" i="9"/>
  <c r="D104" i="9"/>
  <c r="C104" i="9"/>
  <c r="B104" i="9"/>
  <c r="A104" i="9"/>
  <c r="W103" i="9"/>
  <c r="T103" i="9"/>
  <c r="S103" i="9"/>
  <c r="R103" i="9"/>
  <c r="Q103" i="9"/>
  <c r="N103" i="9"/>
  <c r="M103" i="9"/>
  <c r="L103" i="9"/>
  <c r="K103" i="9"/>
  <c r="J103" i="9"/>
  <c r="I103" i="9"/>
  <c r="H103" i="9"/>
  <c r="G103" i="9"/>
  <c r="F103" i="9"/>
  <c r="E103" i="9"/>
  <c r="D103" i="9"/>
  <c r="C103" i="9"/>
  <c r="B103" i="9"/>
  <c r="A103" i="9"/>
  <c r="W102" i="9"/>
  <c r="T102" i="9"/>
  <c r="S102" i="9"/>
  <c r="R102" i="9"/>
  <c r="Q102" i="9"/>
  <c r="N102" i="9"/>
  <c r="M102" i="9"/>
  <c r="L102" i="9"/>
  <c r="K102" i="9"/>
  <c r="J102" i="9"/>
  <c r="I102" i="9"/>
  <c r="H102" i="9"/>
  <c r="G102" i="9"/>
  <c r="F102" i="9"/>
  <c r="E102" i="9"/>
  <c r="D102" i="9"/>
  <c r="C102" i="9"/>
  <c r="B102" i="9"/>
  <c r="A102" i="9"/>
  <c r="W101" i="9"/>
  <c r="T101" i="9"/>
  <c r="S101" i="9"/>
  <c r="R101" i="9"/>
  <c r="Q101" i="9"/>
  <c r="N101" i="9"/>
  <c r="M101" i="9"/>
  <c r="L101" i="9"/>
  <c r="K101" i="9"/>
  <c r="J101" i="9"/>
  <c r="I101" i="9"/>
  <c r="H101" i="9"/>
  <c r="G101" i="9"/>
  <c r="F101" i="9"/>
  <c r="E101" i="9"/>
  <c r="D101" i="9"/>
  <c r="C101" i="9"/>
  <c r="B101" i="9"/>
  <c r="A101" i="9"/>
  <c r="W100" i="9"/>
  <c r="T100" i="9"/>
  <c r="S100" i="9"/>
  <c r="R100" i="9"/>
  <c r="Q100" i="9"/>
  <c r="O100" i="9"/>
  <c r="N100" i="9"/>
  <c r="M100" i="9"/>
  <c r="L100" i="9"/>
  <c r="K100" i="9"/>
  <c r="J100" i="9"/>
  <c r="I100" i="9"/>
  <c r="H100" i="9"/>
  <c r="G100" i="9"/>
  <c r="F100" i="9"/>
  <c r="E100" i="9"/>
  <c r="D100" i="9"/>
  <c r="C100" i="9"/>
  <c r="B100" i="9"/>
  <c r="A100" i="9"/>
  <c r="W99" i="9"/>
  <c r="T99" i="9"/>
  <c r="S99" i="9"/>
  <c r="R99" i="9"/>
  <c r="Q99" i="9"/>
  <c r="N99" i="9"/>
  <c r="M99" i="9"/>
  <c r="L99" i="9"/>
  <c r="K99" i="9"/>
  <c r="J99" i="9"/>
  <c r="I99" i="9"/>
  <c r="H99" i="9"/>
  <c r="G99" i="9"/>
  <c r="F99" i="9"/>
  <c r="E99" i="9"/>
  <c r="D99" i="9"/>
  <c r="C99" i="9"/>
  <c r="B99" i="9"/>
  <c r="A99" i="9"/>
  <c r="W98" i="9"/>
  <c r="T98" i="9"/>
  <c r="S98" i="9"/>
  <c r="R98" i="9"/>
  <c r="Q98" i="9"/>
  <c r="N98" i="9"/>
  <c r="M98" i="9"/>
  <c r="L98" i="9"/>
  <c r="K98" i="9"/>
  <c r="J98" i="9"/>
  <c r="I98" i="9"/>
  <c r="H98" i="9"/>
  <c r="G98" i="9"/>
  <c r="F98" i="9"/>
  <c r="E98" i="9"/>
  <c r="D98" i="9"/>
  <c r="C98" i="9"/>
  <c r="B98" i="9"/>
  <c r="A98" i="9"/>
  <c r="W97" i="9"/>
  <c r="T97" i="9"/>
  <c r="S97" i="9"/>
  <c r="R97" i="9"/>
  <c r="Q97" i="9"/>
  <c r="N97" i="9"/>
  <c r="M97" i="9"/>
  <c r="L97" i="9"/>
  <c r="K97" i="9"/>
  <c r="J97" i="9"/>
  <c r="I97" i="9"/>
  <c r="H97" i="9"/>
  <c r="G97" i="9"/>
  <c r="F97" i="9"/>
  <c r="E97" i="9"/>
  <c r="D97" i="9"/>
  <c r="C97" i="9"/>
  <c r="B97" i="9"/>
  <c r="A97" i="9"/>
  <c r="W96" i="9"/>
  <c r="T96" i="9"/>
  <c r="S96" i="9"/>
  <c r="R96" i="9"/>
  <c r="Q96" i="9"/>
  <c r="O96" i="9"/>
  <c r="N96" i="9"/>
  <c r="M96" i="9"/>
  <c r="L96" i="9"/>
  <c r="K96" i="9"/>
  <c r="J96" i="9"/>
  <c r="I96" i="9"/>
  <c r="H96" i="9"/>
  <c r="G96" i="9"/>
  <c r="F96" i="9"/>
  <c r="E96" i="9"/>
  <c r="D96" i="9"/>
  <c r="C96" i="9"/>
  <c r="B96" i="9"/>
  <c r="A96" i="9"/>
  <c r="W95" i="9"/>
  <c r="T95" i="9"/>
  <c r="S95" i="9"/>
  <c r="R95" i="9"/>
  <c r="Q95" i="9"/>
  <c r="N95" i="9"/>
  <c r="M95" i="9"/>
  <c r="L95" i="9"/>
  <c r="K95" i="9"/>
  <c r="J95" i="9"/>
  <c r="I95" i="9"/>
  <c r="H95" i="9"/>
  <c r="G95" i="9"/>
  <c r="F95" i="9"/>
  <c r="E95" i="9"/>
  <c r="D95" i="9"/>
  <c r="C95" i="9"/>
  <c r="B95" i="9"/>
  <c r="A95" i="9"/>
  <c r="W94" i="9"/>
  <c r="T94" i="9"/>
  <c r="S94" i="9"/>
  <c r="R94" i="9"/>
  <c r="Q94" i="9"/>
  <c r="N94" i="9"/>
  <c r="M94" i="9"/>
  <c r="L94" i="9"/>
  <c r="K94" i="9"/>
  <c r="J94" i="9"/>
  <c r="I94" i="9"/>
  <c r="H94" i="9"/>
  <c r="G94" i="9"/>
  <c r="F94" i="9"/>
  <c r="E94" i="9"/>
  <c r="D94" i="9"/>
  <c r="C94" i="9"/>
  <c r="B94" i="9"/>
  <c r="A94" i="9"/>
  <c r="W93" i="9"/>
  <c r="T93" i="9"/>
  <c r="S93" i="9"/>
  <c r="R93" i="9"/>
  <c r="Q93" i="9"/>
  <c r="N93" i="9"/>
  <c r="M93" i="9"/>
  <c r="L93" i="9"/>
  <c r="K93" i="9"/>
  <c r="J93" i="9"/>
  <c r="I93" i="9"/>
  <c r="H93" i="9"/>
  <c r="G93" i="9"/>
  <c r="F93" i="9"/>
  <c r="E93" i="9"/>
  <c r="D93" i="9"/>
  <c r="C93" i="9"/>
  <c r="B93" i="9"/>
  <c r="A93" i="9"/>
  <c r="W92" i="9"/>
  <c r="T92" i="9"/>
  <c r="S92" i="9"/>
  <c r="R92" i="9"/>
  <c r="Q92" i="9"/>
  <c r="O92" i="9"/>
  <c r="N92" i="9"/>
  <c r="M92" i="9"/>
  <c r="L92" i="9"/>
  <c r="K92" i="9"/>
  <c r="J92" i="9"/>
  <c r="I92" i="9"/>
  <c r="H92" i="9"/>
  <c r="G92" i="9"/>
  <c r="F92" i="9"/>
  <c r="E92" i="9"/>
  <c r="D92" i="9"/>
  <c r="C92" i="9"/>
  <c r="B92" i="9"/>
  <c r="A92" i="9"/>
  <c r="W91" i="9"/>
  <c r="T91" i="9"/>
  <c r="S91" i="9"/>
  <c r="R91" i="9"/>
  <c r="Q91" i="9"/>
  <c r="N91" i="9"/>
  <c r="M91" i="9"/>
  <c r="L91" i="9"/>
  <c r="K91" i="9"/>
  <c r="J91" i="9"/>
  <c r="I91" i="9"/>
  <c r="H91" i="9"/>
  <c r="G91" i="9"/>
  <c r="F91" i="9"/>
  <c r="E91" i="9"/>
  <c r="D91" i="9"/>
  <c r="C91" i="9"/>
  <c r="B91" i="9"/>
  <c r="A91" i="9"/>
  <c r="W90" i="9"/>
  <c r="T90" i="9"/>
  <c r="S90" i="9"/>
  <c r="R90" i="9"/>
  <c r="Q90" i="9"/>
  <c r="N90" i="9"/>
  <c r="M90" i="9"/>
  <c r="L90" i="9"/>
  <c r="K90" i="9"/>
  <c r="J90" i="9"/>
  <c r="I90" i="9"/>
  <c r="H90" i="9"/>
  <c r="G90" i="9"/>
  <c r="F90" i="9"/>
  <c r="E90" i="9"/>
  <c r="D90" i="9"/>
  <c r="C90" i="9"/>
  <c r="B90" i="9"/>
  <c r="A90" i="9"/>
  <c r="W89" i="9"/>
  <c r="T89" i="9"/>
  <c r="S89" i="9"/>
  <c r="R89" i="9"/>
  <c r="Q89" i="9"/>
  <c r="N89" i="9"/>
  <c r="M89" i="9"/>
  <c r="L89" i="9"/>
  <c r="K89" i="9"/>
  <c r="J89" i="9"/>
  <c r="I89" i="9"/>
  <c r="H89" i="9"/>
  <c r="G89" i="9"/>
  <c r="F89" i="9"/>
  <c r="E89" i="9"/>
  <c r="D89" i="9"/>
  <c r="C89" i="9"/>
  <c r="B89" i="9"/>
  <c r="A89" i="9"/>
  <c r="W88" i="9"/>
  <c r="T88" i="9"/>
  <c r="S88" i="9"/>
  <c r="R88" i="9"/>
  <c r="Q88" i="9"/>
  <c r="O88" i="9"/>
  <c r="N88" i="9"/>
  <c r="M88" i="9"/>
  <c r="L88" i="9"/>
  <c r="K88" i="9"/>
  <c r="J88" i="9"/>
  <c r="I88" i="9"/>
  <c r="H88" i="9"/>
  <c r="G88" i="9"/>
  <c r="F88" i="9"/>
  <c r="E88" i="9"/>
  <c r="D88" i="9"/>
  <c r="C88" i="9"/>
  <c r="B88" i="9"/>
  <c r="A88" i="9"/>
  <c r="W87" i="9"/>
  <c r="T87" i="9"/>
  <c r="S87" i="9"/>
  <c r="R87" i="9"/>
  <c r="Q87" i="9"/>
  <c r="N87" i="9"/>
  <c r="M87" i="9"/>
  <c r="L87" i="9"/>
  <c r="K87" i="9"/>
  <c r="J87" i="9"/>
  <c r="I87" i="9"/>
  <c r="H87" i="9"/>
  <c r="G87" i="9"/>
  <c r="F87" i="9"/>
  <c r="E87" i="9"/>
  <c r="D87" i="9"/>
  <c r="C87" i="9"/>
  <c r="B87" i="9"/>
  <c r="A87" i="9"/>
  <c r="W86" i="9"/>
  <c r="T86" i="9"/>
  <c r="S86" i="9"/>
  <c r="R86" i="9"/>
  <c r="Q86" i="9"/>
  <c r="N86" i="9"/>
  <c r="M86" i="9"/>
  <c r="L86" i="9"/>
  <c r="K86" i="9"/>
  <c r="J86" i="9"/>
  <c r="I86" i="9"/>
  <c r="H86" i="9"/>
  <c r="G86" i="9"/>
  <c r="F86" i="9"/>
  <c r="E86" i="9"/>
  <c r="D86" i="9"/>
  <c r="C86" i="9"/>
  <c r="B86" i="9"/>
  <c r="A86" i="9"/>
  <c r="W85" i="9"/>
  <c r="T85" i="9"/>
  <c r="S85" i="9"/>
  <c r="R85" i="9"/>
  <c r="Q85" i="9"/>
  <c r="N85" i="9"/>
  <c r="M85" i="9"/>
  <c r="L85" i="9"/>
  <c r="K85" i="9"/>
  <c r="J85" i="9"/>
  <c r="I85" i="9"/>
  <c r="H85" i="9"/>
  <c r="G85" i="9"/>
  <c r="F85" i="9"/>
  <c r="E85" i="9"/>
  <c r="D85" i="9"/>
  <c r="C85" i="9"/>
  <c r="B85" i="9"/>
  <c r="A85" i="9"/>
  <c r="W84" i="9"/>
  <c r="T84" i="9"/>
  <c r="S84" i="9"/>
  <c r="R84" i="9"/>
  <c r="Q84" i="9"/>
  <c r="O84" i="9"/>
  <c r="N84" i="9"/>
  <c r="M84" i="9"/>
  <c r="L84" i="9"/>
  <c r="K84" i="9"/>
  <c r="J84" i="9"/>
  <c r="I84" i="9"/>
  <c r="H84" i="9"/>
  <c r="G84" i="9"/>
  <c r="F84" i="9"/>
  <c r="E84" i="9"/>
  <c r="D84" i="9"/>
  <c r="C84" i="9"/>
  <c r="B84" i="9"/>
  <c r="A84" i="9"/>
  <c r="W83" i="9"/>
  <c r="T83" i="9"/>
  <c r="S83" i="9"/>
  <c r="R83" i="9"/>
  <c r="Q83" i="9"/>
  <c r="N83" i="9"/>
  <c r="M83" i="9"/>
  <c r="L83" i="9"/>
  <c r="K83" i="9"/>
  <c r="J83" i="9"/>
  <c r="I83" i="9"/>
  <c r="H83" i="9"/>
  <c r="G83" i="9"/>
  <c r="F83" i="9"/>
  <c r="E83" i="9"/>
  <c r="D83" i="9"/>
  <c r="C83" i="9"/>
  <c r="B83" i="9"/>
  <c r="A83" i="9"/>
  <c r="W82" i="9"/>
  <c r="T82" i="9"/>
  <c r="S82" i="9"/>
  <c r="R82" i="9"/>
  <c r="Q82" i="9"/>
  <c r="N82" i="9"/>
  <c r="M82" i="9"/>
  <c r="L82" i="9"/>
  <c r="K82" i="9"/>
  <c r="J82" i="9"/>
  <c r="I82" i="9"/>
  <c r="H82" i="9"/>
  <c r="G82" i="9"/>
  <c r="F82" i="9"/>
  <c r="E82" i="9"/>
  <c r="D82" i="9"/>
  <c r="C82" i="9"/>
  <c r="B82" i="9"/>
  <c r="A82" i="9"/>
  <c r="W81" i="9"/>
  <c r="T81" i="9"/>
  <c r="S81" i="9"/>
  <c r="R81" i="9"/>
  <c r="Q81" i="9"/>
  <c r="N81" i="9"/>
  <c r="M81" i="9"/>
  <c r="L81" i="9"/>
  <c r="K81" i="9"/>
  <c r="J81" i="9"/>
  <c r="I81" i="9"/>
  <c r="H81" i="9"/>
  <c r="G81" i="9"/>
  <c r="F81" i="9"/>
  <c r="E81" i="9"/>
  <c r="D81" i="9"/>
  <c r="C81" i="9"/>
  <c r="B81" i="9"/>
  <c r="A81" i="9"/>
  <c r="W80" i="9"/>
  <c r="T80" i="9"/>
  <c r="S80" i="9"/>
  <c r="R80" i="9"/>
  <c r="Q80" i="9"/>
  <c r="O80" i="9"/>
  <c r="N80" i="9"/>
  <c r="M80" i="9"/>
  <c r="L80" i="9"/>
  <c r="K80" i="9"/>
  <c r="J80" i="9"/>
  <c r="I80" i="9"/>
  <c r="H80" i="9"/>
  <c r="G80" i="9"/>
  <c r="F80" i="9"/>
  <c r="E80" i="9"/>
  <c r="D80" i="9"/>
  <c r="C80" i="9"/>
  <c r="B80" i="9"/>
  <c r="A80" i="9"/>
  <c r="T77" i="9"/>
  <c r="S77" i="9"/>
  <c r="R77" i="9"/>
  <c r="Q77" i="9"/>
  <c r="N77" i="9"/>
  <c r="M77" i="9"/>
  <c r="L77" i="9"/>
  <c r="K77" i="9"/>
  <c r="J77" i="9"/>
  <c r="I77" i="9"/>
  <c r="H77" i="9"/>
  <c r="G77" i="9"/>
  <c r="F77" i="9"/>
  <c r="E77" i="9"/>
  <c r="D77" i="9"/>
  <c r="C77" i="9"/>
  <c r="B77" i="9"/>
  <c r="A77" i="9"/>
  <c r="T76" i="9"/>
  <c r="S76" i="9"/>
  <c r="R76" i="9"/>
  <c r="Q76" i="9"/>
  <c r="N76" i="9"/>
  <c r="M76" i="9"/>
  <c r="L76" i="9"/>
  <c r="K76" i="9"/>
  <c r="J76" i="9"/>
  <c r="I76" i="9"/>
  <c r="H76" i="9"/>
  <c r="G76" i="9"/>
  <c r="F76" i="9"/>
  <c r="E76" i="9"/>
  <c r="D76" i="9"/>
  <c r="C76" i="9"/>
  <c r="B76" i="9"/>
  <c r="A76" i="9"/>
  <c r="T75" i="9"/>
  <c r="S75" i="9"/>
  <c r="R75" i="9"/>
  <c r="Q75" i="9"/>
  <c r="N75" i="9"/>
  <c r="M75" i="9"/>
  <c r="L75" i="9"/>
  <c r="K75" i="9"/>
  <c r="J75" i="9"/>
  <c r="I75" i="9"/>
  <c r="H75" i="9"/>
  <c r="G75" i="9"/>
  <c r="F75" i="9"/>
  <c r="E75" i="9"/>
  <c r="D75" i="9"/>
  <c r="C75" i="9"/>
  <c r="B75" i="9"/>
  <c r="A75" i="9"/>
  <c r="T74" i="9"/>
  <c r="S74" i="9"/>
  <c r="R74" i="9"/>
  <c r="Q74" i="9"/>
  <c r="N74" i="9"/>
  <c r="M74" i="9"/>
  <c r="L74" i="9"/>
  <c r="K74" i="9"/>
  <c r="J74" i="9"/>
  <c r="I74" i="9"/>
  <c r="H74" i="9"/>
  <c r="G74" i="9"/>
  <c r="F74" i="9"/>
  <c r="E74" i="9"/>
  <c r="D74" i="9"/>
  <c r="C74" i="9"/>
  <c r="B74" i="9"/>
  <c r="A74" i="9"/>
  <c r="T73" i="9"/>
  <c r="S73" i="9"/>
  <c r="R73" i="9"/>
  <c r="Q73" i="9"/>
  <c r="N73" i="9"/>
  <c r="M73" i="9"/>
  <c r="L73" i="9"/>
  <c r="K73" i="9"/>
  <c r="J73" i="9"/>
  <c r="I73" i="9"/>
  <c r="H73" i="9"/>
  <c r="G73" i="9"/>
  <c r="F73" i="9"/>
  <c r="E73" i="9"/>
  <c r="D73" i="9"/>
  <c r="C73" i="9"/>
  <c r="B73" i="9"/>
  <c r="A73" i="9"/>
  <c r="T72" i="9"/>
  <c r="S72" i="9"/>
  <c r="R72" i="9"/>
  <c r="Q72" i="9"/>
  <c r="N72" i="9"/>
  <c r="M72" i="9"/>
  <c r="L72" i="9"/>
  <c r="K72" i="9"/>
  <c r="J72" i="9"/>
  <c r="I72" i="9"/>
  <c r="H72" i="9"/>
  <c r="G72" i="9"/>
  <c r="F72" i="9"/>
  <c r="E72" i="9"/>
  <c r="D72" i="9"/>
  <c r="C72" i="9"/>
  <c r="B72" i="9"/>
  <c r="A72" i="9"/>
  <c r="T71" i="9"/>
  <c r="S71" i="9"/>
  <c r="R71" i="9"/>
  <c r="Q71" i="9"/>
  <c r="N71" i="9"/>
  <c r="M71" i="9"/>
  <c r="L71" i="9"/>
  <c r="K71" i="9"/>
  <c r="J71" i="9"/>
  <c r="I71" i="9"/>
  <c r="H71" i="9"/>
  <c r="G71" i="9"/>
  <c r="F71" i="9"/>
  <c r="E71" i="9"/>
  <c r="D71" i="9"/>
  <c r="C71" i="9"/>
  <c r="B71" i="9"/>
  <c r="A71" i="9"/>
  <c r="T70" i="9"/>
  <c r="S70" i="9"/>
  <c r="R70" i="9"/>
  <c r="Q70" i="9"/>
  <c r="N70" i="9"/>
  <c r="M70" i="9"/>
  <c r="L70" i="9"/>
  <c r="K70" i="9"/>
  <c r="J70" i="9"/>
  <c r="I70" i="9"/>
  <c r="H70" i="9"/>
  <c r="G70" i="9"/>
  <c r="F70" i="9"/>
  <c r="E70" i="9"/>
  <c r="D70" i="9"/>
  <c r="C70" i="9"/>
  <c r="B70" i="9"/>
  <c r="A70" i="9"/>
  <c r="T69" i="9"/>
  <c r="S69" i="9"/>
  <c r="R69" i="9"/>
  <c r="Q69" i="9"/>
  <c r="N69" i="9"/>
  <c r="M69" i="9"/>
  <c r="L69" i="9"/>
  <c r="K69" i="9"/>
  <c r="J69" i="9"/>
  <c r="I69" i="9"/>
  <c r="H69" i="9"/>
  <c r="G69" i="9"/>
  <c r="F69" i="9"/>
  <c r="E69" i="9"/>
  <c r="D69" i="9"/>
  <c r="C69" i="9"/>
  <c r="B69" i="9"/>
  <c r="A69" i="9"/>
  <c r="T68" i="9"/>
  <c r="S68" i="9"/>
  <c r="R68" i="9"/>
  <c r="Q68" i="9"/>
  <c r="N68" i="9"/>
  <c r="M68" i="9"/>
  <c r="L68" i="9"/>
  <c r="K68" i="9"/>
  <c r="J68" i="9"/>
  <c r="I68" i="9"/>
  <c r="H68" i="9"/>
  <c r="G68" i="9"/>
  <c r="F68" i="9"/>
  <c r="E68" i="9"/>
  <c r="D68" i="9"/>
  <c r="C68" i="9"/>
  <c r="B68" i="9"/>
  <c r="A68" i="9"/>
  <c r="T67" i="9"/>
  <c r="S67" i="9"/>
  <c r="R67" i="9"/>
  <c r="Q67" i="9"/>
  <c r="N67" i="9"/>
  <c r="M67" i="9"/>
  <c r="L67" i="9"/>
  <c r="K67" i="9"/>
  <c r="J67" i="9"/>
  <c r="I67" i="9"/>
  <c r="H67" i="9"/>
  <c r="G67" i="9"/>
  <c r="F67" i="9"/>
  <c r="E67" i="9"/>
  <c r="D67" i="9"/>
  <c r="C67" i="9"/>
  <c r="B67" i="9"/>
  <c r="A67" i="9"/>
  <c r="T66" i="9"/>
  <c r="S66" i="9"/>
  <c r="R66" i="9"/>
  <c r="Q66" i="9"/>
  <c r="N66" i="9"/>
  <c r="M66" i="9"/>
  <c r="L66" i="9"/>
  <c r="K66" i="9"/>
  <c r="J66" i="9"/>
  <c r="I66" i="9"/>
  <c r="H66" i="9"/>
  <c r="G66" i="9"/>
  <c r="F66" i="9"/>
  <c r="E66" i="9"/>
  <c r="D66" i="9"/>
  <c r="C66" i="9"/>
  <c r="B66" i="9"/>
  <c r="A66" i="9"/>
  <c r="T65" i="9"/>
  <c r="S65" i="9"/>
  <c r="R65" i="9"/>
  <c r="Q65" i="9"/>
  <c r="N65" i="9"/>
  <c r="M65" i="9"/>
  <c r="L65" i="9"/>
  <c r="K65" i="9"/>
  <c r="J65" i="9"/>
  <c r="I65" i="9"/>
  <c r="H65" i="9"/>
  <c r="G65" i="9"/>
  <c r="F65" i="9"/>
  <c r="E65" i="9"/>
  <c r="D65" i="9"/>
  <c r="C65" i="9"/>
  <c r="B65" i="9"/>
  <c r="A65" i="9"/>
  <c r="T64" i="9"/>
  <c r="S64" i="9"/>
  <c r="R64" i="9"/>
  <c r="Q64" i="9"/>
  <c r="N64" i="9"/>
  <c r="M64" i="9"/>
  <c r="L64" i="9"/>
  <c r="K64" i="9"/>
  <c r="J64" i="9"/>
  <c r="I64" i="9"/>
  <c r="H64" i="9"/>
  <c r="G64" i="9"/>
  <c r="F64" i="9"/>
  <c r="E64" i="9"/>
  <c r="D64" i="9"/>
  <c r="C64" i="9"/>
  <c r="B64" i="9"/>
  <c r="A64" i="9"/>
  <c r="T63" i="9"/>
  <c r="S63" i="9"/>
  <c r="R63" i="9"/>
  <c r="Q63" i="9"/>
  <c r="N63" i="9"/>
  <c r="M63" i="9"/>
  <c r="L63" i="9"/>
  <c r="K63" i="9"/>
  <c r="J63" i="9"/>
  <c r="I63" i="9"/>
  <c r="H63" i="9"/>
  <c r="G63" i="9"/>
  <c r="F63" i="9"/>
  <c r="E63" i="9"/>
  <c r="D63" i="9"/>
  <c r="C63" i="9"/>
  <c r="B63" i="9"/>
  <c r="A63" i="9"/>
  <c r="T62" i="9"/>
  <c r="S62" i="9"/>
  <c r="R62" i="9"/>
  <c r="Q62" i="9"/>
  <c r="N62" i="9"/>
  <c r="M62" i="9"/>
  <c r="L62" i="9"/>
  <c r="K62" i="9"/>
  <c r="J62" i="9"/>
  <c r="I62" i="9"/>
  <c r="H62" i="9"/>
  <c r="G62" i="9"/>
  <c r="F62" i="9"/>
  <c r="E62" i="9"/>
  <c r="D62" i="9"/>
  <c r="C62" i="9"/>
  <c r="B62" i="9"/>
  <c r="A62" i="9"/>
  <c r="T61" i="9"/>
  <c r="S61" i="9"/>
  <c r="R61" i="9"/>
  <c r="Q61" i="9"/>
  <c r="N61" i="9"/>
  <c r="M61" i="9"/>
  <c r="L61" i="9"/>
  <c r="K61" i="9"/>
  <c r="J61" i="9"/>
  <c r="I61" i="9"/>
  <c r="H61" i="9"/>
  <c r="G61" i="9"/>
  <c r="F61" i="9"/>
  <c r="E61" i="9"/>
  <c r="D61" i="9"/>
  <c r="C61" i="9"/>
  <c r="B61" i="9"/>
  <c r="A61" i="9"/>
  <c r="T60" i="9"/>
  <c r="S60" i="9"/>
  <c r="R60" i="9"/>
  <c r="Q60" i="9"/>
  <c r="N60" i="9"/>
  <c r="M60" i="9"/>
  <c r="L60" i="9"/>
  <c r="K60" i="9"/>
  <c r="J60" i="9"/>
  <c r="I60" i="9"/>
  <c r="H60" i="9"/>
  <c r="G60" i="9"/>
  <c r="F60" i="9"/>
  <c r="E60" i="9"/>
  <c r="D60" i="9"/>
  <c r="C60" i="9"/>
  <c r="B60" i="9"/>
  <c r="A60" i="9"/>
  <c r="T59" i="9"/>
  <c r="S59" i="9"/>
  <c r="R59" i="9"/>
  <c r="Q59" i="9"/>
  <c r="N59" i="9"/>
  <c r="M59" i="9"/>
  <c r="L59" i="9"/>
  <c r="K59" i="9"/>
  <c r="J59" i="9"/>
  <c r="I59" i="9"/>
  <c r="H59" i="9"/>
  <c r="G59" i="9"/>
  <c r="F59" i="9"/>
  <c r="E59" i="9"/>
  <c r="D59" i="9"/>
  <c r="C59" i="9"/>
  <c r="B59" i="9"/>
  <c r="A59" i="9"/>
  <c r="T58" i="9"/>
  <c r="S58" i="9"/>
  <c r="R58" i="9"/>
  <c r="Q58" i="9"/>
  <c r="N58" i="9"/>
  <c r="M58" i="9"/>
  <c r="L58" i="9"/>
  <c r="K58" i="9"/>
  <c r="J58" i="9"/>
  <c r="I58" i="9"/>
  <c r="H58" i="9"/>
  <c r="G58" i="9"/>
  <c r="F58" i="9"/>
  <c r="E58" i="9"/>
  <c r="D58" i="9"/>
  <c r="C58" i="9"/>
  <c r="B58" i="9"/>
  <c r="A58" i="9"/>
  <c r="T57" i="9"/>
  <c r="S57" i="9"/>
  <c r="R57" i="9"/>
  <c r="Q57" i="9"/>
  <c r="N57" i="9"/>
  <c r="M57" i="9"/>
  <c r="L57" i="9"/>
  <c r="K57" i="9"/>
  <c r="J57" i="9"/>
  <c r="I57" i="9"/>
  <c r="H57" i="9"/>
  <c r="G57" i="9"/>
  <c r="F57" i="9"/>
  <c r="E57" i="9"/>
  <c r="D57" i="9"/>
  <c r="C57" i="9"/>
  <c r="B57" i="9"/>
  <c r="A57" i="9"/>
  <c r="T56" i="9"/>
  <c r="S56" i="9"/>
  <c r="R56" i="9"/>
  <c r="Q56" i="9"/>
  <c r="N56" i="9"/>
  <c r="M56" i="9"/>
  <c r="L56" i="9"/>
  <c r="K56" i="9"/>
  <c r="J56" i="9"/>
  <c r="I56" i="9"/>
  <c r="H56" i="9"/>
  <c r="G56" i="9"/>
  <c r="F56" i="9"/>
  <c r="E56" i="9"/>
  <c r="D56" i="9"/>
  <c r="C56" i="9"/>
  <c r="B56" i="9"/>
  <c r="A56" i="9"/>
  <c r="T55" i="9"/>
  <c r="S55" i="9"/>
  <c r="R55" i="9"/>
  <c r="Q55" i="9"/>
  <c r="N55" i="9"/>
  <c r="M55" i="9"/>
  <c r="L55" i="9"/>
  <c r="K55" i="9"/>
  <c r="J55" i="9"/>
  <c r="I55" i="9"/>
  <c r="H55" i="9"/>
  <c r="G55" i="9"/>
  <c r="F55" i="9"/>
  <c r="E55" i="9"/>
  <c r="D55" i="9"/>
  <c r="C55" i="9"/>
  <c r="B55" i="9"/>
  <c r="A55" i="9"/>
  <c r="T54" i="9"/>
  <c r="S54" i="9"/>
  <c r="R54" i="9"/>
  <c r="Q54" i="9"/>
  <c r="N54" i="9"/>
  <c r="M54" i="9"/>
  <c r="L54" i="9"/>
  <c r="K54" i="9"/>
  <c r="J54" i="9"/>
  <c r="I54" i="9"/>
  <c r="H54" i="9"/>
  <c r="G54" i="9"/>
  <c r="F54" i="9"/>
  <c r="E54" i="9"/>
  <c r="D54" i="9"/>
  <c r="C54" i="9"/>
  <c r="B54" i="9"/>
  <c r="A54" i="9"/>
  <c r="T53" i="9"/>
  <c r="S53" i="9"/>
  <c r="R53" i="9"/>
  <c r="Q53" i="9"/>
  <c r="N53" i="9"/>
  <c r="M53" i="9"/>
  <c r="L53" i="9"/>
  <c r="K53" i="9"/>
  <c r="J53" i="9"/>
  <c r="I53" i="9"/>
  <c r="H53" i="9"/>
  <c r="G53" i="9"/>
  <c r="F53" i="9"/>
  <c r="E53" i="9"/>
  <c r="D53" i="9"/>
  <c r="C53" i="9"/>
  <c r="B53" i="9"/>
  <c r="A53" i="9"/>
  <c r="T52" i="9"/>
  <c r="S52" i="9"/>
  <c r="R52" i="9"/>
  <c r="Q52" i="9"/>
  <c r="N52" i="9"/>
  <c r="M52" i="9"/>
  <c r="L52" i="9"/>
  <c r="K52" i="9"/>
  <c r="J52" i="9"/>
  <c r="I52" i="9"/>
  <c r="H52" i="9"/>
  <c r="G52" i="9"/>
  <c r="F52" i="9"/>
  <c r="E52" i="9"/>
  <c r="D52" i="9"/>
  <c r="C52" i="9"/>
  <c r="B52" i="9"/>
  <c r="A52" i="9"/>
  <c r="T51" i="9"/>
  <c r="S51" i="9"/>
  <c r="R51" i="9"/>
  <c r="Q51" i="9"/>
  <c r="N51" i="9"/>
  <c r="M51" i="9"/>
  <c r="L51" i="9"/>
  <c r="K51" i="9"/>
  <c r="J51" i="9"/>
  <c r="I51" i="9"/>
  <c r="H51" i="9"/>
  <c r="G51" i="9"/>
  <c r="F51" i="9"/>
  <c r="E51" i="9"/>
  <c r="D51" i="9"/>
  <c r="C51" i="9"/>
  <c r="B51" i="9"/>
  <c r="A51" i="9"/>
  <c r="T50" i="9"/>
  <c r="S50" i="9"/>
  <c r="R50" i="9"/>
  <c r="Q50" i="9"/>
  <c r="N50" i="9"/>
  <c r="M50" i="9"/>
  <c r="L50" i="9"/>
  <c r="K50" i="9"/>
  <c r="J50" i="9"/>
  <c r="I50" i="9"/>
  <c r="H50" i="9"/>
  <c r="G50" i="9"/>
  <c r="F50" i="9"/>
  <c r="E50" i="9"/>
  <c r="D50" i="9"/>
  <c r="C50" i="9"/>
  <c r="B50" i="9"/>
  <c r="A50" i="9"/>
  <c r="T49" i="9"/>
  <c r="S49" i="9"/>
  <c r="R49" i="9"/>
  <c r="Q49" i="9"/>
  <c r="N49" i="9"/>
  <c r="M49" i="9"/>
  <c r="L49" i="9"/>
  <c r="K49" i="9"/>
  <c r="J49" i="9"/>
  <c r="I49" i="9"/>
  <c r="H49" i="9"/>
  <c r="G49" i="9"/>
  <c r="F49" i="9"/>
  <c r="E49" i="9"/>
  <c r="D49" i="9"/>
  <c r="C49" i="9"/>
  <c r="B49" i="9"/>
  <c r="A49" i="9"/>
  <c r="T48" i="9"/>
  <c r="S48" i="9"/>
  <c r="R48" i="9"/>
  <c r="Q48" i="9"/>
  <c r="N48" i="9"/>
  <c r="M48" i="9"/>
  <c r="L48" i="9"/>
  <c r="K48" i="9"/>
  <c r="J48" i="9"/>
  <c r="I48" i="9"/>
  <c r="H48" i="9"/>
  <c r="G48" i="9"/>
  <c r="F48" i="9"/>
  <c r="E48" i="9"/>
  <c r="D48" i="9"/>
  <c r="C48" i="9"/>
  <c r="B48" i="9"/>
  <c r="A48" i="9"/>
  <c r="T47" i="9"/>
  <c r="S47" i="9"/>
  <c r="R47" i="9"/>
  <c r="Q47" i="9"/>
  <c r="N47" i="9"/>
  <c r="M47" i="9"/>
  <c r="L47" i="9"/>
  <c r="K47" i="9"/>
  <c r="J47" i="9"/>
  <c r="I47" i="9"/>
  <c r="H47" i="9"/>
  <c r="G47" i="9"/>
  <c r="F47" i="9"/>
  <c r="E47" i="9"/>
  <c r="D47" i="9"/>
  <c r="C47" i="9"/>
  <c r="B47" i="9"/>
  <c r="A47" i="9"/>
  <c r="T46" i="9"/>
  <c r="S46" i="9"/>
  <c r="R46" i="9"/>
  <c r="Q46" i="9"/>
  <c r="N46" i="9"/>
  <c r="M46" i="9"/>
  <c r="L46" i="9"/>
  <c r="K46" i="9"/>
  <c r="J46" i="9"/>
  <c r="I46" i="9"/>
  <c r="H46" i="9"/>
  <c r="G46" i="9"/>
  <c r="F46" i="9"/>
  <c r="E46" i="9"/>
  <c r="D46" i="9"/>
  <c r="C46" i="9"/>
  <c r="B46" i="9"/>
  <c r="A46" i="9"/>
  <c r="T45" i="9"/>
  <c r="S45" i="9"/>
  <c r="R45" i="9"/>
  <c r="Q45" i="9"/>
  <c r="N45" i="9"/>
  <c r="M45" i="9"/>
  <c r="L45" i="9"/>
  <c r="K45" i="9"/>
  <c r="J45" i="9"/>
  <c r="I45" i="9"/>
  <c r="H45" i="9"/>
  <c r="G45" i="9"/>
  <c r="F45" i="9"/>
  <c r="E45" i="9"/>
  <c r="D45" i="9"/>
  <c r="C45" i="9"/>
  <c r="B45" i="9"/>
  <c r="A45" i="9"/>
  <c r="T44" i="9"/>
  <c r="S44" i="9"/>
  <c r="R44" i="9"/>
  <c r="Q44" i="9"/>
  <c r="N44" i="9"/>
  <c r="M44" i="9"/>
  <c r="L44" i="9"/>
  <c r="K44" i="9"/>
  <c r="J44" i="9"/>
  <c r="I44" i="9"/>
  <c r="H44" i="9"/>
  <c r="G44" i="9"/>
  <c r="F44" i="9"/>
  <c r="E44" i="9"/>
  <c r="D44" i="9"/>
  <c r="C44" i="9"/>
  <c r="B44" i="9"/>
  <c r="A44" i="9"/>
  <c r="T43" i="9"/>
  <c r="S43" i="9"/>
  <c r="R43" i="9"/>
  <c r="Q43" i="9"/>
  <c r="N43" i="9"/>
  <c r="M43" i="9"/>
  <c r="L43" i="9"/>
  <c r="K43" i="9"/>
  <c r="J43" i="9"/>
  <c r="I43" i="9"/>
  <c r="H43" i="9"/>
  <c r="G43" i="9"/>
  <c r="F43" i="9"/>
  <c r="E43" i="9"/>
  <c r="D43" i="9"/>
  <c r="C43" i="9"/>
  <c r="B43" i="9"/>
  <c r="A43" i="9"/>
  <c r="T42" i="9"/>
  <c r="S42" i="9"/>
  <c r="R42" i="9"/>
  <c r="Q42" i="9"/>
  <c r="N42" i="9"/>
  <c r="M42" i="9"/>
  <c r="L42" i="9"/>
  <c r="K42" i="9"/>
  <c r="J42" i="9"/>
  <c r="I42" i="9"/>
  <c r="H42" i="9"/>
  <c r="G42" i="9"/>
  <c r="F42" i="9"/>
  <c r="E42" i="9"/>
  <c r="D42" i="9"/>
  <c r="C42" i="9"/>
  <c r="B42" i="9"/>
  <c r="A42" i="9"/>
  <c r="T41" i="9"/>
  <c r="S41" i="9"/>
  <c r="R41" i="9"/>
  <c r="Q41" i="9"/>
  <c r="N41" i="9"/>
  <c r="M41" i="9"/>
  <c r="L41" i="9"/>
  <c r="K41" i="9"/>
  <c r="J41" i="9"/>
  <c r="I41" i="9"/>
  <c r="H41" i="9"/>
  <c r="G41" i="9"/>
  <c r="F41" i="9"/>
  <c r="E41" i="9"/>
  <c r="D41" i="9"/>
  <c r="C41" i="9"/>
  <c r="B41" i="9"/>
  <c r="A41" i="9"/>
  <c r="T40" i="9"/>
  <c r="S40" i="9"/>
  <c r="R40" i="9"/>
  <c r="Q40" i="9"/>
  <c r="N40" i="9"/>
  <c r="M40" i="9"/>
  <c r="L40" i="9"/>
  <c r="K40" i="9"/>
  <c r="J40" i="9"/>
  <c r="I40" i="9"/>
  <c r="H40" i="9"/>
  <c r="G40" i="9"/>
  <c r="F40" i="9"/>
  <c r="E40" i="9"/>
  <c r="D40" i="9"/>
  <c r="C40" i="9"/>
  <c r="B40" i="9"/>
  <c r="A40" i="9"/>
  <c r="T39" i="9"/>
  <c r="S39" i="9"/>
  <c r="R39" i="9"/>
  <c r="Q39" i="9"/>
  <c r="N39" i="9"/>
  <c r="M39" i="9"/>
  <c r="L39" i="9"/>
  <c r="K39" i="9"/>
  <c r="J39" i="9"/>
  <c r="I39" i="9"/>
  <c r="H39" i="9"/>
  <c r="G39" i="9"/>
  <c r="F39" i="9"/>
  <c r="E39" i="9"/>
  <c r="D39" i="9"/>
  <c r="C39" i="9"/>
  <c r="B39" i="9"/>
  <c r="A39" i="9"/>
  <c r="T38" i="9"/>
  <c r="S38" i="9"/>
  <c r="R38" i="9"/>
  <c r="Q38" i="9"/>
  <c r="N38" i="9"/>
  <c r="M38" i="9"/>
  <c r="L38" i="9"/>
  <c r="K38" i="9"/>
  <c r="J38" i="9"/>
  <c r="I38" i="9"/>
  <c r="H38" i="9"/>
  <c r="G38" i="9"/>
  <c r="F38" i="9"/>
  <c r="E38" i="9"/>
  <c r="D38" i="9"/>
  <c r="C38" i="9"/>
  <c r="B38" i="9"/>
  <c r="A38" i="9"/>
  <c r="T37" i="9"/>
  <c r="S37" i="9"/>
  <c r="R37" i="9"/>
  <c r="Q37" i="9"/>
  <c r="N37" i="9"/>
  <c r="M37" i="9"/>
  <c r="L37" i="9"/>
  <c r="K37" i="9"/>
  <c r="J37" i="9"/>
  <c r="I37" i="9"/>
  <c r="H37" i="9"/>
  <c r="G37" i="9"/>
  <c r="F37" i="9"/>
  <c r="E37" i="9"/>
  <c r="D37" i="9"/>
  <c r="C37" i="9"/>
  <c r="B37" i="9"/>
  <c r="A37" i="9"/>
  <c r="T36" i="9"/>
  <c r="S36" i="9"/>
  <c r="R36" i="9"/>
  <c r="Q36" i="9"/>
  <c r="N36" i="9"/>
  <c r="M36" i="9"/>
  <c r="L36" i="9"/>
  <c r="K36" i="9"/>
  <c r="J36" i="9"/>
  <c r="I36" i="9"/>
  <c r="H36" i="9"/>
  <c r="G36" i="9"/>
  <c r="F36" i="9"/>
  <c r="E36" i="9"/>
  <c r="D36" i="9"/>
  <c r="C36" i="9"/>
  <c r="B36" i="9"/>
  <c r="A36" i="9"/>
  <c r="T35" i="9"/>
  <c r="S35" i="9"/>
  <c r="R35" i="9"/>
  <c r="Q35" i="9"/>
  <c r="N35" i="9"/>
  <c r="M35" i="9"/>
  <c r="L35" i="9"/>
  <c r="K35" i="9"/>
  <c r="J35" i="9"/>
  <c r="I35" i="9"/>
  <c r="H35" i="9"/>
  <c r="G35" i="9"/>
  <c r="F35" i="9"/>
  <c r="E35" i="9"/>
  <c r="D35" i="9"/>
  <c r="C35" i="9"/>
  <c r="B35" i="9"/>
  <c r="A35" i="9"/>
  <c r="T34" i="9"/>
  <c r="S34" i="9"/>
  <c r="R34" i="9"/>
  <c r="Q34" i="9"/>
  <c r="N34" i="9"/>
  <c r="M34" i="9"/>
  <c r="L34" i="9"/>
  <c r="K34" i="9"/>
  <c r="J34" i="9"/>
  <c r="I34" i="9"/>
  <c r="H34" i="9"/>
  <c r="G34" i="9"/>
  <c r="F34" i="9"/>
  <c r="E34" i="9"/>
  <c r="D34" i="9"/>
  <c r="C34" i="9"/>
  <c r="B34" i="9"/>
  <c r="A34" i="9"/>
  <c r="T33" i="9"/>
  <c r="S33" i="9"/>
  <c r="R33" i="9"/>
  <c r="Q33" i="9"/>
  <c r="N33" i="9"/>
  <c r="M33" i="9"/>
  <c r="L33" i="9"/>
  <c r="K33" i="9"/>
  <c r="J33" i="9"/>
  <c r="I33" i="9"/>
  <c r="H33" i="9"/>
  <c r="G33" i="9"/>
  <c r="F33" i="9"/>
  <c r="E33" i="9"/>
  <c r="D33" i="9"/>
  <c r="C33" i="9"/>
  <c r="B33" i="9"/>
  <c r="A33" i="9"/>
  <c r="T32" i="9"/>
  <c r="S32" i="9"/>
  <c r="R32" i="9"/>
  <c r="Q32" i="9"/>
  <c r="N32" i="9"/>
  <c r="M32" i="9"/>
  <c r="L32" i="9"/>
  <c r="K32" i="9"/>
  <c r="J32" i="9"/>
  <c r="I32" i="9"/>
  <c r="H32" i="9"/>
  <c r="G32" i="9"/>
  <c r="F32" i="9"/>
  <c r="E32" i="9"/>
  <c r="D32" i="9"/>
  <c r="C32" i="9"/>
  <c r="B32" i="9"/>
  <c r="A32" i="9"/>
  <c r="T31" i="9"/>
  <c r="S31" i="9"/>
  <c r="R31" i="9"/>
  <c r="Q31" i="9"/>
  <c r="N31" i="9"/>
  <c r="M31" i="9"/>
  <c r="L31" i="9"/>
  <c r="K31" i="9"/>
  <c r="J31" i="9"/>
  <c r="I31" i="9"/>
  <c r="H31" i="9"/>
  <c r="G31" i="9"/>
  <c r="F31" i="9"/>
  <c r="E31" i="9"/>
  <c r="D31" i="9"/>
  <c r="C31" i="9"/>
  <c r="B31" i="9"/>
  <c r="A31" i="9"/>
  <c r="T30" i="9"/>
  <c r="S30" i="9"/>
  <c r="R30" i="9"/>
  <c r="Q30" i="9"/>
  <c r="N30" i="9"/>
  <c r="M30" i="9"/>
  <c r="L30" i="9"/>
  <c r="K30" i="9"/>
  <c r="J30" i="9"/>
  <c r="I30" i="9"/>
  <c r="H30" i="9"/>
  <c r="G30" i="9"/>
  <c r="F30" i="9"/>
  <c r="E30" i="9"/>
  <c r="D30" i="9"/>
  <c r="C30" i="9"/>
  <c r="B30" i="9"/>
  <c r="A30" i="9"/>
  <c r="T29" i="9"/>
  <c r="S29" i="9"/>
  <c r="R29" i="9"/>
  <c r="Q29" i="9"/>
  <c r="N29" i="9"/>
  <c r="M29" i="9"/>
  <c r="L29" i="9"/>
  <c r="K29" i="9"/>
  <c r="J29" i="9"/>
  <c r="I29" i="9"/>
  <c r="H29" i="9"/>
  <c r="G29" i="9"/>
  <c r="F29" i="9"/>
  <c r="E29" i="9"/>
  <c r="D29" i="9"/>
  <c r="C29" i="9"/>
  <c r="B29" i="9"/>
  <c r="A29" i="9"/>
  <c r="T28" i="9"/>
  <c r="S28" i="9"/>
  <c r="R28" i="9"/>
  <c r="Q28" i="9"/>
  <c r="N28" i="9"/>
  <c r="M28" i="9"/>
  <c r="L28" i="9"/>
  <c r="K28" i="9"/>
  <c r="J28" i="9"/>
  <c r="I28" i="9"/>
  <c r="H28" i="9"/>
  <c r="G28" i="9"/>
  <c r="F28" i="9"/>
  <c r="E28" i="9"/>
  <c r="D28" i="9"/>
  <c r="C28" i="9"/>
  <c r="B28" i="9"/>
  <c r="A28" i="9"/>
  <c r="T27" i="9"/>
  <c r="S27" i="9"/>
  <c r="R27" i="9"/>
  <c r="Q27" i="9"/>
  <c r="N27" i="9"/>
  <c r="M27" i="9"/>
  <c r="L27" i="9"/>
  <c r="K27" i="9"/>
  <c r="J27" i="9"/>
  <c r="I27" i="9"/>
  <c r="H27" i="9"/>
  <c r="G27" i="9"/>
  <c r="F27" i="9"/>
  <c r="E27" i="9"/>
  <c r="D27" i="9"/>
  <c r="C27" i="9"/>
  <c r="B27" i="9"/>
  <c r="A27" i="9"/>
  <c r="T26" i="9"/>
  <c r="S26" i="9"/>
  <c r="R26" i="9"/>
  <c r="Q26" i="9"/>
  <c r="N26" i="9"/>
  <c r="M26" i="9"/>
  <c r="L26" i="9"/>
  <c r="K26" i="9"/>
  <c r="J26" i="9"/>
  <c r="I26" i="9"/>
  <c r="H26" i="9"/>
  <c r="G26" i="9"/>
  <c r="F26" i="9"/>
  <c r="E26" i="9"/>
  <c r="D26" i="9"/>
  <c r="C26" i="9"/>
  <c r="B26" i="9"/>
  <c r="A26" i="9"/>
  <c r="T25" i="9"/>
  <c r="S25" i="9"/>
  <c r="R25" i="9"/>
  <c r="Q25" i="9"/>
  <c r="N25" i="9"/>
  <c r="M25" i="9"/>
  <c r="L25" i="9"/>
  <c r="K25" i="9"/>
  <c r="J25" i="9"/>
  <c r="I25" i="9"/>
  <c r="H25" i="9"/>
  <c r="G25" i="9"/>
  <c r="F25" i="9"/>
  <c r="E25" i="9"/>
  <c r="D25" i="9"/>
  <c r="C25" i="9"/>
  <c r="B25" i="9"/>
  <c r="A25" i="9"/>
  <c r="T24" i="9"/>
  <c r="S24" i="9"/>
  <c r="R24" i="9"/>
  <c r="Q24" i="9"/>
  <c r="N24" i="9"/>
  <c r="M24" i="9"/>
  <c r="L24" i="9"/>
  <c r="K24" i="9"/>
  <c r="J24" i="9"/>
  <c r="I24" i="9"/>
  <c r="H24" i="9"/>
  <c r="G24" i="9"/>
  <c r="F24" i="9"/>
  <c r="E24" i="9"/>
  <c r="D24" i="9"/>
  <c r="C24" i="9"/>
  <c r="B24" i="9"/>
  <c r="A24" i="9"/>
  <c r="T23" i="9"/>
  <c r="S23" i="9"/>
  <c r="R23" i="9"/>
  <c r="Q23" i="9"/>
  <c r="N23" i="9"/>
  <c r="M23" i="9"/>
  <c r="L23" i="9"/>
  <c r="K23" i="9"/>
  <c r="J23" i="9"/>
  <c r="I23" i="9"/>
  <c r="H23" i="9"/>
  <c r="G23" i="9"/>
  <c r="F23" i="9"/>
  <c r="E23" i="9"/>
  <c r="D23" i="9"/>
  <c r="C23" i="9"/>
  <c r="B23" i="9"/>
  <c r="A23" i="9"/>
  <c r="T22" i="9"/>
  <c r="S22" i="9"/>
  <c r="R22" i="9"/>
  <c r="Q22" i="9"/>
  <c r="N22" i="9"/>
  <c r="M22" i="9"/>
  <c r="L22" i="9"/>
  <c r="K22" i="9"/>
  <c r="J22" i="9"/>
  <c r="I22" i="9"/>
  <c r="H22" i="9"/>
  <c r="G22" i="9"/>
  <c r="F22" i="9"/>
  <c r="E22" i="9"/>
  <c r="D22" i="9"/>
  <c r="C22" i="9"/>
  <c r="B22" i="9"/>
  <c r="A22" i="9"/>
  <c r="T21" i="9"/>
  <c r="S21" i="9"/>
  <c r="R21" i="9"/>
  <c r="Q21" i="9"/>
  <c r="N21" i="9"/>
  <c r="M21" i="9"/>
  <c r="L21" i="9"/>
  <c r="K21" i="9"/>
  <c r="J21" i="9"/>
  <c r="I21" i="9"/>
  <c r="H21" i="9"/>
  <c r="G21" i="9"/>
  <c r="F21" i="9"/>
  <c r="E21" i="9"/>
  <c r="D21" i="9"/>
  <c r="C21" i="9"/>
  <c r="B21" i="9"/>
  <c r="A21" i="9"/>
  <c r="T20" i="9"/>
  <c r="S20" i="9"/>
  <c r="R20" i="9"/>
  <c r="Q20" i="9"/>
  <c r="N20" i="9"/>
  <c r="M20" i="9"/>
  <c r="L20" i="9"/>
  <c r="K20" i="9"/>
  <c r="J20" i="9"/>
  <c r="I20" i="9"/>
  <c r="H20" i="9"/>
  <c r="G20" i="9"/>
  <c r="F20" i="9"/>
  <c r="E20" i="9"/>
  <c r="D20" i="9"/>
  <c r="C20" i="9"/>
  <c r="B20" i="9"/>
  <c r="A20" i="9"/>
  <c r="T19" i="9"/>
  <c r="S19" i="9"/>
  <c r="R19" i="9"/>
  <c r="Q19" i="9"/>
  <c r="N19" i="9"/>
  <c r="M19" i="9"/>
  <c r="L19" i="9"/>
  <c r="K19" i="9"/>
  <c r="J19" i="9"/>
  <c r="I19" i="9"/>
  <c r="H19" i="9"/>
  <c r="G19" i="9"/>
  <c r="F19" i="9"/>
  <c r="E19" i="9"/>
  <c r="D19" i="9"/>
  <c r="C19" i="9"/>
  <c r="B19" i="9"/>
  <c r="A19" i="9"/>
  <c r="T18" i="9"/>
  <c r="S18" i="9"/>
  <c r="R18" i="9"/>
  <c r="Q18" i="9"/>
  <c r="N18" i="9"/>
  <c r="M18" i="9"/>
  <c r="L18" i="9"/>
  <c r="K18" i="9"/>
  <c r="J18" i="9"/>
  <c r="I18" i="9"/>
  <c r="H18" i="9"/>
  <c r="G18" i="9"/>
  <c r="F18" i="9"/>
  <c r="E18" i="9"/>
  <c r="D18" i="9"/>
  <c r="C18" i="9"/>
  <c r="B18" i="9"/>
  <c r="A18" i="9"/>
  <c r="T17" i="9"/>
  <c r="S17" i="9"/>
  <c r="R17" i="9"/>
  <c r="Q17" i="9"/>
  <c r="N17" i="9"/>
  <c r="M17" i="9"/>
  <c r="L17" i="9"/>
  <c r="K17" i="9"/>
  <c r="J17" i="9"/>
  <c r="I17" i="9"/>
  <c r="H17" i="9"/>
  <c r="G17" i="9"/>
  <c r="F17" i="9"/>
  <c r="E17" i="9"/>
  <c r="D17" i="9"/>
  <c r="C17" i="9"/>
  <c r="B17" i="9"/>
  <c r="A17" i="9"/>
  <c r="T16" i="9"/>
  <c r="S16" i="9"/>
  <c r="R16" i="9"/>
  <c r="Q16" i="9"/>
  <c r="N16" i="9"/>
  <c r="M16" i="9"/>
  <c r="L16" i="9"/>
  <c r="K16" i="9"/>
  <c r="J16" i="9"/>
  <c r="I16" i="9"/>
  <c r="H16" i="9"/>
  <c r="G16" i="9"/>
  <c r="F16" i="9"/>
  <c r="E16" i="9"/>
  <c r="D16" i="9"/>
  <c r="C16" i="9"/>
  <c r="B16" i="9"/>
  <c r="A16" i="9"/>
  <c r="T15" i="9"/>
  <c r="S15" i="9"/>
  <c r="R15" i="9"/>
  <c r="Q15" i="9"/>
  <c r="N15" i="9"/>
  <c r="M15" i="9"/>
  <c r="L15" i="9"/>
  <c r="K15" i="9"/>
  <c r="J15" i="9"/>
  <c r="I15" i="9"/>
  <c r="H15" i="9"/>
  <c r="G15" i="9"/>
  <c r="F15" i="9"/>
  <c r="E15" i="9"/>
  <c r="D15" i="9"/>
  <c r="C15" i="9"/>
  <c r="B15" i="9"/>
  <c r="A15" i="9"/>
  <c r="T14" i="9"/>
  <c r="S14" i="9"/>
  <c r="R14" i="9"/>
  <c r="Q14" i="9"/>
  <c r="N14" i="9"/>
  <c r="M14" i="9"/>
  <c r="L14" i="9"/>
  <c r="K14" i="9"/>
  <c r="J14" i="9"/>
  <c r="I14" i="9"/>
  <c r="H14" i="9"/>
  <c r="G14" i="9"/>
  <c r="F14" i="9"/>
  <c r="E14" i="9"/>
  <c r="D14" i="9"/>
  <c r="C14" i="9"/>
  <c r="B14" i="9"/>
  <c r="A14" i="9"/>
  <c r="T13" i="9"/>
  <c r="S13" i="9"/>
  <c r="R13" i="9"/>
  <c r="Q13" i="9"/>
  <c r="N13" i="9"/>
  <c r="M13" i="9"/>
  <c r="L13" i="9"/>
  <c r="K13" i="9"/>
  <c r="J13" i="9"/>
  <c r="I13" i="9"/>
  <c r="H13" i="9"/>
  <c r="G13" i="9"/>
  <c r="F13" i="9"/>
  <c r="E13" i="9"/>
  <c r="D13" i="9"/>
  <c r="C13" i="9"/>
  <c r="B13" i="9"/>
  <c r="A13" i="9"/>
  <c r="T12" i="9"/>
  <c r="S12" i="9"/>
  <c r="R12" i="9"/>
  <c r="Q12" i="9"/>
  <c r="N12" i="9"/>
  <c r="M12" i="9"/>
  <c r="L12" i="9"/>
  <c r="K12" i="9"/>
  <c r="J12" i="9"/>
  <c r="I12" i="9"/>
  <c r="H12" i="9"/>
  <c r="G12" i="9"/>
  <c r="F12" i="9"/>
  <c r="E12" i="9"/>
  <c r="D12" i="9"/>
  <c r="C12" i="9"/>
  <c r="B12" i="9"/>
  <c r="A12" i="9"/>
  <c r="T11" i="9"/>
  <c r="S11" i="9"/>
  <c r="R11" i="9"/>
  <c r="Q11" i="9"/>
  <c r="N11" i="9"/>
  <c r="M11" i="9"/>
  <c r="L11" i="9"/>
  <c r="K11" i="9"/>
  <c r="J11" i="9"/>
  <c r="I11" i="9"/>
  <c r="H11" i="9"/>
  <c r="G11" i="9"/>
  <c r="F11" i="9"/>
  <c r="E11" i="9"/>
  <c r="D11" i="9"/>
  <c r="C11" i="9"/>
  <c r="B11" i="9"/>
  <c r="A11" i="9"/>
  <c r="T10" i="9"/>
  <c r="S10" i="9"/>
  <c r="R10" i="9"/>
  <c r="Q10" i="9"/>
  <c r="N10" i="9"/>
  <c r="M10" i="9"/>
  <c r="L10" i="9"/>
  <c r="K10" i="9"/>
  <c r="J10" i="9"/>
  <c r="I10" i="9"/>
  <c r="H10" i="9"/>
  <c r="G10" i="9"/>
  <c r="F10" i="9"/>
  <c r="E10" i="9"/>
  <c r="D10" i="9"/>
  <c r="C10" i="9"/>
  <c r="B10" i="9"/>
  <c r="A10" i="9"/>
  <c r="T9" i="9"/>
  <c r="S9" i="9"/>
  <c r="R9" i="9"/>
  <c r="Q9" i="9"/>
  <c r="N9" i="9"/>
  <c r="M9" i="9"/>
  <c r="L9" i="9"/>
  <c r="K9" i="9"/>
  <c r="J9" i="9"/>
  <c r="I9" i="9"/>
  <c r="H9" i="9"/>
  <c r="G9" i="9"/>
  <c r="F9" i="9"/>
  <c r="E9" i="9"/>
  <c r="D9" i="9"/>
  <c r="C9" i="9"/>
  <c r="B9" i="9"/>
  <c r="A9" i="9"/>
  <c r="T8" i="9"/>
  <c r="S8" i="9"/>
  <c r="R8" i="9"/>
  <c r="Q8" i="9"/>
  <c r="N8" i="9"/>
  <c r="M8" i="9"/>
  <c r="L8" i="9"/>
  <c r="K8" i="9"/>
  <c r="J8" i="9"/>
  <c r="I8" i="9"/>
  <c r="H8" i="9"/>
  <c r="G8" i="9"/>
  <c r="F8" i="9"/>
  <c r="E8" i="9"/>
  <c r="D8" i="9"/>
  <c r="C8" i="9"/>
  <c r="B8" i="9"/>
  <c r="A8" i="9"/>
  <c r="T7" i="9"/>
  <c r="S7" i="9"/>
  <c r="R7" i="9"/>
  <c r="Q7" i="9"/>
  <c r="N7" i="9"/>
  <c r="M7" i="9"/>
  <c r="L7" i="9"/>
  <c r="K7" i="9"/>
  <c r="J7" i="9"/>
  <c r="I7" i="9"/>
  <c r="H7" i="9"/>
  <c r="G7" i="9"/>
  <c r="F7" i="9"/>
  <c r="E7" i="9"/>
  <c r="D7" i="9"/>
  <c r="C7" i="9"/>
  <c r="B7" i="9"/>
  <c r="A7" i="9"/>
  <c r="T6" i="9"/>
  <c r="S6" i="9"/>
  <c r="R6" i="9"/>
  <c r="Q6" i="9"/>
  <c r="N6" i="9"/>
  <c r="M6" i="9"/>
  <c r="L6" i="9"/>
  <c r="K6" i="9"/>
  <c r="J6" i="9"/>
  <c r="I6" i="9"/>
  <c r="H6" i="9"/>
  <c r="G6" i="9"/>
  <c r="F6" i="9"/>
  <c r="E6" i="9"/>
  <c r="D6" i="9"/>
  <c r="C6" i="9"/>
  <c r="B6" i="9"/>
  <c r="A6" i="9"/>
  <c r="T5" i="9"/>
  <c r="S5" i="9"/>
  <c r="R5" i="9"/>
  <c r="Q5" i="9"/>
  <c r="N5" i="9"/>
  <c r="M5" i="9"/>
  <c r="L5" i="9"/>
  <c r="K5" i="9"/>
  <c r="J5" i="9"/>
  <c r="I5" i="9"/>
  <c r="H5" i="9"/>
  <c r="G5" i="9"/>
  <c r="F5" i="9"/>
  <c r="E5" i="9"/>
  <c r="D5" i="9"/>
  <c r="C5" i="9"/>
  <c r="B5" i="9"/>
  <c r="A5" i="9"/>
  <c r="T4" i="9"/>
  <c r="S4" i="9"/>
  <c r="R4" i="9"/>
  <c r="Q4" i="9"/>
  <c r="N4" i="9"/>
  <c r="M4" i="9"/>
  <c r="L4" i="9"/>
  <c r="K4" i="9"/>
  <c r="J4" i="9"/>
  <c r="I4" i="9"/>
  <c r="H4" i="9"/>
  <c r="G4" i="9"/>
  <c r="F4" i="9"/>
  <c r="E4" i="9"/>
  <c r="D4" i="9"/>
  <c r="C4" i="9"/>
  <c r="B4" i="9"/>
  <c r="A4" i="9"/>
  <c r="T3" i="9"/>
  <c r="S3" i="9"/>
  <c r="R3" i="9"/>
  <c r="Q3" i="9"/>
  <c r="N3" i="9"/>
  <c r="M3" i="9"/>
  <c r="L3" i="9"/>
  <c r="K3" i="9"/>
  <c r="J3" i="9"/>
  <c r="I3" i="9"/>
  <c r="H3" i="9"/>
  <c r="G3" i="9"/>
  <c r="F3" i="9"/>
  <c r="E3" i="9"/>
  <c r="D3" i="9"/>
  <c r="C3" i="9"/>
  <c r="B3" i="9"/>
  <c r="A3" i="9"/>
  <c r="T2" i="9"/>
  <c r="S2" i="9"/>
  <c r="R2" i="9"/>
  <c r="Q2" i="9"/>
  <c r="N2" i="9"/>
  <c r="M2" i="9"/>
  <c r="L2" i="9"/>
  <c r="K2" i="9"/>
  <c r="J2" i="9"/>
  <c r="I2" i="9"/>
  <c r="H2" i="9"/>
  <c r="G2" i="9"/>
  <c r="F2" i="9"/>
  <c r="E2" i="9"/>
  <c r="D2" i="9"/>
  <c r="C2" i="9"/>
  <c r="B2" i="9"/>
  <c r="A2" i="9"/>
  <c r="D20" i="8"/>
  <c r="C20" i="8"/>
  <c r="B20" i="8"/>
  <c r="A20" i="8"/>
  <c r="G16" i="8"/>
  <c r="F16" i="8"/>
  <c r="E16" i="8"/>
  <c r="D16" i="8"/>
  <c r="B16" i="8"/>
  <c r="A16" i="8"/>
  <c r="F12" i="8"/>
  <c r="E12" i="8"/>
  <c r="D12" i="8"/>
  <c r="B12" i="8"/>
  <c r="A12" i="8"/>
  <c r="F11" i="8"/>
  <c r="E11" i="8"/>
  <c r="D11" i="8"/>
  <c r="B11" i="8"/>
  <c r="A11" i="8"/>
  <c r="F10" i="8"/>
  <c r="E10" i="8"/>
  <c r="D10" i="8"/>
  <c r="B10" i="8"/>
  <c r="A10" i="8"/>
  <c r="F9" i="8"/>
  <c r="E9" i="8"/>
  <c r="D9" i="8"/>
  <c r="B9" i="8"/>
  <c r="A9" i="8"/>
  <c r="F8" i="8"/>
  <c r="E8" i="8"/>
  <c r="D8" i="8"/>
  <c r="B8" i="8"/>
  <c r="A8" i="8"/>
  <c r="F7" i="8"/>
  <c r="E7" i="8"/>
  <c r="D7" i="8"/>
  <c r="B7" i="8"/>
  <c r="A7" i="8"/>
  <c r="F6" i="8"/>
  <c r="E6" i="8"/>
  <c r="D6" i="8"/>
  <c r="B6" i="8"/>
  <c r="A6" i="8"/>
  <c r="E2" i="8"/>
  <c r="D2" i="8"/>
  <c r="C2" i="8"/>
  <c r="B2" i="8"/>
  <c r="A2" i="8"/>
  <c r="F23" i="7"/>
  <c r="E18" i="7"/>
  <c r="E17" i="7"/>
  <c r="E16" i="7"/>
  <c r="E15" i="7"/>
  <c r="E14" i="7"/>
  <c r="E13" i="7"/>
  <c r="E12" i="7"/>
  <c r="D7" i="7"/>
  <c r="B2" i="7"/>
  <c r="B1" i="7"/>
  <c r="A1" i="7"/>
  <c r="Q90" i="6"/>
  <c r="M90" i="6"/>
  <c r="I90" i="6"/>
  <c r="F90" i="6"/>
  <c r="E90" i="6"/>
  <c r="D90" i="6"/>
  <c r="B90" i="6"/>
  <c r="A90" i="6"/>
  <c r="R89" i="6"/>
  <c r="N89" i="6"/>
  <c r="J89" i="6"/>
  <c r="F89" i="6"/>
  <c r="E89" i="6"/>
  <c r="D89" i="6"/>
  <c r="B89" i="6"/>
  <c r="A89" i="6"/>
  <c r="Q88" i="6"/>
  <c r="M88" i="6"/>
  <c r="I88" i="6"/>
  <c r="F88" i="6"/>
  <c r="E88" i="6"/>
  <c r="D88" i="6"/>
  <c r="B88" i="6"/>
  <c r="A88" i="6"/>
  <c r="R87" i="6"/>
  <c r="N87" i="6"/>
  <c r="J87" i="6"/>
  <c r="F87" i="6"/>
  <c r="E87" i="6"/>
  <c r="D87" i="6"/>
  <c r="B87" i="6"/>
  <c r="A87" i="6"/>
  <c r="Q86" i="6"/>
  <c r="M86" i="6"/>
  <c r="I86" i="6"/>
  <c r="F86" i="6"/>
  <c r="E86" i="6"/>
  <c r="D86" i="6"/>
  <c r="B86" i="6"/>
  <c r="A86" i="6"/>
  <c r="R85" i="6"/>
  <c r="N85" i="6"/>
  <c r="J85" i="6"/>
  <c r="F85" i="6"/>
  <c r="E85" i="6"/>
  <c r="D85" i="6"/>
  <c r="B85" i="6"/>
  <c r="A85" i="6"/>
  <c r="Q84" i="6"/>
  <c r="M84" i="6"/>
  <c r="I84" i="6"/>
  <c r="F84" i="6"/>
  <c r="E84" i="6"/>
  <c r="D84" i="6"/>
  <c r="B84" i="6"/>
  <c r="A84" i="6"/>
  <c r="R83" i="6"/>
  <c r="N83" i="6"/>
  <c r="J83" i="6"/>
  <c r="F83" i="6"/>
  <c r="E83" i="6"/>
  <c r="D83" i="6"/>
  <c r="B83" i="6"/>
  <c r="A83" i="6"/>
  <c r="Q82" i="6"/>
  <c r="M82" i="6"/>
  <c r="I82" i="6"/>
  <c r="F82" i="6"/>
  <c r="E82" i="6"/>
  <c r="D82" i="6"/>
  <c r="B82" i="6"/>
  <c r="A82" i="6"/>
  <c r="R81" i="6"/>
  <c r="N81" i="6"/>
  <c r="J81" i="6"/>
  <c r="F81" i="6"/>
  <c r="E81" i="6"/>
  <c r="D81" i="6"/>
  <c r="B81" i="6"/>
  <c r="A81" i="6"/>
  <c r="Q80" i="6"/>
  <c r="M80" i="6"/>
  <c r="I80" i="6"/>
  <c r="F80" i="6"/>
  <c r="E80" i="6"/>
  <c r="D80" i="6"/>
  <c r="B80" i="6"/>
  <c r="A80" i="6"/>
  <c r="R79" i="6"/>
  <c r="N79" i="6"/>
  <c r="J79" i="6"/>
  <c r="F79" i="6"/>
  <c r="E79" i="6"/>
  <c r="D79" i="6"/>
  <c r="B79" i="6"/>
  <c r="A79" i="6"/>
  <c r="Q78" i="6"/>
  <c r="M78" i="6"/>
  <c r="I78" i="6"/>
  <c r="F78" i="6"/>
  <c r="E78" i="6"/>
  <c r="D78" i="6"/>
  <c r="B78" i="6"/>
  <c r="A78" i="6"/>
  <c r="R77" i="6"/>
  <c r="N77" i="6"/>
  <c r="J77" i="6"/>
  <c r="F77" i="6"/>
  <c r="E77" i="6"/>
  <c r="D77" i="6"/>
  <c r="B77" i="6"/>
  <c r="A77" i="6"/>
  <c r="Q76" i="6"/>
  <c r="M76" i="6"/>
  <c r="I76" i="6"/>
  <c r="F76" i="6"/>
  <c r="E76" i="6"/>
  <c r="D76" i="6"/>
  <c r="B76" i="6"/>
  <c r="A76" i="6"/>
  <c r="R75" i="6"/>
  <c r="N75" i="6"/>
  <c r="J75" i="6"/>
  <c r="F75" i="6"/>
  <c r="E75" i="6"/>
  <c r="D75" i="6"/>
  <c r="B75" i="6"/>
  <c r="A75" i="6"/>
  <c r="M74" i="6"/>
  <c r="I74" i="6"/>
  <c r="F74" i="6"/>
  <c r="E74" i="6"/>
  <c r="D74" i="6"/>
  <c r="B74" i="6"/>
  <c r="A74" i="6"/>
  <c r="N73" i="6"/>
  <c r="J73" i="6"/>
  <c r="F73" i="6"/>
  <c r="E73" i="6"/>
  <c r="D73" i="6"/>
  <c r="B73" i="6"/>
  <c r="A73" i="6"/>
  <c r="M72" i="6"/>
  <c r="I72" i="6"/>
  <c r="F72" i="6"/>
  <c r="E72" i="6"/>
  <c r="D72" i="6"/>
  <c r="B72" i="6"/>
  <c r="A72" i="6"/>
  <c r="R71" i="6"/>
  <c r="N71" i="6"/>
  <c r="J71" i="6"/>
  <c r="F71" i="6"/>
  <c r="E71" i="6"/>
  <c r="D71" i="6"/>
  <c r="B71" i="6"/>
  <c r="A71" i="6"/>
  <c r="N66" i="6"/>
  <c r="M66" i="6"/>
  <c r="L66" i="6"/>
  <c r="K66" i="6"/>
  <c r="J66" i="6"/>
  <c r="I66" i="6"/>
  <c r="G66" i="6"/>
  <c r="F66" i="6"/>
  <c r="E66" i="6"/>
  <c r="D66" i="6"/>
  <c r="C66" i="6"/>
  <c r="B66" i="6"/>
  <c r="A66" i="6"/>
  <c r="P65" i="6"/>
  <c r="N65" i="6"/>
  <c r="M65" i="6"/>
  <c r="L65" i="6"/>
  <c r="K65" i="6"/>
  <c r="J65" i="6"/>
  <c r="I65" i="6"/>
  <c r="G65" i="6"/>
  <c r="F65" i="6"/>
  <c r="E65" i="6"/>
  <c r="D65" i="6"/>
  <c r="C65" i="6"/>
  <c r="B65" i="6"/>
  <c r="A65" i="6"/>
  <c r="N64" i="6"/>
  <c r="M64" i="6"/>
  <c r="L64" i="6"/>
  <c r="K64" i="6"/>
  <c r="J64" i="6"/>
  <c r="I64" i="6"/>
  <c r="G64" i="6"/>
  <c r="F64" i="6"/>
  <c r="E64" i="6"/>
  <c r="D64" i="6"/>
  <c r="C64" i="6"/>
  <c r="B64" i="6"/>
  <c r="A64" i="6"/>
  <c r="P63" i="6"/>
  <c r="N63" i="6"/>
  <c r="M63" i="6"/>
  <c r="L63" i="6"/>
  <c r="K63" i="6"/>
  <c r="J63" i="6"/>
  <c r="I63" i="6"/>
  <c r="G63" i="6"/>
  <c r="F63" i="6"/>
  <c r="E63" i="6"/>
  <c r="D63" i="6"/>
  <c r="C63" i="6"/>
  <c r="B63" i="6"/>
  <c r="A63" i="6"/>
  <c r="N62" i="6"/>
  <c r="M62" i="6"/>
  <c r="L62" i="6"/>
  <c r="K62" i="6"/>
  <c r="J62" i="6"/>
  <c r="I62" i="6"/>
  <c r="G62" i="6"/>
  <c r="F62" i="6"/>
  <c r="E62" i="6"/>
  <c r="D62" i="6"/>
  <c r="C62" i="6"/>
  <c r="B62" i="6"/>
  <c r="A62" i="6"/>
  <c r="P61" i="6"/>
  <c r="N61" i="6"/>
  <c r="M61" i="6"/>
  <c r="L61" i="6"/>
  <c r="K61" i="6"/>
  <c r="J61" i="6"/>
  <c r="I61" i="6"/>
  <c r="G61" i="6"/>
  <c r="F61" i="6"/>
  <c r="D61" i="6"/>
  <c r="B61" i="6"/>
  <c r="A61" i="6"/>
  <c r="Q60" i="6"/>
  <c r="N60" i="6"/>
  <c r="M60" i="6"/>
  <c r="L60" i="6"/>
  <c r="K60" i="6"/>
  <c r="J60" i="6"/>
  <c r="I60" i="6"/>
  <c r="G60" i="6"/>
  <c r="F60" i="6"/>
  <c r="E60" i="6"/>
  <c r="B60" i="6"/>
  <c r="A60" i="6"/>
  <c r="R59" i="6"/>
  <c r="N59" i="6"/>
  <c r="M59" i="6"/>
  <c r="L59" i="6"/>
  <c r="K59" i="6"/>
  <c r="J59" i="6"/>
  <c r="I59" i="6"/>
  <c r="H59" i="6"/>
  <c r="G59" i="6"/>
  <c r="F59" i="6"/>
  <c r="B59" i="6"/>
  <c r="A59" i="6"/>
  <c r="S58" i="6"/>
  <c r="O58" i="6"/>
  <c r="N58" i="6"/>
  <c r="M58" i="6"/>
  <c r="L58" i="6"/>
  <c r="K58" i="6"/>
  <c r="J58" i="6"/>
  <c r="I58" i="6"/>
  <c r="G58" i="6"/>
  <c r="F58" i="6"/>
  <c r="C58" i="6"/>
  <c r="B58" i="6"/>
  <c r="A58" i="6"/>
  <c r="P57" i="6"/>
  <c r="N57" i="6"/>
  <c r="M57" i="6"/>
  <c r="L57" i="6"/>
  <c r="K57" i="6"/>
  <c r="J57" i="6"/>
  <c r="I57" i="6"/>
  <c r="G57" i="6"/>
  <c r="F57" i="6"/>
  <c r="D57" i="6"/>
  <c r="B57" i="6"/>
  <c r="A57" i="6"/>
  <c r="Q56" i="6"/>
  <c r="N56" i="6"/>
  <c r="M56" i="6"/>
  <c r="L56" i="6"/>
  <c r="K56" i="6"/>
  <c r="J56" i="6"/>
  <c r="I56" i="6"/>
  <c r="G56" i="6"/>
  <c r="F56" i="6"/>
  <c r="E56" i="6"/>
  <c r="B56" i="6"/>
  <c r="A56" i="6"/>
  <c r="R55" i="6"/>
  <c r="N55" i="6"/>
  <c r="M55" i="6"/>
  <c r="L55" i="6"/>
  <c r="K55" i="6"/>
  <c r="J55" i="6"/>
  <c r="I55" i="6"/>
  <c r="H55" i="6"/>
  <c r="G55" i="6"/>
  <c r="F55" i="6"/>
  <c r="B55" i="6"/>
  <c r="A55" i="6"/>
  <c r="S54" i="6"/>
  <c r="O54" i="6"/>
  <c r="N54" i="6"/>
  <c r="M54" i="6"/>
  <c r="L54" i="6"/>
  <c r="K54" i="6"/>
  <c r="J54" i="6"/>
  <c r="I54" i="6"/>
  <c r="G54" i="6"/>
  <c r="F54" i="6"/>
  <c r="C54" i="6"/>
  <c r="B54" i="6"/>
  <c r="A54" i="6"/>
  <c r="P53" i="6"/>
  <c r="N53" i="6"/>
  <c r="M53" i="6"/>
  <c r="L53" i="6"/>
  <c r="K53" i="6"/>
  <c r="J53" i="6"/>
  <c r="I53" i="6"/>
  <c r="G53" i="6"/>
  <c r="F53" i="6"/>
  <c r="D53" i="6"/>
  <c r="B53" i="6"/>
  <c r="A53" i="6"/>
  <c r="Q52" i="6"/>
  <c r="N52" i="6"/>
  <c r="M52" i="6"/>
  <c r="L52" i="6"/>
  <c r="K52" i="6"/>
  <c r="J52" i="6"/>
  <c r="I52" i="6"/>
  <c r="G52" i="6"/>
  <c r="F52" i="6"/>
  <c r="E52" i="6"/>
  <c r="B52" i="6"/>
  <c r="A52" i="6"/>
  <c r="R51" i="6"/>
  <c r="N51" i="6"/>
  <c r="M51" i="6"/>
  <c r="L51" i="6"/>
  <c r="K51" i="6"/>
  <c r="J51" i="6"/>
  <c r="I51" i="6"/>
  <c r="H51" i="6"/>
  <c r="G51" i="6"/>
  <c r="F51" i="6"/>
  <c r="B51" i="6"/>
  <c r="A51" i="6"/>
  <c r="S50" i="6"/>
  <c r="O50" i="6"/>
  <c r="N50" i="6"/>
  <c r="M50" i="6"/>
  <c r="L50" i="6"/>
  <c r="K50" i="6"/>
  <c r="J50" i="6"/>
  <c r="I50" i="6"/>
  <c r="G50" i="6"/>
  <c r="F50" i="6"/>
  <c r="C50" i="6"/>
  <c r="B50" i="6"/>
  <c r="A50" i="6"/>
  <c r="P49" i="6"/>
  <c r="N49" i="6"/>
  <c r="M49" i="6"/>
  <c r="L49" i="6"/>
  <c r="K49" i="6"/>
  <c r="J49" i="6"/>
  <c r="I49" i="6"/>
  <c r="G49" i="6"/>
  <c r="F49" i="6"/>
  <c r="D49" i="6"/>
  <c r="B49" i="6"/>
  <c r="A49" i="6"/>
  <c r="Q48" i="6"/>
  <c r="N48" i="6"/>
  <c r="M48" i="6"/>
  <c r="L48" i="6"/>
  <c r="K48" i="6"/>
  <c r="J48" i="6"/>
  <c r="I48" i="6"/>
  <c r="G48" i="6"/>
  <c r="F48" i="6"/>
  <c r="E48" i="6"/>
  <c r="B48" i="6"/>
  <c r="A48" i="6"/>
  <c r="R47" i="6"/>
  <c r="N47" i="6"/>
  <c r="M47" i="6"/>
  <c r="L47" i="6"/>
  <c r="K47" i="6"/>
  <c r="J47" i="6"/>
  <c r="I47" i="6"/>
  <c r="H47" i="6"/>
  <c r="G47" i="6"/>
  <c r="F47" i="6"/>
  <c r="B47" i="6"/>
  <c r="A47" i="6"/>
  <c r="S46" i="6"/>
  <c r="O46" i="6"/>
  <c r="N46" i="6"/>
  <c r="M46" i="6"/>
  <c r="L46" i="6"/>
  <c r="K46" i="6"/>
  <c r="J46" i="6"/>
  <c r="I46" i="6"/>
  <c r="G46" i="6"/>
  <c r="F46" i="6"/>
  <c r="C46" i="6"/>
  <c r="B46" i="6"/>
  <c r="A46" i="6"/>
  <c r="P45" i="6"/>
  <c r="N45" i="6"/>
  <c r="M45" i="6"/>
  <c r="L45" i="6"/>
  <c r="K45" i="6"/>
  <c r="J45" i="6"/>
  <c r="I45" i="6"/>
  <c r="G45" i="6"/>
  <c r="F45" i="6"/>
  <c r="D45" i="6"/>
  <c r="B45" i="6"/>
  <c r="A45" i="6"/>
  <c r="Q44" i="6"/>
  <c r="N44" i="6"/>
  <c r="M44" i="6"/>
  <c r="L44" i="6"/>
  <c r="K44" i="6"/>
  <c r="J44" i="6"/>
  <c r="I44" i="6"/>
  <c r="G44" i="6"/>
  <c r="F44" i="6"/>
  <c r="E44" i="6"/>
  <c r="B44" i="6"/>
  <c r="A44" i="6"/>
  <c r="R43" i="6"/>
  <c r="N43" i="6"/>
  <c r="M43" i="6"/>
  <c r="L43" i="6"/>
  <c r="K43" i="6"/>
  <c r="J43" i="6"/>
  <c r="I43" i="6"/>
  <c r="H43" i="6"/>
  <c r="G43" i="6"/>
  <c r="F43" i="6"/>
  <c r="B43" i="6"/>
  <c r="A43" i="6"/>
  <c r="S42" i="6"/>
  <c r="O42" i="6"/>
  <c r="N42" i="6"/>
  <c r="M42" i="6"/>
  <c r="L42" i="6"/>
  <c r="K42" i="6"/>
  <c r="J42" i="6"/>
  <c r="I42" i="6"/>
  <c r="G42" i="6"/>
  <c r="F42" i="6"/>
  <c r="C42" i="6"/>
  <c r="B42" i="6"/>
  <c r="A42" i="6"/>
  <c r="P41" i="6"/>
  <c r="N41" i="6"/>
  <c r="M41" i="6"/>
  <c r="L41" i="6"/>
  <c r="K41" i="6"/>
  <c r="J41" i="6"/>
  <c r="I41" i="6"/>
  <c r="G41" i="6"/>
  <c r="F41" i="6"/>
  <c r="D41" i="6"/>
  <c r="B41" i="6"/>
  <c r="A41" i="6"/>
  <c r="Q40" i="6"/>
  <c r="N40" i="6"/>
  <c r="M40" i="6"/>
  <c r="L40" i="6"/>
  <c r="K40" i="6"/>
  <c r="J40" i="6"/>
  <c r="I40" i="6"/>
  <c r="G40" i="6"/>
  <c r="F40" i="6"/>
  <c r="E40" i="6"/>
  <c r="B40" i="6"/>
  <c r="A40" i="6"/>
  <c r="R39" i="6"/>
  <c r="N39" i="6"/>
  <c r="M39" i="6"/>
  <c r="L39" i="6"/>
  <c r="K39" i="6"/>
  <c r="J39" i="6"/>
  <c r="I39" i="6"/>
  <c r="G39" i="6"/>
  <c r="F39" i="6"/>
  <c r="B39" i="6"/>
  <c r="A39" i="6"/>
  <c r="N38" i="6"/>
  <c r="M38" i="6"/>
  <c r="L38" i="6"/>
  <c r="K38" i="6"/>
  <c r="J38" i="6"/>
  <c r="I38" i="6"/>
  <c r="G38" i="6"/>
  <c r="F38" i="6"/>
  <c r="B38" i="6"/>
  <c r="A38" i="6"/>
  <c r="N37" i="6"/>
  <c r="M37" i="6"/>
  <c r="L37" i="6"/>
  <c r="K37" i="6"/>
  <c r="J37" i="6"/>
  <c r="I37" i="6"/>
  <c r="G37" i="6"/>
  <c r="F37" i="6"/>
  <c r="B37" i="6"/>
  <c r="A37" i="6"/>
  <c r="N36" i="6"/>
  <c r="M36" i="6"/>
  <c r="L36" i="6"/>
  <c r="K36" i="6"/>
  <c r="J36" i="6"/>
  <c r="I36" i="6"/>
  <c r="G36" i="6"/>
  <c r="F36" i="6"/>
  <c r="B36" i="6"/>
  <c r="A36" i="6"/>
  <c r="N35" i="6"/>
  <c r="M35" i="6"/>
  <c r="L35" i="6"/>
  <c r="K35" i="6"/>
  <c r="J35" i="6"/>
  <c r="I35" i="6"/>
  <c r="G35" i="6"/>
  <c r="F35" i="6"/>
  <c r="B35" i="6"/>
  <c r="A35" i="6"/>
  <c r="N34" i="6"/>
  <c r="M34" i="6"/>
  <c r="L34" i="6"/>
  <c r="K34" i="6"/>
  <c r="J34" i="6"/>
  <c r="I34" i="6"/>
  <c r="G34" i="6"/>
  <c r="F34" i="6"/>
  <c r="B34" i="6"/>
  <c r="A34" i="6"/>
  <c r="N33" i="6"/>
  <c r="M33" i="6"/>
  <c r="L33" i="6"/>
  <c r="K33" i="6"/>
  <c r="J33" i="6"/>
  <c r="I33" i="6"/>
  <c r="G33" i="6"/>
  <c r="F33" i="6"/>
  <c r="B33" i="6"/>
  <c r="A33" i="6"/>
  <c r="N32" i="6"/>
  <c r="M32" i="6"/>
  <c r="L32" i="6"/>
  <c r="K32" i="6"/>
  <c r="J32" i="6"/>
  <c r="I32" i="6"/>
  <c r="G32" i="6"/>
  <c r="F32" i="6"/>
  <c r="B32" i="6"/>
  <c r="A32" i="6"/>
  <c r="N31" i="6"/>
  <c r="M31" i="6"/>
  <c r="L31" i="6"/>
  <c r="K31" i="6"/>
  <c r="J31" i="6"/>
  <c r="I31" i="6"/>
  <c r="G31" i="6"/>
  <c r="F31" i="6"/>
  <c r="B31" i="6"/>
  <c r="A31" i="6"/>
  <c r="N30" i="6"/>
  <c r="M30" i="6"/>
  <c r="L30" i="6"/>
  <c r="K30" i="6"/>
  <c r="J30" i="6"/>
  <c r="I30" i="6"/>
  <c r="G30" i="6"/>
  <c r="F30" i="6"/>
  <c r="B30" i="6"/>
  <c r="A30" i="6"/>
  <c r="N29" i="6"/>
  <c r="M29" i="6"/>
  <c r="L29" i="6"/>
  <c r="K29" i="6"/>
  <c r="J29" i="6"/>
  <c r="I29" i="6"/>
  <c r="G29" i="6"/>
  <c r="F29" i="6"/>
  <c r="B29" i="6"/>
  <c r="A29" i="6"/>
  <c r="N28" i="6"/>
  <c r="M28" i="6"/>
  <c r="L28" i="6"/>
  <c r="K28" i="6"/>
  <c r="J28" i="6"/>
  <c r="I28" i="6"/>
  <c r="G28" i="6"/>
  <c r="F28" i="6"/>
  <c r="B28" i="6"/>
  <c r="A28" i="6"/>
  <c r="N27" i="6"/>
  <c r="M27" i="6"/>
  <c r="L27" i="6"/>
  <c r="K27" i="6"/>
  <c r="J27" i="6"/>
  <c r="I27" i="6"/>
  <c r="G27" i="6"/>
  <c r="F27" i="6"/>
  <c r="B27" i="6"/>
  <c r="A27" i="6"/>
  <c r="N26" i="6"/>
  <c r="M26" i="6"/>
  <c r="L26" i="6"/>
  <c r="K26" i="6"/>
  <c r="J26" i="6"/>
  <c r="I26" i="6"/>
  <c r="G26" i="6"/>
  <c r="F26" i="6"/>
  <c r="B26" i="6"/>
  <c r="A26" i="6"/>
  <c r="N25" i="6"/>
  <c r="M25" i="6"/>
  <c r="L25" i="6"/>
  <c r="K25" i="6"/>
  <c r="J25" i="6"/>
  <c r="I25" i="6"/>
  <c r="G25" i="6"/>
  <c r="F25" i="6"/>
  <c r="B25" i="6"/>
  <c r="A25" i="6"/>
  <c r="N24" i="6"/>
  <c r="M24" i="6"/>
  <c r="L24" i="6"/>
  <c r="K24" i="6"/>
  <c r="J24" i="6"/>
  <c r="I24" i="6"/>
  <c r="G24" i="6"/>
  <c r="F24" i="6"/>
  <c r="B24" i="6"/>
  <c r="A24" i="6"/>
  <c r="N23" i="6"/>
  <c r="M23" i="6"/>
  <c r="L23" i="6"/>
  <c r="K23" i="6"/>
  <c r="J23" i="6"/>
  <c r="I23" i="6"/>
  <c r="G23" i="6"/>
  <c r="F23" i="6"/>
  <c r="B23" i="6"/>
  <c r="A23" i="6"/>
  <c r="N22" i="6"/>
  <c r="M22" i="6"/>
  <c r="L22" i="6"/>
  <c r="K22" i="6"/>
  <c r="J22" i="6"/>
  <c r="I22" i="6"/>
  <c r="G22" i="6"/>
  <c r="F22" i="6"/>
  <c r="B22" i="6"/>
  <c r="A22" i="6"/>
  <c r="N21" i="6"/>
  <c r="M21" i="6"/>
  <c r="L21" i="6"/>
  <c r="K21" i="6"/>
  <c r="J21" i="6"/>
  <c r="I21" i="6"/>
  <c r="G21" i="6"/>
  <c r="F21" i="6"/>
  <c r="B21" i="6"/>
  <c r="A21" i="6"/>
  <c r="N20" i="6"/>
  <c r="M20" i="6"/>
  <c r="L20" i="6"/>
  <c r="K20" i="6"/>
  <c r="J20" i="6"/>
  <c r="I20" i="6"/>
  <c r="G20" i="6"/>
  <c r="F20" i="6"/>
  <c r="B20" i="6"/>
  <c r="A20" i="6"/>
  <c r="N19" i="6"/>
  <c r="M19" i="6"/>
  <c r="L19" i="6"/>
  <c r="K19" i="6"/>
  <c r="J19" i="6"/>
  <c r="I19" i="6"/>
  <c r="G19" i="6"/>
  <c r="F19" i="6"/>
  <c r="B19" i="6"/>
  <c r="A19" i="6"/>
  <c r="N18" i="6"/>
  <c r="M18" i="6"/>
  <c r="L18" i="6"/>
  <c r="K18" i="6"/>
  <c r="J18" i="6"/>
  <c r="I18" i="6"/>
  <c r="G18" i="6"/>
  <c r="F18" i="6"/>
  <c r="B18" i="6"/>
  <c r="A18" i="6"/>
  <c r="N17" i="6"/>
  <c r="M17" i="6"/>
  <c r="L17" i="6"/>
  <c r="K17" i="6"/>
  <c r="J17" i="6"/>
  <c r="I17" i="6"/>
  <c r="G17" i="6"/>
  <c r="F17" i="6"/>
  <c r="B17" i="6"/>
  <c r="A17" i="6"/>
  <c r="N16" i="6"/>
  <c r="M16" i="6"/>
  <c r="L16" i="6"/>
  <c r="K16" i="6"/>
  <c r="J16" i="6"/>
  <c r="I16" i="6"/>
  <c r="G16" i="6"/>
  <c r="F16" i="6"/>
  <c r="B16" i="6"/>
  <c r="A16" i="6"/>
  <c r="N15" i="6"/>
  <c r="M15" i="6"/>
  <c r="L15" i="6"/>
  <c r="K15" i="6"/>
  <c r="J15" i="6"/>
  <c r="I15" i="6"/>
  <c r="G15" i="6"/>
  <c r="F15" i="6"/>
  <c r="B15" i="6"/>
  <c r="A15" i="6"/>
  <c r="N14" i="6"/>
  <c r="M14" i="6"/>
  <c r="L14" i="6"/>
  <c r="K14" i="6"/>
  <c r="J14" i="6"/>
  <c r="I14" i="6"/>
  <c r="G14" i="6"/>
  <c r="F14" i="6"/>
  <c r="B14" i="6"/>
  <c r="A14" i="6"/>
  <c r="N13" i="6"/>
  <c r="M13" i="6"/>
  <c r="L13" i="6"/>
  <c r="K13" i="6"/>
  <c r="J13" i="6"/>
  <c r="I13" i="6"/>
  <c r="G13" i="6"/>
  <c r="F13" i="6"/>
  <c r="B13" i="6"/>
  <c r="A13" i="6"/>
  <c r="N12" i="6"/>
  <c r="M12" i="6"/>
  <c r="L12" i="6"/>
  <c r="K12" i="6"/>
  <c r="J12" i="6"/>
  <c r="I12" i="6"/>
  <c r="G12" i="6"/>
  <c r="F12" i="6"/>
  <c r="B12" i="6"/>
  <c r="A12" i="6"/>
  <c r="N11" i="6"/>
  <c r="M11" i="6"/>
  <c r="L11" i="6"/>
  <c r="K11" i="6"/>
  <c r="J11" i="6"/>
  <c r="I11" i="6"/>
  <c r="G11" i="6"/>
  <c r="F11" i="6"/>
  <c r="B11" i="6"/>
  <c r="A11" i="6"/>
  <c r="N10" i="6"/>
  <c r="M10" i="6"/>
  <c r="L10" i="6"/>
  <c r="K10" i="6"/>
  <c r="J10" i="6"/>
  <c r="I10" i="6"/>
  <c r="G10" i="6"/>
  <c r="F10" i="6"/>
  <c r="B10" i="6"/>
  <c r="A10" i="6"/>
  <c r="N9" i="6"/>
  <c r="M9" i="6"/>
  <c r="L9" i="6"/>
  <c r="K9" i="6"/>
  <c r="J9" i="6"/>
  <c r="I9" i="6"/>
  <c r="G9" i="6"/>
  <c r="F9" i="6"/>
  <c r="B9" i="6"/>
  <c r="A9" i="6"/>
  <c r="N8" i="6"/>
  <c r="M8" i="6"/>
  <c r="L8" i="6"/>
  <c r="K8" i="6"/>
  <c r="J8" i="6"/>
  <c r="I8" i="6"/>
  <c r="G8" i="6"/>
  <c r="F8" i="6"/>
  <c r="B8" i="6"/>
  <c r="A8" i="6"/>
  <c r="N7" i="6"/>
  <c r="M7" i="6"/>
  <c r="L7" i="6"/>
  <c r="K7" i="6"/>
  <c r="J7" i="6"/>
  <c r="I7" i="6"/>
  <c r="G7" i="6"/>
  <c r="F7" i="6"/>
  <c r="B7" i="6"/>
  <c r="A7" i="6"/>
  <c r="N6" i="6"/>
  <c r="M6" i="6"/>
  <c r="L6" i="6"/>
  <c r="K6" i="6"/>
  <c r="J6" i="6"/>
  <c r="I6" i="6"/>
  <c r="G6" i="6"/>
  <c r="F6" i="6"/>
  <c r="B6" i="6"/>
  <c r="A6" i="6"/>
  <c r="Q5" i="6"/>
  <c r="N5" i="6"/>
  <c r="M5" i="6"/>
  <c r="L5" i="6"/>
  <c r="K5" i="6"/>
  <c r="J5" i="6"/>
  <c r="I5" i="6"/>
  <c r="G5" i="6"/>
  <c r="F5" i="6"/>
  <c r="C5" i="6"/>
  <c r="B5" i="6"/>
  <c r="A5" i="6"/>
  <c r="R4" i="6"/>
  <c r="P4" i="6"/>
  <c r="N4" i="6"/>
  <c r="M4" i="6"/>
  <c r="L4" i="6"/>
  <c r="K4" i="6"/>
  <c r="J4" i="6"/>
  <c r="I4" i="6"/>
  <c r="H4" i="6"/>
  <c r="G4" i="6"/>
  <c r="F4" i="6"/>
  <c r="D4" i="6"/>
  <c r="B4" i="6"/>
  <c r="A4" i="6"/>
  <c r="S3" i="6"/>
  <c r="Q3" i="6"/>
  <c r="O3" i="6"/>
  <c r="N3" i="6"/>
  <c r="M3" i="6"/>
  <c r="L3" i="6"/>
  <c r="K3" i="6"/>
  <c r="J3" i="6"/>
  <c r="I3" i="6"/>
  <c r="G3" i="6"/>
  <c r="F3" i="6"/>
  <c r="E3" i="6"/>
  <c r="C3" i="6"/>
  <c r="B3" i="6"/>
  <c r="A3" i="6"/>
  <c r="N2" i="6"/>
  <c r="M2" i="6"/>
  <c r="L2" i="6"/>
  <c r="K2" i="6"/>
  <c r="J2" i="6"/>
  <c r="I2" i="6"/>
  <c r="H2" i="6"/>
  <c r="G2" i="6"/>
  <c r="F2" i="6"/>
  <c r="E2" i="6"/>
  <c r="B2" i="6"/>
  <c r="A2" i="6"/>
  <c r="R219" i="5"/>
  <c r="S90" i="6" s="1"/>
  <c r="Q219" i="5"/>
  <c r="R90" i="6" s="1"/>
  <c r="P219" i="5"/>
  <c r="O219" i="5"/>
  <c r="P90" i="6" s="1"/>
  <c r="N219" i="5"/>
  <c r="O90" i="6" s="1"/>
  <c r="M219" i="5"/>
  <c r="N90" i="6" s="1"/>
  <c r="L219" i="5"/>
  <c r="K219" i="5"/>
  <c r="L90" i="6" s="1"/>
  <c r="J219" i="5"/>
  <c r="K90" i="6" s="1"/>
  <c r="I219" i="5"/>
  <c r="J90" i="6" s="1"/>
  <c r="H219" i="5"/>
  <c r="G219" i="5"/>
  <c r="H90" i="6" s="1"/>
  <c r="F219" i="5"/>
  <c r="G90" i="6" s="1"/>
  <c r="B219" i="5"/>
  <c r="C90" i="6" s="1"/>
  <c r="A219" i="5"/>
  <c r="G217" i="5"/>
  <c r="B217" i="5"/>
  <c r="A217" i="5"/>
  <c r="G215" i="5"/>
  <c r="R212" i="5"/>
  <c r="S89" i="6" s="1"/>
  <c r="Q212" i="5"/>
  <c r="P212" i="5"/>
  <c r="Q89" i="6" s="1"/>
  <c r="O212" i="5"/>
  <c r="P89" i="6" s="1"/>
  <c r="N212" i="5"/>
  <c r="O89" i="6" s="1"/>
  <c r="M212" i="5"/>
  <c r="L212" i="5"/>
  <c r="M89" i="6" s="1"/>
  <c r="K212" i="5"/>
  <c r="L89" i="6" s="1"/>
  <c r="J212" i="5"/>
  <c r="I212" i="5"/>
  <c r="H212" i="5"/>
  <c r="I89" i="6" s="1"/>
  <c r="F212" i="5"/>
  <c r="G89" i="6" s="1"/>
  <c r="B212" i="5"/>
  <c r="C89" i="6" s="1"/>
  <c r="A212" i="5"/>
  <c r="G210" i="5"/>
  <c r="B210" i="5"/>
  <c r="A210" i="5"/>
  <c r="G208" i="5"/>
  <c r="R205" i="5"/>
  <c r="S88" i="6" s="1"/>
  <c r="Q205" i="5"/>
  <c r="R88" i="6" s="1"/>
  <c r="P205" i="5"/>
  <c r="O205" i="5"/>
  <c r="P88" i="6" s="1"/>
  <c r="N205" i="5"/>
  <c r="O88" i="6" s="1"/>
  <c r="M205" i="5"/>
  <c r="N88" i="6" s="1"/>
  <c r="L205" i="5"/>
  <c r="K205" i="5"/>
  <c r="L88" i="6" s="1"/>
  <c r="J205" i="5"/>
  <c r="K88" i="6" s="1"/>
  <c r="I205" i="5"/>
  <c r="J88" i="6" s="1"/>
  <c r="H205" i="5"/>
  <c r="G205" i="5"/>
  <c r="H88" i="6" s="1"/>
  <c r="F205" i="5"/>
  <c r="G88" i="6" s="1"/>
  <c r="B205" i="5"/>
  <c r="C88" i="6" s="1"/>
  <c r="A205" i="5"/>
  <c r="G203" i="5"/>
  <c r="B203" i="5"/>
  <c r="A203" i="5"/>
  <c r="G201" i="5"/>
  <c r="R198" i="5"/>
  <c r="S87" i="6" s="1"/>
  <c r="Q198" i="5"/>
  <c r="P198" i="5"/>
  <c r="Q87" i="6" s="1"/>
  <c r="O198" i="5"/>
  <c r="P87" i="6" s="1"/>
  <c r="N198" i="5"/>
  <c r="O87" i="6" s="1"/>
  <c r="M198" i="5"/>
  <c r="L198" i="5"/>
  <c r="M87" i="6" s="1"/>
  <c r="K198" i="5"/>
  <c r="L87" i="6" s="1"/>
  <c r="J198" i="5"/>
  <c r="I198" i="5"/>
  <c r="H198" i="5"/>
  <c r="I87" i="6" s="1"/>
  <c r="F198" i="5"/>
  <c r="G87" i="6" s="1"/>
  <c r="B198" i="5"/>
  <c r="C87" i="6" s="1"/>
  <c r="A198" i="5"/>
  <c r="G196" i="5"/>
  <c r="B196" i="5"/>
  <c r="A196" i="5"/>
  <c r="G194" i="5"/>
  <c r="R191" i="5"/>
  <c r="S86" i="6" s="1"/>
  <c r="Q191" i="5"/>
  <c r="R86" i="6" s="1"/>
  <c r="P191" i="5"/>
  <c r="O191" i="5"/>
  <c r="P86" i="6" s="1"/>
  <c r="N191" i="5"/>
  <c r="O86" i="6" s="1"/>
  <c r="M191" i="5"/>
  <c r="N86" i="6" s="1"/>
  <c r="L191" i="5"/>
  <c r="K191" i="5"/>
  <c r="L86" i="6" s="1"/>
  <c r="J191" i="5"/>
  <c r="K86" i="6" s="1"/>
  <c r="I191" i="5"/>
  <c r="J86" i="6" s="1"/>
  <c r="H191" i="5"/>
  <c r="G191" i="5"/>
  <c r="H86" i="6" s="1"/>
  <c r="F191" i="5"/>
  <c r="G86" i="6" s="1"/>
  <c r="B191" i="5"/>
  <c r="C86" i="6" s="1"/>
  <c r="A191" i="5"/>
  <c r="G189" i="5"/>
  <c r="B189" i="5"/>
  <c r="A189" i="5"/>
  <c r="G187" i="5"/>
  <c r="R184" i="5"/>
  <c r="S85" i="6" s="1"/>
  <c r="Q184" i="5"/>
  <c r="P184" i="5"/>
  <c r="Q85" i="6" s="1"/>
  <c r="O184" i="5"/>
  <c r="P85" i="6" s="1"/>
  <c r="N184" i="5"/>
  <c r="O85" i="6" s="1"/>
  <c r="M184" i="5"/>
  <c r="L184" i="5"/>
  <c r="M85" i="6" s="1"/>
  <c r="K184" i="5"/>
  <c r="L85" i="6" s="1"/>
  <c r="J184" i="5"/>
  <c r="I184" i="5"/>
  <c r="H184" i="5"/>
  <c r="I85" i="6" s="1"/>
  <c r="F184" i="5"/>
  <c r="G85" i="6" s="1"/>
  <c r="B184" i="5"/>
  <c r="C85" i="6" s="1"/>
  <c r="A184" i="5"/>
  <c r="G182" i="5"/>
  <c r="B182" i="5"/>
  <c r="A182" i="5"/>
  <c r="G180" i="5"/>
  <c r="R177" i="5"/>
  <c r="S84" i="6" s="1"/>
  <c r="Q177" i="5"/>
  <c r="R84" i="6" s="1"/>
  <c r="P177" i="5"/>
  <c r="O177" i="5"/>
  <c r="P84" i="6" s="1"/>
  <c r="N177" i="5"/>
  <c r="O84" i="6" s="1"/>
  <c r="M177" i="5"/>
  <c r="N84" i="6" s="1"/>
  <c r="L177" i="5"/>
  <c r="K177" i="5"/>
  <c r="L84" i="6" s="1"/>
  <c r="J177" i="5"/>
  <c r="K84" i="6" s="1"/>
  <c r="I177" i="5"/>
  <c r="J84" i="6" s="1"/>
  <c r="H177" i="5"/>
  <c r="G177" i="5"/>
  <c r="H84" i="6" s="1"/>
  <c r="F177" i="5"/>
  <c r="G84" i="6" s="1"/>
  <c r="B177" i="5"/>
  <c r="C84" i="6" s="1"/>
  <c r="A177" i="5"/>
  <c r="G175" i="5"/>
  <c r="B175" i="5"/>
  <c r="A175" i="5"/>
  <c r="G173" i="5"/>
  <c r="R170" i="5"/>
  <c r="S83" i="6" s="1"/>
  <c r="Q170" i="5"/>
  <c r="P170" i="5"/>
  <c r="Q83" i="6" s="1"/>
  <c r="O170" i="5"/>
  <c r="P83" i="6" s="1"/>
  <c r="N170" i="5"/>
  <c r="O83" i="6" s="1"/>
  <c r="M170" i="5"/>
  <c r="L170" i="5"/>
  <c r="M83" i="6" s="1"/>
  <c r="K170" i="5"/>
  <c r="L83" i="6" s="1"/>
  <c r="J170" i="5"/>
  <c r="I170" i="5"/>
  <c r="H170" i="5"/>
  <c r="I83" i="6" s="1"/>
  <c r="F170" i="5"/>
  <c r="G83" i="6" s="1"/>
  <c r="B170" i="5"/>
  <c r="C83" i="6" s="1"/>
  <c r="A170" i="5"/>
  <c r="G168" i="5"/>
  <c r="B168" i="5"/>
  <c r="A168" i="5"/>
  <c r="G166" i="5"/>
  <c r="R163" i="5"/>
  <c r="S82" i="6" s="1"/>
  <c r="Q163" i="5"/>
  <c r="R82" i="6" s="1"/>
  <c r="P163" i="5"/>
  <c r="O163" i="5"/>
  <c r="P82" i="6" s="1"/>
  <c r="N163" i="5"/>
  <c r="O82" i="6" s="1"/>
  <c r="M163" i="5"/>
  <c r="N82" i="6" s="1"/>
  <c r="L163" i="5"/>
  <c r="K163" i="5"/>
  <c r="L82" i="6" s="1"/>
  <c r="J163" i="5"/>
  <c r="K82" i="6" s="1"/>
  <c r="I163" i="5"/>
  <c r="J82" i="6" s="1"/>
  <c r="H163" i="5"/>
  <c r="G163" i="5"/>
  <c r="H82" i="6" s="1"/>
  <c r="F163" i="5"/>
  <c r="G82" i="6" s="1"/>
  <c r="B163" i="5"/>
  <c r="C82" i="6" s="1"/>
  <c r="A163" i="5"/>
  <c r="G161" i="5"/>
  <c r="B161" i="5"/>
  <c r="A161" i="5"/>
  <c r="G159" i="5"/>
  <c r="R156" i="5"/>
  <c r="S81" i="6" s="1"/>
  <c r="Q156" i="5"/>
  <c r="P156" i="5"/>
  <c r="Q81" i="6" s="1"/>
  <c r="O156" i="5"/>
  <c r="P81" i="6" s="1"/>
  <c r="N156" i="5"/>
  <c r="O81" i="6" s="1"/>
  <c r="M156" i="5"/>
  <c r="L156" i="5"/>
  <c r="M81" i="6" s="1"/>
  <c r="K156" i="5"/>
  <c r="L81" i="6" s="1"/>
  <c r="J156" i="5"/>
  <c r="I156" i="5"/>
  <c r="H156" i="5"/>
  <c r="I81" i="6" s="1"/>
  <c r="F156" i="5"/>
  <c r="G81" i="6" s="1"/>
  <c r="B156" i="5"/>
  <c r="C81" i="6" s="1"/>
  <c r="A156" i="5"/>
  <c r="G154" i="5"/>
  <c r="B154" i="5"/>
  <c r="A154" i="5"/>
  <c r="G152" i="5"/>
  <c r="R149" i="5"/>
  <c r="S80" i="6" s="1"/>
  <c r="Q149" i="5"/>
  <c r="R80" i="6" s="1"/>
  <c r="P149" i="5"/>
  <c r="O149" i="5"/>
  <c r="P80" i="6" s="1"/>
  <c r="N149" i="5"/>
  <c r="O80" i="6" s="1"/>
  <c r="M149" i="5"/>
  <c r="N80" i="6" s="1"/>
  <c r="L149" i="5"/>
  <c r="K149" i="5"/>
  <c r="L80" i="6" s="1"/>
  <c r="J149" i="5"/>
  <c r="K80" i="6" s="1"/>
  <c r="I149" i="5"/>
  <c r="J80" i="6" s="1"/>
  <c r="H149" i="5"/>
  <c r="G149" i="5"/>
  <c r="H80" i="6" s="1"/>
  <c r="F149" i="5"/>
  <c r="G80" i="6" s="1"/>
  <c r="B149" i="5"/>
  <c r="C80" i="6" s="1"/>
  <c r="A149" i="5"/>
  <c r="G147" i="5"/>
  <c r="B147" i="5"/>
  <c r="A147" i="5"/>
  <c r="G145" i="5"/>
  <c r="R142" i="5"/>
  <c r="S79" i="6" s="1"/>
  <c r="Q142" i="5"/>
  <c r="P142" i="5"/>
  <c r="Q79" i="6" s="1"/>
  <c r="O142" i="5"/>
  <c r="P79" i="6" s="1"/>
  <c r="N142" i="5"/>
  <c r="O79" i="6" s="1"/>
  <c r="M142" i="5"/>
  <c r="L142" i="5"/>
  <c r="M79" i="6" s="1"/>
  <c r="K142" i="5"/>
  <c r="L79" i="6" s="1"/>
  <c r="J142" i="5"/>
  <c r="I142" i="5"/>
  <c r="H142" i="5"/>
  <c r="I79" i="6" s="1"/>
  <c r="F142" i="5"/>
  <c r="G79" i="6" s="1"/>
  <c r="B142" i="5"/>
  <c r="C79" i="6" s="1"/>
  <c r="A142" i="5"/>
  <c r="G140" i="5"/>
  <c r="B140" i="5"/>
  <c r="A140" i="5"/>
  <c r="G138" i="5"/>
  <c r="R135" i="5"/>
  <c r="S78" i="6" s="1"/>
  <c r="Q135" i="5"/>
  <c r="R78" i="6" s="1"/>
  <c r="P135" i="5"/>
  <c r="O135" i="5"/>
  <c r="P78" i="6" s="1"/>
  <c r="N135" i="5"/>
  <c r="O78" i="6" s="1"/>
  <c r="M135" i="5"/>
  <c r="N78" i="6" s="1"/>
  <c r="L135" i="5"/>
  <c r="K135" i="5"/>
  <c r="L78" i="6" s="1"/>
  <c r="J135" i="5"/>
  <c r="K78" i="6" s="1"/>
  <c r="I135" i="5"/>
  <c r="J78" i="6" s="1"/>
  <c r="H135" i="5"/>
  <c r="G135" i="5"/>
  <c r="H78" i="6" s="1"/>
  <c r="F135" i="5"/>
  <c r="G78" i="6" s="1"/>
  <c r="B135" i="5"/>
  <c r="C78" i="6" s="1"/>
  <c r="A135" i="5"/>
  <c r="G133" i="5"/>
  <c r="B133" i="5"/>
  <c r="A133" i="5"/>
  <c r="G131" i="5"/>
  <c r="R128" i="5"/>
  <c r="S77" i="6" s="1"/>
  <c r="Q128" i="5"/>
  <c r="P128" i="5"/>
  <c r="Q77" i="6" s="1"/>
  <c r="O128" i="5"/>
  <c r="P77" i="6" s="1"/>
  <c r="N128" i="5"/>
  <c r="O77" i="6" s="1"/>
  <c r="M128" i="5"/>
  <c r="L128" i="5"/>
  <c r="M77" i="6" s="1"/>
  <c r="K128" i="5"/>
  <c r="L77" i="6" s="1"/>
  <c r="J128" i="5"/>
  <c r="I128" i="5"/>
  <c r="H128" i="5"/>
  <c r="I77" i="6" s="1"/>
  <c r="F128" i="5"/>
  <c r="G77" i="6" s="1"/>
  <c r="B128" i="5"/>
  <c r="C77" i="6" s="1"/>
  <c r="A128" i="5"/>
  <c r="G126" i="5"/>
  <c r="B126" i="5"/>
  <c r="A126" i="5"/>
  <c r="G124" i="5"/>
  <c r="R121" i="5"/>
  <c r="S76" i="6" s="1"/>
  <c r="Q121" i="5"/>
  <c r="R76" i="6" s="1"/>
  <c r="P121" i="5"/>
  <c r="O121" i="5"/>
  <c r="P76" i="6" s="1"/>
  <c r="N121" i="5"/>
  <c r="O76" i="6" s="1"/>
  <c r="M121" i="5"/>
  <c r="N76" i="6" s="1"/>
  <c r="L121" i="5"/>
  <c r="K121" i="5"/>
  <c r="L76" i="6" s="1"/>
  <c r="J121" i="5"/>
  <c r="K76" i="6" s="1"/>
  <c r="I121" i="5"/>
  <c r="J76" i="6" s="1"/>
  <c r="H121" i="5"/>
  <c r="G121" i="5"/>
  <c r="H76" i="6" s="1"/>
  <c r="F121" i="5"/>
  <c r="G76" i="6" s="1"/>
  <c r="B121" i="5"/>
  <c r="C76" i="6" s="1"/>
  <c r="A121" i="5"/>
  <c r="G119" i="5"/>
  <c r="B119" i="5"/>
  <c r="A119" i="5"/>
  <c r="G117" i="5"/>
  <c r="R114" i="5"/>
  <c r="S75" i="6" s="1"/>
  <c r="Q114" i="5"/>
  <c r="P114" i="5"/>
  <c r="Q75" i="6" s="1"/>
  <c r="O114" i="5"/>
  <c r="P75" i="6" s="1"/>
  <c r="N114" i="5"/>
  <c r="O75" i="6" s="1"/>
  <c r="M114" i="5"/>
  <c r="L114" i="5"/>
  <c r="M75" i="6" s="1"/>
  <c r="K114" i="5"/>
  <c r="L75" i="6" s="1"/>
  <c r="J114" i="5"/>
  <c r="I114" i="5"/>
  <c r="H114" i="5"/>
  <c r="I75" i="6" s="1"/>
  <c r="F114" i="5"/>
  <c r="G75" i="6" s="1"/>
  <c r="B114" i="5"/>
  <c r="C75" i="6" s="1"/>
  <c r="A114" i="5"/>
  <c r="G112" i="5"/>
  <c r="B112" i="5"/>
  <c r="A112" i="5"/>
  <c r="G110" i="5"/>
  <c r="M107" i="5"/>
  <c r="N74" i="6" s="1"/>
  <c r="L107" i="5"/>
  <c r="K107" i="5"/>
  <c r="L74" i="6" s="1"/>
  <c r="J107" i="5"/>
  <c r="K74" i="6" s="1"/>
  <c r="I107" i="5"/>
  <c r="J74" i="6" s="1"/>
  <c r="H107" i="5"/>
  <c r="G107" i="5"/>
  <c r="F107" i="5"/>
  <c r="G74" i="6" s="1"/>
  <c r="B107" i="5"/>
  <c r="C74" i="6" s="1"/>
  <c r="A107" i="5"/>
  <c r="G105" i="5"/>
  <c r="B105" i="5"/>
  <c r="A105" i="5"/>
  <c r="G103" i="5"/>
  <c r="M100" i="5"/>
  <c r="L100" i="5"/>
  <c r="M73" i="6" s="1"/>
  <c r="K100" i="5"/>
  <c r="L73" i="6" s="1"/>
  <c r="J100" i="5"/>
  <c r="I100" i="5"/>
  <c r="H100" i="5"/>
  <c r="I73" i="6" s="1"/>
  <c r="F100" i="5"/>
  <c r="G73" i="6" s="1"/>
  <c r="B100" i="5"/>
  <c r="C73" i="6" s="1"/>
  <c r="A100" i="5"/>
  <c r="G98" i="5"/>
  <c r="B98" i="5"/>
  <c r="A98" i="5"/>
  <c r="G96" i="5"/>
  <c r="M93" i="5"/>
  <c r="N72" i="6" s="1"/>
  <c r="L93" i="5"/>
  <c r="K93" i="5"/>
  <c r="L72" i="6" s="1"/>
  <c r="J93" i="5"/>
  <c r="K72" i="6" s="1"/>
  <c r="I93" i="5"/>
  <c r="J72" i="6" s="1"/>
  <c r="H93" i="5"/>
  <c r="G93" i="5"/>
  <c r="F93" i="5"/>
  <c r="G72" i="6" s="1"/>
  <c r="B93" i="5"/>
  <c r="C72" i="6" s="1"/>
  <c r="A93" i="5"/>
  <c r="G91" i="5"/>
  <c r="B91" i="5"/>
  <c r="A91" i="5"/>
  <c r="G89" i="5"/>
  <c r="R86" i="5"/>
  <c r="S71" i="6" s="1"/>
  <c r="Q86" i="5"/>
  <c r="P86" i="5"/>
  <c r="Q71" i="6" s="1"/>
  <c r="O86" i="5"/>
  <c r="P71" i="6" s="1"/>
  <c r="N86" i="5"/>
  <c r="O71" i="6" s="1"/>
  <c r="M86" i="5"/>
  <c r="L86" i="5"/>
  <c r="M71" i="6" s="1"/>
  <c r="K86" i="5"/>
  <c r="L71" i="6" s="1"/>
  <c r="J86" i="5"/>
  <c r="I86" i="5"/>
  <c r="H86" i="5"/>
  <c r="I71" i="6" s="1"/>
  <c r="F86" i="5"/>
  <c r="G71" i="6" s="1"/>
  <c r="B86" i="5"/>
  <c r="C71" i="6" s="1"/>
  <c r="A86" i="5"/>
  <c r="G84" i="5"/>
  <c r="B84" i="5"/>
  <c r="A84" i="5"/>
  <c r="G82" i="5"/>
  <c r="M76" i="5"/>
  <c r="L76" i="5"/>
  <c r="K76" i="5"/>
  <c r="J76" i="5"/>
  <c r="I76" i="5"/>
  <c r="H76" i="5"/>
  <c r="F76" i="5"/>
  <c r="R74" i="5"/>
  <c r="S66" i="6" s="1"/>
  <c r="Q74" i="5"/>
  <c r="R66" i="6" s="1"/>
  <c r="P74" i="5"/>
  <c r="Q66" i="6" s="1"/>
  <c r="O74" i="5"/>
  <c r="P66" i="6" s="1"/>
  <c r="N74" i="5"/>
  <c r="O66" i="6" s="1"/>
  <c r="G74" i="5"/>
  <c r="H66" i="6" s="1"/>
  <c r="R73" i="5"/>
  <c r="S65" i="6" s="1"/>
  <c r="Q73" i="5"/>
  <c r="R65" i="6" s="1"/>
  <c r="P73" i="5"/>
  <c r="Q65" i="6" s="1"/>
  <c r="O73" i="5"/>
  <c r="N73" i="5"/>
  <c r="O65" i="6" s="1"/>
  <c r="G73" i="5"/>
  <c r="H65" i="6" s="1"/>
  <c r="R72" i="5"/>
  <c r="S64" i="6" s="1"/>
  <c r="Q72" i="5"/>
  <c r="R64" i="6" s="1"/>
  <c r="P72" i="5"/>
  <c r="Q64" i="6" s="1"/>
  <c r="O72" i="5"/>
  <c r="P64" i="6" s="1"/>
  <c r="N72" i="5"/>
  <c r="O64" i="6" s="1"/>
  <c r="G72" i="5"/>
  <c r="H64" i="6" s="1"/>
  <c r="R71" i="5"/>
  <c r="S63" i="6" s="1"/>
  <c r="Q71" i="5"/>
  <c r="R63" i="6" s="1"/>
  <c r="P71" i="5"/>
  <c r="Q63" i="6" s="1"/>
  <c r="O71" i="5"/>
  <c r="N71" i="5"/>
  <c r="O63" i="6" s="1"/>
  <c r="G71" i="5"/>
  <c r="H63" i="6" s="1"/>
  <c r="R70" i="5"/>
  <c r="S62" i="6" s="1"/>
  <c r="Q70" i="5"/>
  <c r="R62" i="6" s="1"/>
  <c r="P70" i="5"/>
  <c r="Q62" i="6" s="1"/>
  <c r="O70" i="5"/>
  <c r="P62" i="6" s="1"/>
  <c r="N70" i="5"/>
  <c r="O62" i="6" s="1"/>
  <c r="G70" i="5"/>
  <c r="H62" i="6" s="1"/>
  <c r="R69" i="5"/>
  <c r="S61" i="6" s="1"/>
  <c r="Q69" i="5"/>
  <c r="R61" i="6" s="1"/>
  <c r="P69" i="5"/>
  <c r="Q61" i="6" s="1"/>
  <c r="O69" i="5"/>
  <c r="N69" i="5"/>
  <c r="O61" i="6" s="1"/>
  <c r="G69" i="5"/>
  <c r="H61" i="6" s="1"/>
  <c r="D69" i="5"/>
  <c r="E61" i="6" s="1"/>
  <c r="C69" i="5"/>
  <c r="B69" i="5"/>
  <c r="C61" i="6" s="1"/>
  <c r="R68" i="5"/>
  <c r="S60" i="6" s="1"/>
  <c r="Q68" i="5"/>
  <c r="R60" i="6" s="1"/>
  <c r="P68" i="5"/>
  <c r="O68" i="5"/>
  <c r="P60" i="6" s="1"/>
  <c r="N68" i="5"/>
  <c r="O60" i="6" s="1"/>
  <c r="G68" i="5"/>
  <c r="H60" i="6" s="1"/>
  <c r="D68" i="5"/>
  <c r="C68" i="5"/>
  <c r="D60" i="6" s="1"/>
  <c r="B68" i="5"/>
  <c r="C60" i="6" s="1"/>
  <c r="R67" i="5"/>
  <c r="S59" i="6" s="1"/>
  <c r="Q67" i="5"/>
  <c r="P67" i="5"/>
  <c r="Q59" i="6" s="1"/>
  <c r="O67" i="5"/>
  <c r="P59" i="6" s="1"/>
  <c r="N67" i="5"/>
  <c r="O59" i="6" s="1"/>
  <c r="G67" i="5"/>
  <c r="D67" i="5"/>
  <c r="E59" i="6" s="1"/>
  <c r="C67" i="5"/>
  <c r="D59" i="6" s="1"/>
  <c r="B67" i="5"/>
  <c r="C59" i="6" s="1"/>
  <c r="R66" i="5"/>
  <c r="Q66" i="5"/>
  <c r="R58" i="6" s="1"/>
  <c r="P66" i="5"/>
  <c r="Q58" i="6" s="1"/>
  <c r="O66" i="5"/>
  <c r="P58" i="6" s="1"/>
  <c r="N66" i="5"/>
  <c r="G66" i="5"/>
  <c r="H58" i="6" s="1"/>
  <c r="D66" i="5"/>
  <c r="E58" i="6" s="1"/>
  <c r="C66" i="5"/>
  <c r="D58" i="6" s="1"/>
  <c r="B66" i="5"/>
  <c r="R65" i="5"/>
  <c r="S57" i="6" s="1"/>
  <c r="Q65" i="5"/>
  <c r="R57" i="6" s="1"/>
  <c r="P65" i="5"/>
  <c r="Q57" i="6" s="1"/>
  <c r="O65" i="5"/>
  <c r="N65" i="5"/>
  <c r="O57" i="6" s="1"/>
  <c r="G65" i="5"/>
  <c r="H57" i="6" s="1"/>
  <c r="D65" i="5"/>
  <c r="E57" i="6" s="1"/>
  <c r="C65" i="5"/>
  <c r="B65" i="5"/>
  <c r="C57" i="6" s="1"/>
  <c r="R64" i="5"/>
  <c r="S56" i="6" s="1"/>
  <c r="Q64" i="5"/>
  <c r="R56" i="6" s="1"/>
  <c r="P64" i="5"/>
  <c r="O64" i="5"/>
  <c r="P56" i="6" s="1"/>
  <c r="N64" i="5"/>
  <c r="O56" i="6" s="1"/>
  <c r="G64" i="5"/>
  <c r="H56" i="6" s="1"/>
  <c r="D64" i="5"/>
  <c r="C64" i="5"/>
  <c r="D56" i="6" s="1"/>
  <c r="B64" i="5"/>
  <c r="C56" i="6" s="1"/>
  <c r="R63" i="5"/>
  <c r="S55" i="6" s="1"/>
  <c r="Q63" i="5"/>
  <c r="P63" i="5"/>
  <c r="Q55" i="6" s="1"/>
  <c r="O63" i="5"/>
  <c r="P55" i="6" s="1"/>
  <c r="N63" i="5"/>
  <c r="O55" i="6" s="1"/>
  <c r="G63" i="5"/>
  <c r="D63" i="5"/>
  <c r="E55" i="6" s="1"/>
  <c r="C63" i="5"/>
  <c r="D55" i="6" s="1"/>
  <c r="B63" i="5"/>
  <c r="C55" i="6" s="1"/>
  <c r="R62" i="5"/>
  <c r="Q62" i="5"/>
  <c r="R54" i="6" s="1"/>
  <c r="P62" i="5"/>
  <c r="Q54" i="6" s="1"/>
  <c r="O62" i="5"/>
  <c r="P54" i="6" s="1"/>
  <c r="N62" i="5"/>
  <c r="G62" i="5"/>
  <c r="H54" i="6" s="1"/>
  <c r="D62" i="5"/>
  <c r="E54" i="6" s="1"/>
  <c r="C62" i="5"/>
  <c r="D54" i="6" s="1"/>
  <c r="B62" i="5"/>
  <c r="R61" i="5"/>
  <c r="S53" i="6" s="1"/>
  <c r="Q61" i="5"/>
  <c r="R53" i="6" s="1"/>
  <c r="P61" i="5"/>
  <c r="Q53" i="6" s="1"/>
  <c r="O61" i="5"/>
  <c r="N61" i="5"/>
  <c r="O53" i="6" s="1"/>
  <c r="G61" i="5"/>
  <c r="H53" i="6" s="1"/>
  <c r="D61" i="5"/>
  <c r="E53" i="6" s="1"/>
  <c r="C61" i="5"/>
  <c r="B61" i="5"/>
  <c r="C53" i="6" s="1"/>
  <c r="R60" i="5"/>
  <c r="S52" i="6" s="1"/>
  <c r="Q60" i="5"/>
  <c r="R52" i="6" s="1"/>
  <c r="P60" i="5"/>
  <c r="O60" i="5"/>
  <c r="P52" i="6" s="1"/>
  <c r="N60" i="5"/>
  <c r="O52" i="6" s="1"/>
  <c r="G60" i="5"/>
  <c r="H52" i="6" s="1"/>
  <c r="D60" i="5"/>
  <c r="C60" i="5"/>
  <c r="D52" i="6" s="1"/>
  <c r="B60" i="5"/>
  <c r="C52" i="6" s="1"/>
  <c r="R59" i="5"/>
  <c r="S51" i="6" s="1"/>
  <c r="Q59" i="5"/>
  <c r="P59" i="5"/>
  <c r="Q51" i="6" s="1"/>
  <c r="O59" i="5"/>
  <c r="P51" i="6" s="1"/>
  <c r="N59" i="5"/>
  <c r="O51" i="6" s="1"/>
  <c r="G59" i="5"/>
  <c r="D59" i="5"/>
  <c r="E51" i="6" s="1"/>
  <c r="C59" i="5"/>
  <c r="D51" i="6" s="1"/>
  <c r="B59" i="5"/>
  <c r="C51" i="6" s="1"/>
  <c r="R58" i="5"/>
  <c r="Q58" i="5"/>
  <c r="R50" i="6" s="1"/>
  <c r="P58" i="5"/>
  <c r="Q50" i="6" s="1"/>
  <c r="O58" i="5"/>
  <c r="P50" i="6" s="1"/>
  <c r="N58" i="5"/>
  <c r="G58" i="5"/>
  <c r="H50" i="6" s="1"/>
  <c r="D58" i="5"/>
  <c r="E50" i="6" s="1"/>
  <c r="C58" i="5"/>
  <c r="D50" i="6" s="1"/>
  <c r="B58" i="5"/>
  <c r="R57" i="5"/>
  <c r="S49" i="6" s="1"/>
  <c r="Q57" i="5"/>
  <c r="R49" i="6" s="1"/>
  <c r="P57" i="5"/>
  <c r="Q49" i="6" s="1"/>
  <c r="O57" i="5"/>
  <c r="N57" i="5"/>
  <c r="O49" i="6" s="1"/>
  <c r="G57" i="5"/>
  <c r="H49" i="6" s="1"/>
  <c r="D57" i="5"/>
  <c r="E49" i="6" s="1"/>
  <c r="C57" i="5"/>
  <c r="B57" i="5"/>
  <c r="C49" i="6" s="1"/>
  <c r="R56" i="5"/>
  <c r="S48" i="6" s="1"/>
  <c r="Q56" i="5"/>
  <c r="R48" i="6" s="1"/>
  <c r="P56" i="5"/>
  <c r="O56" i="5"/>
  <c r="P48" i="6" s="1"/>
  <c r="N56" i="5"/>
  <c r="O48" i="6" s="1"/>
  <c r="G56" i="5"/>
  <c r="H48" i="6" s="1"/>
  <c r="D56" i="5"/>
  <c r="C56" i="5"/>
  <c r="D48" i="6" s="1"/>
  <c r="B56" i="5"/>
  <c r="C48" i="6" s="1"/>
  <c r="R55" i="5"/>
  <c r="S47" i="6" s="1"/>
  <c r="Q55" i="5"/>
  <c r="P55" i="5"/>
  <c r="Q47" i="6" s="1"/>
  <c r="O55" i="5"/>
  <c r="P47" i="6" s="1"/>
  <c r="N55" i="5"/>
  <c r="O47" i="6" s="1"/>
  <c r="G55" i="5"/>
  <c r="D55" i="5"/>
  <c r="E47" i="6" s="1"/>
  <c r="C55" i="5"/>
  <c r="D47" i="6" s="1"/>
  <c r="B55" i="5"/>
  <c r="C47" i="6" s="1"/>
  <c r="R54" i="5"/>
  <c r="Q54" i="5"/>
  <c r="R46" i="6" s="1"/>
  <c r="P54" i="5"/>
  <c r="Q46" i="6" s="1"/>
  <c r="O54" i="5"/>
  <c r="P46" i="6" s="1"/>
  <c r="N54" i="5"/>
  <c r="G54" i="5"/>
  <c r="H46" i="6" s="1"/>
  <c r="D54" i="5"/>
  <c r="E46" i="6" s="1"/>
  <c r="C54" i="5"/>
  <c r="D46" i="6" s="1"/>
  <c r="B54" i="5"/>
  <c r="R53" i="5"/>
  <c r="S45" i="6" s="1"/>
  <c r="Q53" i="5"/>
  <c r="R45" i="6" s="1"/>
  <c r="P53" i="5"/>
  <c r="Q45" i="6" s="1"/>
  <c r="O53" i="5"/>
  <c r="N53" i="5"/>
  <c r="O45" i="6" s="1"/>
  <c r="G53" i="5"/>
  <c r="H45" i="6" s="1"/>
  <c r="D53" i="5"/>
  <c r="E45" i="6" s="1"/>
  <c r="C53" i="5"/>
  <c r="B53" i="5"/>
  <c r="C45" i="6" s="1"/>
  <c r="R52" i="5"/>
  <c r="S44" i="6" s="1"/>
  <c r="Q52" i="5"/>
  <c r="R44" i="6" s="1"/>
  <c r="P52" i="5"/>
  <c r="O52" i="5"/>
  <c r="P44" i="6" s="1"/>
  <c r="N52" i="5"/>
  <c r="O44" i="6" s="1"/>
  <c r="G52" i="5"/>
  <c r="H44" i="6" s="1"/>
  <c r="D52" i="5"/>
  <c r="C52" i="5"/>
  <c r="D44" i="6" s="1"/>
  <c r="B52" i="5"/>
  <c r="C44" i="6" s="1"/>
  <c r="R51" i="5"/>
  <c r="S43" i="6" s="1"/>
  <c r="Q51" i="5"/>
  <c r="P51" i="5"/>
  <c r="Q43" i="6" s="1"/>
  <c r="O51" i="5"/>
  <c r="P43" i="6" s="1"/>
  <c r="N51" i="5"/>
  <c r="O43" i="6" s="1"/>
  <c r="G51" i="5"/>
  <c r="D51" i="5"/>
  <c r="E43" i="6" s="1"/>
  <c r="C51" i="5"/>
  <c r="D43" i="6" s="1"/>
  <c r="B51" i="5"/>
  <c r="C43" i="6" s="1"/>
  <c r="R50" i="5"/>
  <c r="Q50" i="5"/>
  <c r="R42" i="6" s="1"/>
  <c r="P50" i="5"/>
  <c r="Q42" i="6" s="1"/>
  <c r="O50" i="5"/>
  <c r="P42" i="6" s="1"/>
  <c r="N50" i="5"/>
  <c r="G50" i="5"/>
  <c r="H42" i="6" s="1"/>
  <c r="D50" i="5"/>
  <c r="E42" i="6" s="1"/>
  <c r="C50" i="5"/>
  <c r="D42" i="6" s="1"/>
  <c r="B50" i="5"/>
  <c r="R49" i="5"/>
  <c r="S41" i="6" s="1"/>
  <c r="Q49" i="5"/>
  <c r="R41" i="6" s="1"/>
  <c r="P49" i="5"/>
  <c r="Q41" i="6" s="1"/>
  <c r="O49" i="5"/>
  <c r="N49" i="5"/>
  <c r="O41" i="6" s="1"/>
  <c r="G49" i="5"/>
  <c r="H41" i="6" s="1"/>
  <c r="D49" i="5"/>
  <c r="E41" i="6" s="1"/>
  <c r="C49" i="5"/>
  <c r="B49" i="5"/>
  <c r="C41" i="6" s="1"/>
  <c r="R48" i="5"/>
  <c r="S40" i="6" s="1"/>
  <c r="Q48" i="5"/>
  <c r="R40" i="6" s="1"/>
  <c r="P48" i="5"/>
  <c r="O48" i="5"/>
  <c r="P40" i="6" s="1"/>
  <c r="N48" i="5"/>
  <c r="O40" i="6" s="1"/>
  <c r="G48" i="5"/>
  <c r="H40" i="6" s="1"/>
  <c r="D48" i="5"/>
  <c r="C48" i="5"/>
  <c r="D40" i="6" s="1"/>
  <c r="B48" i="5"/>
  <c r="C40" i="6" s="1"/>
  <c r="R47" i="5"/>
  <c r="S39" i="6" s="1"/>
  <c r="Q47" i="5"/>
  <c r="P47" i="5"/>
  <c r="Q39" i="6" s="1"/>
  <c r="O47" i="5"/>
  <c r="P39" i="6" s="1"/>
  <c r="N47" i="5"/>
  <c r="O39" i="6" s="1"/>
  <c r="G47" i="5"/>
  <c r="H39" i="6" s="1"/>
  <c r="D47" i="5"/>
  <c r="E39" i="6" s="1"/>
  <c r="C47" i="5"/>
  <c r="D39" i="6" s="1"/>
  <c r="B47" i="5"/>
  <c r="C39" i="6" s="1"/>
  <c r="R46" i="5"/>
  <c r="S38" i="6" s="1"/>
  <c r="Q46" i="5"/>
  <c r="R38" i="6" s="1"/>
  <c r="P46" i="5"/>
  <c r="Q38" i="6" s="1"/>
  <c r="O46" i="5"/>
  <c r="P38" i="6" s="1"/>
  <c r="N46" i="5"/>
  <c r="O38" i="6" s="1"/>
  <c r="G46" i="5"/>
  <c r="H38" i="6" s="1"/>
  <c r="D46" i="5"/>
  <c r="E38" i="6" s="1"/>
  <c r="C46" i="5"/>
  <c r="D38" i="6" s="1"/>
  <c r="B46" i="5"/>
  <c r="C38" i="6" s="1"/>
  <c r="R45" i="5"/>
  <c r="S37" i="6" s="1"/>
  <c r="Q45" i="5"/>
  <c r="R37" i="6" s="1"/>
  <c r="P45" i="5"/>
  <c r="Q37" i="6" s="1"/>
  <c r="O45" i="5"/>
  <c r="P37" i="6" s="1"/>
  <c r="N45" i="5"/>
  <c r="O37" i="6" s="1"/>
  <c r="G45" i="5"/>
  <c r="H37" i="6" s="1"/>
  <c r="D45" i="5"/>
  <c r="E37" i="6" s="1"/>
  <c r="C45" i="5"/>
  <c r="D37" i="6" s="1"/>
  <c r="B45" i="5"/>
  <c r="C37" i="6" s="1"/>
  <c r="R44" i="5"/>
  <c r="S36" i="6" s="1"/>
  <c r="Q44" i="5"/>
  <c r="R36" i="6" s="1"/>
  <c r="P44" i="5"/>
  <c r="Q36" i="6" s="1"/>
  <c r="O44" i="5"/>
  <c r="P36" i="6" s="1"/>
  <c r="N44" i="5"/>
  <c r="O36" i="6" s="1"/>
  <c r="G44" i="5"/>
  <c r="H36" i="6" s="1"/>
  <c r="D44" i="5"/>
  <c r="E36" i="6" s="1"/>
  <c r="C44" i="5"/>
  <c r="D36" i="6" s="1"/>
  <c r="B44" i="5"/>
  <c r="C36" i="6" s="1"/>
  <c r="R43" i="5"/>
  <c r="S35" i="6" s="1"/>
  <c r="Q43" i="5"/>
  <c r="R35" i="6" s="1"/>
  <c r="P43" i="5"/>
  <c r="Q35" i="6" s="1"/>
  <c r="O43" i="5"/>
  <c r="P35" i="6" s="1"/>
  <c r="N43" i="5"/>
  <c r="O35" i="6" s="1"/>
  <c r="G43" i="5"/>
  <c r="H35" i="6" s="1"/>
  <c r="D43" i="5"/>
  <c r="E35" i="6" s="1"/>
  <c r="C43" i="5"/>
  <c r="D35" i="6" s="1"/>
  <c r="B43" i="5"/>
  <c r="C35" i="6" s="1"/>
  <c r="R42" i="5"/>
  <c r="S34" i="6" s="1"/>
  <c r="Q42" i="5"/>
  <c r="R34" i="6" s="1"/>
  <c r="P42" i="5"/>
  <c r="Q34" i="6" s="1"/>
  <c r="O42" i="5"/>
  <c r="P34" i="6" s="1"/>
  <c r="N42" i="5"/>
  <c r="O34" i="6" s="1"/>
  <c r="G42" i="5"/>
  <c r="H34" i="6" s="1"/>
  <c r="D42" i="5"/>
  <c r="E34" i="6" s="1"/>
  <c r="C42" i="5"/>
  <c r="D34" i="6" s="1"/>
  <c r="B42" i="5"/>
  <c r="C34" i="6" s="1"/>
  <c r="R41" i="5"/>
  <c r="S33" i="6" s="1"/>
  <c r="Q41" i="5"/>
  <c r="R33" i="6" s="1"/>
  <c r="P41" i="5"/>
  <c r="Q33" i="6" s="1"/>
  <c r="O41" i="5"/>
  <c r="P33" i="6" s="1"/>
  <c r="N41" i="5"/>
  <c r="O33" i="6" s="1"/>
  <c r="G41" i="5"/>
  <c r="H33" i="6" s="1"/>
  <c r="D41" i="5"/>
  <c r="E33" i="6" s="1"/>
  <c r="C41" i="5"/>
  <c r="D33" i="6" s="1"/>
  <c r="B41" i="5"/>
  <c r="C33" i="6" s="1"/>
  <c r="R40" i="5"/>
  <c r="S32" i="6" s="1"/>
  <c r="Q40" i="5"/>
  <c r="R32" i="6" s="1"/>
  <c r="P40" i="5"/>
  <c r="Q32" i="6" s="1"/>
  <c r="O40" i="5"/>
  <c r="P32" i="6" s="1"/>
  <c r="N40" i="5"/>
  <c r="O32" i="6" s="1"/>
  <c r="G40" i="5"/>
  <c r="H32" i="6" s="1"/>
  <c r="D40" i="5"/>
  <c r="E32" i="6" s="1"/>
  <c r="C40" i="5"/>
  <c r="D32" i="6" s="1"/>
  <c r="B40" i="5"/>
  <c r="C32" i="6" s="1"/>
  <c r="R39" i="5"/>
  <c r="S31" i="6" s="1"/>
  <c r="Q39" i="5"/>
  <c r="R31" i="6" s="1"/>
  <c r="P39" i="5"/>
  <c r="Q31" i="6" s="1"/>
  <c r="O39" i="5"/>
  <c r="P31" i="6" s="1"/>
  <c r="N39" i="5"/>
  <c r="O31" i="6" s="1"/>
  <c r="G39" i="5"/>
  <c r="H31" i="6" s="1"/>
  <c r="D39" i="5"/>
  <c r="E31" i="6" s="1"/>
  <c r="C39" i="5"/>
  <c r="D31" i="6" s="1"/>
  <c r="B39" i="5"/>
  <c r="C31" i="6" s="1"/>
  <c r="R38" i="5"/>
  <c r="S30" i="6" s="1"/>
  <c r="Q38" i="5"/>
  <c r="R30" i="6" s="1"/>
  <c r="P38" i="5"/>
  <c r="Q30" i="6" s="1"/>
  <c r="O38" i="5"/>
  <c r="P30" i="6" s="1"/>
  <c r="N38" i="5"/>
  <c r="O30" i="6" s="1"/>
  <c r="G38" i="5"/>
  <c r="H30" i="6" s="1"/>
  <c r="D38" i="5"/>
  <c r="E30" i="6" s="1"/>
  <c r="C38" i="5"/>
  <c r="D30" i="6" s="1"/>
  <c r="B38" i="5"/>
  <c r="C30" i="6" s="1"/>
  <c r="R37" i="5"/>
  <c r="S29" i="6" s="1"/>
  <c r="Q37" i="5"/>
  <c r="R29" i="6" s="1"/>
  <c r="P37" i="5"/>
  <c r="Q29" i="6" s="1"/>
  <c r="O37" i="5"/>
  <c r="P29" i="6" s="1"/>
  <c r="N37" i="5"/>
  <c r="O29" i="6" s="1"/>
  <c r="G37" i="5"/>
  <c r="H29" i="6" s="1"/>
  <c r="D37" i="5"/>
  <c r="E29" i="6" s="1"/>
  <c r="C37" i="5"/>
  <c r="D29" i="6" s="1"/>
  <c r="B37" i="5"/>
  <c r="C29" i="6" s="1"/>
  <c r="R36" i="5"/>
  <c r="S28" i="6" s="1"/>
  <c r="Q36" i="5"/>
  <c r="R28" i="6" s="1"/>
  <c r="P36" i="5"/>
  <c r="Q28" i="6" s="1"/>
  <c r="O36" i="5"/>
  <c r="P28" i="6" s="1"/>
  <c r="N36" i="5"/>
  <c r="O28" i="6" s="1"/>
  <c r="G36" i="5"/>
  <c r="H28" i="6" s="1"/>
  <c r="D36" i="5"/>
  <c r="E28" i="6" s="1"/>
  <c r="C36" i="5"/>
  <c r="D28" i="6" s="1"/>
  <c r="B36" i="5"/>
  <c r="C28" i="6" s="1"/>
  <c r="R35" i="5"/>
  <c r="S27" i="6" s="1"/>
  <c r="Q35" i="5"/>
  <c r="R27" i="6" s="1"/>
  <c r="P35" i="5"/>
  <c r="Q27" i="6" s="1"/>
  <c r="O35" i="5"/>
  <c r="P27" i="6" s="1"/>
  <c r="N35" i="5"/>
  <c r="O27" i="6" s="1"/>
  <c r="G35" i="5"/>
  <c r="H27" i="6" s="1"/>
  <c r="D35" i="5"/>
  <c r="E27" i="6" s="1"/>
  <c r="C35" i="5"/>
  <c r="D27" i="6" s="1"/>
  <c r="B35" i="5"/>
  <c r="C27" i="6" s="1"/>
  <c r="R34" i="5"/>
  <c r="S26" i="6" s="1"/>
  <c r="Q34" i="5"/>
  <c r="R26" i="6" s="1"/>
  <c r="P34" i="5"/>
  <c r="Q26" i="6" s="1"/>
  <c r="O34" i="5"/>
  <c r="P26" i="6" s="1"/>
  <c r="N34" i="5"/>
  <c r="O26" i="6" s="1"/>
  <c r="G34" i="5"/>
  <c r="H26" i="6" s="1"/>
  <c r="D34" i="5"/>
  <c r="E26" i="6" s="1"/>
  <c r="C34" i="5"/>
  <c r="D26" i="6" s="1"/>
  <c r="B34" i="5"/>
  <c r="C26" i="6" s="1"/>
  <c r="R33" i="5"/>
  <c r="S25" i="6" s="1"/>
  <c r="Q33" i="5"/>
  <c r="R25" i="6" s="1"/>
  <c r="P33" i="5"/>
  <c r="Q25" i="6" s="1"/>
  <c r="O33" i="5"/>
  <c r="P25" i="6" s="1"/>
  <c r="N33" i="5"/>
  <c r="O25" i="6" s="1"/>
  <c r="G33" i="5"/>
  <c r="H25" i="6" s="1"/>
  <c r="D33" i="5"/>
  <c r="E25" i="6" s="1"/>
  <c r="C33" i="5"/>
  <c r="D25" i="6" s="1"/>
  <c r="B33" i="5"/>
  <c r="C25" i="6" s="1"/>
  <c r="R32" i="5"/>
  <c r="S24" i="6" s="1"/>
  <c r="Q32" i="5"/>
  <c r="R24" i="6" s="1"/>
  <c r="P32" i="5"/>
  <c r="Q24" i="6" s="1"/>
  <c r="O32" i="5"/>
  <c r="P24" i="6" s="1"/>
  <c r="N32" i="5"/>
  <c r="O24" i="6" s="1"/>
  <c r="G32" i="5"/>
  <c r="H24" i="6" s="1"/>
  <c r="D32" i="5"/>
  <c r="E24" i="6" s="1"/>
  <c r="C32" i="5"/>
  <c r="D24" i="6" s="1"/>
  <c r="B32" i="5"/>
  <c r="C24" i="6" s="1"/>
  <c r="R31" i="5"/>
  <c r="S23" i="6" s="1"/>
  <c r="Q31" i="5"/>
  <c r="R23" i="6" s="1"/>
  <c r="P31" i="5"/>
  <c r="Q23" i="6" s="1"/>
  <c r="O31" i="5"/>
  <c r="P23" i="6" s="1"/>
  <c r="N31" i="5"/>
  <c r="O23" i="6" s="1"/>
  <c r="G31" i="5"/>
  <c r="H23" i="6" s="1"/>
  <c r="D31" i="5"/>
  <c r="E23" i="6" s="1"/>
  <c r="C31" i="5"/>
  <c r="D23" i="6" s="1"/>
  <c r="B31" i="5"/>
  <c r="C23" i="6" s="1"/>
  <c r="R30" i="5"/>
  <c r="S22" i="6" s="1"/>
  <c r="Q30" i="5"/>
  <c r="R22" i="6" s="1"/>
  <c r="P30" i="5"/>
  <c r="Q22" i="6" s="1"/>
  <c r="O30" i="5"/>
  <c r="P22" i="6" s="1"/>
  <c r="N30" i="5"/>
  <c r="O22" i="6" s="1"/>
  <c r="G30" i="5"/>
  <c r="H22" i="6" s="1"/>
  <c r="D30" i="5"/>
  <c r="E22" i="6" s="1"/>
  <c r="C30" i="5"/>
  <c r="D22" i="6" s="1"/>
  <c r="B30" i="5"/>
  <c r="C22" i="6" s="1"/>
  <c r="R29" i="5"/>
  <c r="S21" i="6" s="1"/>
  <c r="Q29" i="5"/>
  <c r="R21" i="6" s="1"/>
  <c r="P29" i="5"/>
  <c r="Q21" i="6" s="1"/>
  <c r="O29" i="5"/>
  <c r="P21" i="6" s="1"/>
  <c r="N29" i="5"/>
  <c r="O21" i="6" s="1"/>
  <c r="G29" i="5"/>
  <c r="H21" i="6" s="1"/>
  <c r="D29" i="5"/>
  <c r="E21" i="6" s="1"/>
  <c r="C29" i="5"/>
  <c r="D21" i="6" s="1"/>
  <c r="B29" i="5"/>
  <c r="C21" i="6" s="1"/>
  <c r="R28" i="5"/>
  <c r="S20" i="6" s="1"/>
  <c r="Q28" i="5"/>
  <c r="R20" i="6" s="1"/>
  <c r="P28" i="5"/>
  <c r="Q20" i="6" s="1"/>
  <c r="O28" i="5"/>
  <c r="P20" i="6" s="1"/>
  <c r="N28" i="5"/>
  <c r="O20" i="6" s="1"/>
  <c r="G28" i="5"/>
  <c r="H20" i="6" s="1"/>
  <c r="D28" i="5"/>
  <c r="E20" i="6" s="1"/>
  <c r="C28" i="5"/>
  <c r="D20" i="6" s="1"/>
  <c r="B28" i="5"/>
  <c r="C20" i="6" s="1"/>
  <c r="R27" i="5"/>
  <c r="S19" i="6" s="1"/>
  <c r="Q27" i="5"/>
  <c r="R19" i="6" s="1"/>
  <c r="P27" i="5"/>
  <c r="Q19" i="6" s="1"/>
  <c r="O27" i="5"/>
  <c r="P19" i="6" s="1"/>
  <c r="N27" i="5"/>
  <c r="O19" i="6" s="1"/>
  <c r="G27" i="5"/>
  <c r="H19" i="6" s="1"/>
  <c r="D27" i="5"/>
  <c r="E19" i="6" s="1"/>
  <c r="C27" i="5"/>
  <c r="D19" i="6" s="1"/>
  <c r="B27" i="5"/>
  <c r="C19" i="6" s="1"/>
  <c r="R26" i="5"/>
  <c r="S18" i="6" s="1"/>
  <c r="Q26" i="5"/>
  <c r="R18" i="6" s="1"/>
  <c r="P26" i="5"/>
  <c r="Q18" i="6" s="1"/>
  <c r="O26" i="5"/>
  <c r="P18" i="6" s="1"/>
  <c r="N26" i="5"/>
  <c r="O18" i="6" s="1"/>
  <c r="G26" i="5"/>
  <c r="H18" i="6" s="1"/>
  <c r="D26" i="5"/>
  <c r="E18" i="6" s="1"/>
  <c r="C26" i="5"/>
  <c r="D18" i="6" s="1"/>
  <c r="B26" i="5"/>
  <c r="C18" i="6" s="1"/>
  <c r="R25" i="5"/>
  <c r="S17" i="6" s="1"/>
  <c r="Q25" i="5"/>
  <c r="R17" i="6" s="1"/>
  <c r="P25" i="5"/>
  <c r="Q17" i="6" s="1"/>
  <c r="O25" i="5"/>
  <c r="P17" i="6" s="1"/>
  <c r="N25" i="5"/>
  <c r="O17" i="6" s="1"/>
  <c r="G25" i="5"/>
  <c r="H17" i="6" s="1"/>
  <c r="D25" i="5"/>
  <c r="E17" i="6" s="1"/>
  <c r="C25" i="5"/>
  <c r="D17" i="6" s="1"/>
  <c r="B25" i="5"/>
  <c r="C17" i="6" s="1"/>
  <c r="R24" i="5"/>
  <c r="S16" i="6" s="1"/>
  <c r="Q24" i="5"/>
  <c r="R16" i="6" s="1"/>
  <c r="P24" i="5"/>
  <c r="Q16" i="6" s="1"/>
  <c r="O24" i="5"/>
  <c r="P16" i="6" s="1"/>
  <c r="N24" i="5"/>
  <c r="O16" i="6" s="1"/>
  <c r="G24" i="5"/>
  <c r="H16" i="6" s="1"/>
  <c r="D24" i="5"/>
  <c r="E16" i="6" s="1"/>
  <c r="C24" i="5"/>
  <c r="D16" i="6" s="1"/>
  <c r="B24" i="5"/>
  <c r="C16" i="6" s="1"/>
  <c r="R23" i="5"/>
  <c r="S15" i="6" s="1"/>
  <c r="Q23" i="5"/>
  <c r="R15" i="6" s="1"/>
  <c r="P23" i="5"/>
  <c r="Q15" i="6" s="1"/>
  <c r="O23" i="5"/>
  <c r="P15" i="6" s="1"/>
  <c r="N23" i="5"/>
  <c r="O15" i="6" s="1"/>
  <c r="G23" i="5"/>
  <c r="H15" i="6" s="1"/>
  <c r="D23" i="5"/>
  <c r="E15" i="6" s="1"/>
  <c r="C23" i="5"/>
  <c r="D15" i="6" s="1"/>
  <c r="B23" i="5"/>
  <c r="C15" i="6" s="1"/>
  <c r="R22" i="5"/>
  <c r="S14" i="6" s="1"/>
  <c r="Q22" i="5"/>
  <c r="R14" i="6" s="1"/>
  <c r="P22" i="5"/>
  <c r="Q14" i="6" s="1"/>
  <c r="O22" i="5"/>
  <c r="P14" i="6" s="1"/>
  <c r="N22" i="5"/>
  <c r="O14" i="6" s="1"/>
  <c r="G22" i="5"/>
  <c r="H14" i="6" s="1"/>
  <c r="D22" i="5"/>
  <c r="E14" i="6" s="1"/>
  <c r="C22" i="5"/>
  <c r="D14" i="6" s="1"/>
  <c r="B22" i="5"/>
  <c r="C14" i="6" s="1"/>
  <c r="R21" i="5"/>
  <c r="S13" i="6" s="1"/>
  <c r="Q21" i="5"/>
  <c r="R13" i="6" s="1"/>
  <c r="P21" i="5"/>
  <c r="Q13" i="6" s="1"/>
  <c r="O21" i="5"/>
  <c r="P13" i="6" s="1"/>
  <c r="N21" i="5"/>
  <c r="O13" i="6" s="1"/>
  <c r="G21" i="5"/>
  <c r="H13" i="6" s="1"/>
  <c r="D21" i="5"/>
  <c r="E13" i="6" s="1"/>
  <c r="C21" i="5"/>
  <c r="D13" i="6" s="1"/>
  <c r="B21" i="5"/>
  <c r="C13" i="6" s="1"/>
  <c r="R20" i="5"/>
  <c r="S12" i="6" s="1"/>
  <c r="Q20" i="5"/>
  <c r="R12" i="6" s="1"/>
  <c r="P20" i="5"/>
  <c r="Q12" i="6" s="1"/>
  <c r="O20" i="5"/>
  <c r="P12" i="6" s="1"/>
  <c r="N20" i="5"/>
  <c r="O12" i="6" s="1"/>
  <c r="G20" i="5"/>
  <c r="H12" i="6" s="1"/>
  <c r="D20" i="5"/>
  <c r="E12" i="6" s="1"/>
  <c r="C20" i="5"/>
  <c r="D12" i="6" s="1"/>
  <c r="B20" i="5"/>
  <c r="C12" i="6" s="1"/>
  <c r="R19" i="5"/>
  <c r="S11" i="6" s="1"/>
  <c r="Q19" i="5"/>
  <c r="R11" i="6" s="1"/>
  <c r="P19" i="5"/>
  <c r="Q11" i="6" s="1"/>
  <c r="O19" i="5"/>
  <c r="P11" i="6" s="1"/>
  <c r="N19" i="5"/>
  <c r="O11" i="6" s="1"/>
  <c r="G19" i="5"/>
  <c r="H11" i="6" s="1"/>
  <c r="D19" i="5"/>
  <c r="E11" i="6" s="1"/>
  <c r="C19" i="5"/>
  <c r="D11" i="6" s="1"/>
  <c r="B19" i="5"/>
  <c r="C11" i="6" s="1"/>
  <c r="R18" i="5"/>
  <c r="S10" i="6" s="1"/>
  <c r="Q18" i="5"/>
  <c r="R10" i="6" s="1"/>
  <c r="P18" i="5"/>
  <c r="Q10" i="6" s="1"/>
  <c r="O18" i="5"/>
  <c r="P10" i="6" s="1"/>
  <c r="N18" i="5"/>
  <c r="O10" i="6" s="1"/>
  <c r="G18" i="5"/>
  <c r="H10" i="6" s="1"/>
  <c r="D18" i="5"/>
  <c r="E10" i="6" s="1"/>
  <c r="C18" i="5"/>
  <c r="D10" i="6" s="1"/>
  <c r="B18" i="5"/>
  <c r="C10" i="6" s="1"/>
  <c r="R17" i="5"/>
  <c r="S9" i="6" s="1"/>
  <c r="Q17" i="5"/>
  <c r="R9" i="6" s="1"/>
  <c r="P17" i="5"/>
  <c r="Q9" i="6" s="1"/>
  <c r="O17" i="5"/>
  <c r="P9" i="6" s="1"/>
  <c r="N17" i="5"/>
  <c r="O9" i="6" s="1"/>
  <c r="G17" i="5"/>
  <c r="H9" i="6" s="1"/>
  <c r="D17" i="5"/>
  <c r="E9" i="6" s="1"/>
  <c r="C17" i="5"/>
  <c r="D9" i="6" s="1"/>
  <c r="B17" i="5"/>
  <c r="C9" i="6" s="1"/>
  <c r="R16" i="5"/>
  <c r="S8" i="6" s="1"/>
  <c r="Q16" i="5"/>
  <c r="R8" i="6" s="1"/>
  <c r="P16" i="5"/>
  <c r="Q8" i="6" s="1"/>
  <c r="O16" i="5"/>
  <c r="P8" i="6" s="1"/>
  <c r="N16" i="5"/>
  <c r="O8" i="6" s="1"/>
  <c r="G16" i="5"/>
  <c r="H8" i="6" s="1"/>
  <c r="D16" i="5"/>
  <c r="E8" i="6" s="1"/>
  <c r="C16" i="5"/>
  <c r="D8" i="6" s="1"/>
  <c r="B16" i="5"/>
  <c r="C8" i="6" s="1"/>
  <c r="R15" i="5"/>
  <c r="S7" i="6" s="1"/>
  <c r="Q15" i="5"/>
  <c r="R7" i="6" s="1"/>
  <c r="P15" i="5"/>
  <c r="Q7" i="6" s="1"/>
  <c r="O15" i="5"/>
  <c r="P7" i="6" s="1"/>
  <c r="N15" i="5"/>
  <c r="O7" i="6" s="1"/>
  <c r="G15" i="5"/>
  <c r="H7" i="6" s="1"/>
  <c r="D15" i="5"/>
  <c r="E7" i="6" s="1"/>
  <c r="C15" i="5"/>
  <c r="D7" i="6" s="1"/>
  <c r="B15" i="5"/>
  <c r="C7" i="6" s="1"/>
  <c r="R14" i="5"/>
  <c r="S6" i="6" s="1"/>
  <c r="Q14" i="5"/>
  <c r="R6" i="6" s="1"/>
  <c r="P14" i="5"/>
  <c r="Q6" i="6" s="1"/>
  <c r="O14" i="5"/>
  <c r="P6" i="6" s="1"/>
  <c r="N14" i="5"/>
  <c r="O6" i="6" s="1"/>
  <c r="G14" i="5"/>
  <c r="H6" i="6" s="1"/>
  <c r="D14" i="5"/>
  <c r="E6" i="6" s="1"/>
  <c r="C14" i="5"/>
  <c r="D6" i="6" s="1"/>
  <c r="B14" i="5"/>
  <c r="C6" i="6" s="1"/>
  <c r="P13" i="5"/>
  <c r="Q13" i="5" s="1"/>
  <c r="R5" i="6" s="1"/>
  <c r="N13" i="5"/>
  <c r="O13" i="5" s="1"/>
  <c r="P5" i="6" s="1"/>
  <c r="G13" i="5"/>
  <c r="H5" i="6" s="1"/>
  <c r="D13" i="5"/>
  <c r="E5" i="6" s="1"/>
  <c r="C13" i="5"/>
  <c r="D5" i="6" s="1"/>
  <c r="R12" i="5"/>
  <c r="S4" i="6" s="1"/>
  <c r="Q12" i="5"/>
  <c r="P12" i="5"/>
  <c r="Q4" i="6" s="1"/>
  <c r="O12" i="5"/>
  <c r="N12" i="5"/>
  <c r="O4" i="6" s="1"/>
  <c r="G12" i="5"/>
  <c r="D12" i="5"/>
  <c r="E4" i="6" s="1"/>
  <c r="C12" i="5"/>
  <c r="B12" i="5"/>
  <c r="C4" i="6" s="1"/>
  <c r="R11" i="5"/>
  <c r="Q11" i="5"/>
  <c r="R3" i="6" s="1"/>
  <c r="P11" i="5"/>
  <c r="O11" i="5"/>
  <c r="P3" i="6" s="1"/>
  <c r="N11" i="5"/>
  <c r="G11" i="5"/>
  <c r="H3" i="6" s="1"/>
  <c r="D11" i="5"/>
  <c r="C11" i="5"/>
  <c r="D3" i="6" s="1"/>
  <c r="B11" i="5"/>
  <c r="P10" i="5"/>
  <c r="N10" i="5"/>
  <c r="G10" i="5"/>
  <c r="B10" i="5"/>
  <c r="C2" i="6" s="1"/>
  <c r="E2" i="5"/>
  <c r="E1" i="5"/>
  <c r="A1" i="5"/>
  <c r="U168" i="4"/>
  <c r="U119" i="9" s="1"/>
  <c r="P168" i="4"/>
  <c r="P119" i="9" s="1"/>
  <c r="O168" i="4"/>
  <c r="O119" i="9" s="1"/>
  <c r="F168" i="4"/>
  <c r="U167" i="4"/>
  <c r="U118" i="9" s="1"/>
  <c r="O167" i="4"/>
  <c r="F167" i="4"/>
  <c r="U165" i="4"/>
  <c r="U117" i="9" s="1"/>
  <c r="O165" i="4"/>
  <c r="F165" i="4"/>
  <c r="U164" i="4"/>
  <c r="U116" i="9" s="1"/>
  <c r="P164" i="4"/>
  <c r="O164" i="4"/>
  <c r="F164" i="4"/>
  <c r="U162" i="4"/>
  <c r="U115" i="9" s="1"/>
  <c r="P162" i="4"/>
  <c r="P115" i="9" s="1"/>
  <c r="O162" i="4"/>
  <c r="O115" i="9" s="1"/>
  <c r="F162" i="4"/>
  <c r="U161" i="4"/>
  <c r="U114" i="9" s="1"/>
  <c r="O161" i="4"/>
  <c r="F161" i="4"/>
  <c r="U159" i="4"/>
  <c r="U113" i="9" s="1"/>
  <c r="O159" i="4"/>
  <c r="F159" i="4"/>
  <c r="U158" i="4"/>
  <c r="U112" i="9" s="1"/>
  <c r="P158" i="4"/>
  <c r="O158" i="4"/>
  <c r="F158" i="4"/>
  <c r="U156" i="4"/>
  <c r="U111" i="9" s="1"/>
  <c r="P156" i="4"/>
  <c r="P111" i="9" s="1"/>
  <c r="O156" i="4"/>
  <c r="O111" i="9" s="1"/>
  <c r="F156" i="4"/>
  <c r="U155" i="4"/>
  <c r="U110" i="9" s="1"/>
  <c r="O155" i="4"/>
  <c r="F155" i="4"/>
  <c r="U153" i="4"/>
  <c r="U109" i="9" s="1"/>
  <c r="O153" i="4"/>
  <c r="F153" i="4"/>
  <c r="U152" i="4"/>
  <c r="U108" i="9" s="1"/>
  <c r="P152" i="4"/>
  <c r="O152" i="4"/>
  <c r="F152" i="4"/>
  <c r="U150" i="4"/>
  <c r="U107" i="9" s="1"/>
  <c r="P150" i="4"/>
  <c r="P107" i="9" s="1"/>
  <c r="O150" i="4"/>
  <c r="O107" i="9" s="1"/>
  <c r="F150" i="4"/>
  <c r="U149" i="4"/>
  <c r="U106" i="9" s="1"/>
  <c r="O149" i="4"/>
  <c r="F149" i="4"/>
  <c r="U147" i="4"/>
  <c r="U105" i="9" s="1"/>
  <c r="O147" i="4"/>
  <c r="F147" i="4"/>
  <c r="U146" i="4"/>
  <c r="U104" i="9" s="1"/>
  <c r="P146" i="4"/>
  <c r="O146" i="4"/>
  <c r="F146" i="4"/>
  <c r="U144" i="4"/>
  <c r="U103" i="9" s="1"/>
  <c r="P144" i="4"/>
  <c r="P103" i="9" s="1"/>
  <c r="O144" i="4"/>
  <c r="O103" i="9" s="1"/>
  <c r="F144" i="4"/>
  <c r="U143" i="4"/>
  <c r="U102" i="9" s="1"/>
  <c r="O143" i="4"/>
  <c r="F143" i="4"/>
  <c r="U141" i="4"/>
  <c r="U101" i="9" s="1"/>
  <c r="O141" i="4"/>
  <c r="F141" i="4"/>
  <c r="U140" i="4"/>
  <c r="U100" i="9" s="1"/>
  <c r="P140" i="4"/>
  <c r="O140" i="4"/>
  <c r="F140" i="4"/>
  <c r="U138" i="4"/>
  <c r="U99" i="9" s="1"/>
  <c r="P138" i="4"/>
  <c r="P99" i="9" s="1"/>
  <c r="O138" i="4"/>
  <c r="O99" i="9" s="1"/>
  <c r="F138" i="4"/>
  <c r="U137" i="4"/>
  <c r="U98" i="9" s="1"/>
  <c r="O137" i="4"/>
  <c r="F137" i="4"/>
  <c r="U135" i="4"/>
  <c r="U97" i="9" s="1"/>
  <c r="O135" i="4"/>
  <c r="F135" i="4"/>
  <c r="U134" i="4"/>
  <c r="U96" i="9" s="1"/>
  <c r="P134" i="4"/>
  <c r="O134" i="4"/>
  <c r="F134" i="4"/>
  <c r="U132" i="4"/>
  <c r="U95" i="9" s="1"/>
  <c r="P132" i="4"/>
  <c r="P95" i="9" s="1"/>
  <c r="O132" i="4"/>
  <c r="O95" i="9" s="1"/>
  <c r="F132" i="4"/>
  <c r="U131" i="4"/>
  <c r="U94" i="9" s="1"/>
  <c r="O131" i="4"/>
  <c r="F131" i="4"/>
  <c r="U129" i="4"/>
  <c r="U93" i="9" s="1"/>
  <c r="O129" i="4"/>
  <c r="F129" i="4"/>
  <c r="U128" i="4"/>
  <c r="U92" i="9" s="1"/>
  <c r="P128" i="4"/>
  <c r="O128" i="4"/>
  <c r="F128" i="4"/>
  <c r="U126" i="4"/>
  <c r="U91" i="9" s="1"/>
  <c r="P126" i="4"/>
  <c r="P91" i="9" s="1"/>
  <c r="O126" i="4"/>
  <c r="O91" i="9" s="1"/>
  <c r="F126" i="4"/>
  <c r="U125" i="4"/>
  <c r="U90" i="9" s="1"/>
  <c r="O125" i="4"/>
  <c r="F125" i="4"/>
  <c r="U123" i="4"/>
  <c r="U89" i="9" s="1"/>
  <c r="O123" i="4"/>
  <c r="F123" i="4"/>
  <c r="U122" i="4"/>
  <c r="U88" i="9" s="1"/>
  <c r="P122" i="4"/>
  <c r="O122" i="4"/>
  <c r="F122" i="4"/>
  <c r="U120" i="4"/>
  <c r="U87" i="9" s="1"/>
  <c r="P120" i="4"/>
  <c r="P87" i="9" s="1"/>
  <c r="O120" i="4"/>
  <c r="O87" i="9" s="1"/>
  <c r="F120" i="4"/>
  <c r="U119" i="4"/>
  <c r="U86" i="9" s="1"/>
  <c r="O119" i="4"/>
  <c r="F119" i="4"/>
  <c r="U117" i="4"/>
  <c r="U85" i="9" s="1"/>
  <c r="O117" i="4"/>
  <c r="F117" i="4"/>
  <c r="U116" i="4"/>
  <c r="U84" i="9" s="1"/>
  <c r="P116" i="4"/>
  <c r="O116" i="4"/>
  <c r="F116" i="4"/>
  <c r="U114" i="4"/>
  <c r="U83" i="9" s="1"/>
  <c r="P114" i="4"/>
  <c r="P83" i="9" s="1"/>
  <c r="O114" i="4"/>
  <c r="O83" i="9" s="1"/>
  <c r="F114" i="4"/>
  <c r="U113" i="4"/>
  <c r="U82" i="9" s="1"/>
  <c r="O113" i="4"/>
  <c r="F113" i="4"/>
  <c r="U111" i="4"/>
  <c r="U81" i="9" s="1"/>
  <c r="O111" i="4"/>
  <c r="F111" i="4"/>
  <c r="U110" i="4"/>
  <c r="U80" i="9" s="1"/>
  <c r="P110" i="4"/>
  <c r="O110" i="4"/>
  <c r="U104" i="4"/>
  <c r="U103" i="4"/>
  <c r="U105" i="4" s="1"/>
  <c r="T84" i="4"/>
  <c r="S84" i="4"/>
  <c r="R84" i="4"/>
  <c r="Q84" i="4"/>
  <c r="U84" i="4" s="1"/>
  <c r="U83" i="4"/>
  <c r="U77" i="9" s="1"/>
  <c r="P83" i="4"/>
  <c r="P77" i="9" s="1"/>
  <c r="O83" i="4"/>
  <c r="O77" i="9" s="1"/>
  <c r="F83" i="4"/>
  <c r="U82" i="4"/>
  <c r="U76" i="9" s="1"/>
  <c r="O82" i="4"/>
  <c r="F82" i="4"/>
  <c r="U81" i="4"/>
  <c r="U75" i="9" s="1"/>
  <c r="P81" i="4"/>
  <c r="P75" i="9" s="1"/>
  <c r="O81" i="4"/>
  <c r="O75" i="9" s="1"/>
  <c r="F81" i="4"/>
  <c r="U80" i="4"/>
  <c r="U74" i="9" s="1"/>
  <c r="O80" i="4"/>
  <c r="F80" i="4"/>
  <c r="U79" i="4"/>
  <c r="U73" i="9" s="1"/>
  <c r="P79" i="4"/>
  <c r="P73" i="9" s="1"/>
  <c r="O79" i="4"/>
  <c r="O73" i="9" s="1"/>
  <c r="F79" i="4"/>
  <c r="U78" i="4"/>
  <c r="U72" i="9" s="1"/>
  <c r="O78" i="4"/>
  <c r="F78" i="4"/>
  <c r="U77" i="4"/>
  <c r="U71" i="9" s="1"/>
  <c r="P77" i="4"/>
  <c r="P71" i="9" s="1"/>
  <c r="O77" i="4"/>
  <c r="O71" i="9" s="1"/>
  <c r="F77" i="4"/>
  <c r="U76" i="4"/>
  <c r="U70" i="9" s="1"/>
  <c r="O76" i="4"/>
  <c r="F76" i="4"/>
  <c r="U75" i="4"/>
  <c r="U69" i="9" s="1"/>
  <c r="P75" i="4"/>
  <c r="P69" i="9" s="1"/>
  <c r="O75" i="4"/>
  <c r="O69" i="9" s="1"/>
  <c r="F75" i="4"/>
  <c r="U74" i="4"/>
  <c r="U68" i="9" s="1"/>
  <c r="O74" i="4"/>
  <c r="F74" i="4"/>
  <c r="U73" i="4"/>
  <c r="U67" i="9" s="1"/>
  <c r="P73" i="4"/>
  <c r="P67" i="9" s="1"/>
  <c r="O73" i="4"/>
  <c r="O67" i="9" s="1"/>
  <c r="F73" i="4"/>
  <c r="U72" i="4"/>
  <c r="U66" i="9" s="1"/>
  <c r="O72" i="4"/>
  <c r="F72" i="4"/>
  <c r="U71" i="4"/>
  <c r="U65" i="9" s="1"/>
  <c r="P71" i="4"/>
  <c r="P65" i="9" s="1"/>
  <c r="O71" i="4"/>
  <c r="O65" i="9" s="1"/>
  <c r="F71" i="4"/>
  <c r="U70" i="4"/>
  <c r="U64" i="9" s="1"/>
  <c r="O70" i="4"/>
  <c r="F70" i="4"/>
  <c r="U69" i="4"/>
  <c r="U63" i="9" s="1"/>
  <c r="P69" i="4"/>
  <c r="P63" i="9" s="1"/>
  <c r="O69" i="4"/>
  <c r="O63" i="9" s="1"/>
  <c r="F69" i="4"/>
  <c r="U68" i="4"/>
  <c r="U62" i="9" s="1"/>
  <c r="O68" i="4"/>
  <c r="F68" i="4"/>
  <c r="U67" i="4"/>
  <c r="U61" i="9" s="1"/>
  <c r="P67" i="4"/>
  <c r="P61" i="9" s="1"/>
  <c r="O67" i="4"/>
  <c r="O61" i="9" s="1"/>
  <c r="F67" i="4"/>
  <c r="U66" i="4"/>
  <c r="U60" i="9" s="1"/>
  <c r="O66" i="4"/>
  <c r="F66" i="4"/>
  <c r="U65" i="4"/>
  <c r="U59" i="9" s="1"/>
  <c r="P65" i="4"/>
  <c r="P59" i="9" s="1"/>
  <c r="O65" i="4"/>
  <c r="O59" i="9" s="1"/>
  <c r="F65" i="4"/>
  <c r="U64" i="4"/>
  <c r="U58" i="9" s="1"/>
  <c r="O64" i="4"/>
  <c r="F64" i="4"/>
  <c r="U63" i="4"/>
  <c r="U57" i="9" s="1"/>
  <c r="P63" i="4"/>
  <c r="P57" i="9" s="1"/>
  <c r="O63" i="4"/>
  <c r="O57" i="9" s="1"/>
  <c r="F63" i="4"/>
  <c r="U62" i="4"/>
  <c r="U56" i="9" s="1"/>
  <c r="O62" i="4"/>
  <c r="F62" i="4"/>
  <c r="U61" i="4"/>
  <c r="U55" i="9" s="1"/>
  <c r="P61" i="4"/>
  <c r="P55" i="9" s="1"/>
  <c r="O61" i="4"/>
  <c r="O55" i="9" s="1"/>
  <c r="F61" i="4"/>
  <c r="U60" i="4"/>
  <c r="U54" i="9" s="1"/>
  <c r="O60" i="4"/>
  <c r="F60" i="4"/>
  <c r="U59" i="4"/>
  <c r="U53" i="9" s="1"/>
  <c r="P59" i="4"/>
  <c r="P53" i="9" s="1"/>
  <c r="O59" i="4"/>
  <c r="O53" i="9" s="1"/>
  <c r="F59" i="4"/>
  <c r="U58" i="4"/>
  <c r="U52" i="9" s="1"/>
  <c r="O58" i="4"/>
  <c r="F58" i="4"/>
  <c r="U57" i="4"/>
  <c r="U51" i="9" s="1"/>
  <c r="P57" i="4"/>
  <c r="P51" i="9" s="1"/>
  <c r="O57" i="4"/>
  <c r="O51" i="9" s="1"/>
  <c r="F57" i="4"/>
  <c r="U56" i="4"/>
  <c r="U50" i="9" s="1"/>
  <c r="O56" i="4"/>
  <c r="F56" i="4"/>
  <c r="U55" i="4"/>
  <c r="U49" i="9" s="1"/>
  <c r="P55" i="4"/>
  <c r="P49" i="9" s="1"/>
  <c r="O55" i="4"/>
  <c r="O49" i="9" s="1"/>
  <c r="F55" i="4"/>
  <c r="U54" i="4"/>
  <c r="U48" i="9" s="1"/>
  <c r="O54" i="4"/>
  <c r="F54" i="4"/>
  <c r="U53" i="4"/>
  <c r="U47" i="9" s="1"/>
  <c r="P53" i="4"/>
  <c r="P47" i="9" s="1"/>
  <c r="O53" i="4"/>
  <c r="O47" i="9" s="1"/>
  <c r="F53" i="4"/>
  <c r="U52" i="4"/>
  <c r="U46" i="9" s="1"/>
  <c r="O52" i="4"/>
  <c r="F52" i="4"/>
  <c r="U51" i="4"/>
  <c r="U45" i="9" s="1"/>
  <c r="P51" i="4"/>
  <c r="P45" i="9" s="1"/>
  <c r="O51" i="4"/>
  <c r="O45" i="9" s="1"/>
  <c r="F51" i="4"/>
  <c r="U50" i="4"/>
  <c r="U44" i="9" s="1"/>
  <c r="O50" i="4"/>
  <c r="F50" i="4"/>
  <c r="U49" i="4"/>
  <c r="U43" i="9" s="1"/>
  <c r="P49" i="4"/>
  <c r="P43" i="9" s="1"/>
  <c r="O49" i="4"/>
  <c r="O43" i="9" s="1"/>
  <c r="F49" i="4"/>
  <c r="U48" i="4"/>
  <c r="U42" i="9" s="1"/>
  <c r="O48" i="4"/>
  <c r="F48" i="4"/>
  <c r="U47" i="4"/>
  <c r="U41" i="9" s="1"/>
  <c r="P47" i="4"/>
  <c r="P41" i="9" s="1"/>
  <c r="O47" i="4"/>
  <c r="O41" i="9" s="1"/>
  <c r="F47" i="4"/>
  <c r="U46" i="4"/>
  <c r="U40" i="9" s="1"/>
  <c r="O46" i="4"/>
  <c r="F46" i="4"/>
  <c r="U45" i="4"/>
  <c r="U39" i="9" s="1"/>
  <c r="P45" i="4"/>
  <c r="P39" i="9" s="1"/>
  <c r="O45" i="4"/>
  <c r="O39" i="9" s="1"/>
  <c r="F45" i="4"/>
  <c r="U44" i="4"/>
  <c r="U38" i="9" s="1"/>
  <c r="O44" i="4"/>
  <c r="F44" i="4"/>
  <c r="U43" i="4"/>
  <c r="U37" i="9" s="1"/>
  <c r="P43" i="4"/>
  <c r="P37" i="9" s="1"/>
  <c r="O43" i="4"/>
  <c r="O37" i="9" s="1"/>
  <c r="F43" i="4"/>
  <c r="U42" i="4"/>
  <c r="U36" i="9" s="1"/>
  <c r="O42" i="4"/>
  <c r="F42" i="4"/>
  <c r="U41" i="4"/>
  <c r="U35" i="9" s="1"/>
  <c r="P41" i="4"/>
  <c r="P35" i="9" s="1"/>
  <c r="O41" i="4"/>
  <c r="O35" i="9" s="1"/>
  <c r="F41" i="4"/>
  <c r="U40" i="4"/>
  <c r="U34" i="9" s="1"/>
  <c r="O40" i="4"/>
  <c r="F40" i="4"/>
  <c r="U39" i="4"/>
  <c r="U33" i="9" s="1"/>
  <c r="P39" i="4"/>
  <c r="P33" i="9" s="1"/>
  <c r="O39" i="4"/>
  <c r="O33" i="9" s="1"/>
  <c r="F39" i="4"/>
  <c r="U38" i="4"/>
  <c r="U32" i="9" s="1"/>
  <c r="O38" i="4"/>
  <c r="F38" i="4"/>
  <c r="U37" i="4"/>
  <c r="U31" i="9" s="1"/>
  <c r="P37" i="4"/>
  <c r="P31" i="9" s="1"/>
  <c r="O37" i="4"/>
  <c r="O31" i="9" s="1"/>
  <c r="F37" i="4"/>
  <c r="U36" i="4"/>
  <c r="U30" i="9" s="1"/>
  <c r="O36" i="4"/>
  <c r="F36" i="4"/>
  <c r="U35" i="4"/>
  <c r="U29" i="9" s="1"/>
  <c r="P35" i="4"/>
  <c r="P29" i="9" s="1"/>
  <c r="O35" i="4"/>
  <c r="O29" i="9" s="1"/>
  <c r="F35" i="4"/>
  <c r="U34" i="4"/>
  <c r="U28" i="9" s="1"/>
  <c r="O34" i="4"/>
  <c r="F34" i="4"/>
  <c r="U33" i="4"/>
  <c r="U27" i="9" s="1"/>
  <c r="P33" i="4"/>
  <c r="P27" i="9" s="1"/>
  <c r="O33" i="4"/>
  <c r="O27" i="9" s="1"/>
  <c r="F33" i="4"/>
  <c r="U32" i="4"/>
  <c r="U26" i="9" s="1"/>
  <c r="O32" i="4"/>
  <c r="F32" i="4"/>
  <c r="U31" i="4"/>
  <c r="U25" i="9" s="1"/>
  <c r="P31" i="4"/>
  <c r="P25" i="9" s="1"/>
  <c r="O31" i="4"/>
  <c r="O25" i="9" s="1"/>
  <c r="F31" i="4"/>
  <c r="U30" i="4"/>
  <c r="U24" i="9" s="1"/>
  <c r="O30" i="4"/>
  <c r="F30" i="4"/>
  <c r="U29" i="4"/>
  <c r="U23" i="9" s="1"/>
  <c r="P29" i="4"/>
  <c r="P23" i="9" s="1"/>
  <c r="O29" i="4"/>
  <c r="O23" i="9" s="1"/>
  <c r="F29" i="4"/>
  <c r="U28" i="4"/>
  <c r="U22" i="9" s="1"/>
  <c r="O28" i="4"/>
  <c r="F28" i="4"/>
  <c r="U27" i="4"/>
  <c r="U21" i="9" s="1"/>
  <c r="P27" i="4"/>
  <c r="P21" i="9" s="1"/>
  <c r="O27" i="4"/>
  <c r="O21" i="9" s="1"/>
  <c r="F27" i="4"/>
  <c r="U26" i="4"/>
  <c r="U20" i="9" s="1"/>
  <c r="O26" i="4"/>
  <c r="F26" i="4"/>
  <c r="U25" i="4"/>
  <c r="U19" i="9" s="1"/>
  <c r="P25" i="4"/>
  <c r="P19" i="9" s="1"/>
  <c r="O25" i="4"/>
  <c r="O19" i="9" s="1"/>
  <c r="F25" i="4"/>
  <c r="U24" i="4"/>
  <c r="U18" i="9" s="1"/>
  <c r="O24" i="4"/>
  <c r="F24" i="4"/>
  <c r="U23" i="4"/>
  <c r="U17" i="9" s="1"/>
  <c r="P23" i="4"/>
  <c r="P17" i="9" s="1"/>
  <c r="O23" i="4"/>
  <c r="O17" i="9" s="1"/>
  <c r="F23" i="4"/>
  <c r="U22" i="4"/>
  <c r="U16" i="9" s="1"/>
  <c r="O22" i="4"/>
  <c r="F22" i="4"/>
  <c r="U21" i="4"/>
  <c r="U15" i="9" s="1"/>
  <c r="P21" i="4"/>
  <c r="P15" i="9" s="1"/>
  <c r="O21" i="4"/>
  <c r="O15" i="9" s="1"/>
  <c r="F21" i="4"/>
  <c r="U20" i="4"/>
  <c r="U14" i="9" s="1"/>
  <c r="O20" i="4"/>
  <c r="F20" i="4"/>
  <c r="U19" i="4"/>
  <c r="U13" i="9" s="1"/>
  <c r="P19" i="4"/>
  <c r="P13" i="9" s="1"/>
  <c r="O19" i="4"/>
  <c r="O13" i="9" s="1"/>
  <c r="F19" i="4"/>
  <c r="U18" i="4"/>
  <c r="U12" i="9" s="1"/>
  <c r="O18" i="4"/>
  <c r="F18" i="4"/>
  <c r="U17" i="4"/>
  <c r="U11" i="9" s="1"/>
  <c r="P17" i="4"/>
  <c r="P11" i="9" s="1"/>
  <c r="O17" i="4"/>
  <c r="O11" i="9" s="1"/>
  <c r="F17" i="4"/>
  <c r="U16" i="4"/>
  <c r="U10" i="9" s="1"/>
  <c r="O16" i="4"/>
  <c r="F16" i="4"/>
  <c r="U15" i="4"/>
  <c r="U9" i="9" s="1"/>
  <c r="P15" i="4"/>
  <c r="P9" i="9" s="1"/>
  <c r="O15" i="4"/>
  <c r="O9" i="9" s="1"/>
  <c r="F15" i="4"/>
  <c r="U14" i="4"/>
  <c r="U8" i="9" s="1"/>
  <c r="O14" i="4"/>
  <c r="F14" i="4"/>
  <c r="U13" i="4"/>
  <c r="U7" i="9" s="1"/>
  <c r="P13" i="4"/>
  <c r="P7" i="9" s="1"/>
  <c r="O13" i="4"/>
  <c r="O7" i="9" s="1"/>
  <c r="F13" i="4"/>
  <c r="U12" i="4"/>
  <c r="U6" i="9" s="1"/>
  <c r="O12" i="4"/>
  <c r="F12" i="4"/>
  <c r="U11" i="4"/>
  <c r="U5" i="9" s="1"/>
  <c r="P11" i="4"/>
  <c r="P5" i="9" s="1"/>
  <c r="O11" i="4"/>
  <c r="O5" i="9" s="1"/>
  <c r="F11" i="4"/>
  <c r="U10" i="4"/>
  <c r="U4" i="9" s="1"/>
  <c r="O10" i="4"/>
  <c r="F10" i="4"/>
  <c r="U9" i="4"/>
  <c r="U3" i="9" s="1"/>
  <c r="P9" i="4"/>
  <c r="P3" i="9" s="1"/>
  <c r="O9" i="4"/>
  <c r="O3" i="9" s="1"/>
  <c r="U8" i="4"/>
  <c r="U2" i="9" s="1"/>
  <c r="P8" i="4"/>
  <c r="O8" i="4"/>
  <c r="O2" i="9" s="1"/>
  <c r="D1" i="4"/>
  <c r="A1" i="4"/>
  <c r="K36" i="3"/>
  <c r="J36" i="3"/>
  <c r="I36" i="3"/>
  <c r="H36" i="3"/>
  <c r="G36" i="3"/>
  <c r="F36" i="3"/>
  <c r="E36" i="3"/>
  <c r="D36" i="3"/>
  <c r="C36" i="3"/>
  <c r="B36" i="3"/>
  <c r="A36" i="3"/>
  <c r="K35" i="3"/>
  <c r="J35" i="3"/>
  <c r="I35" i="3"/>
  <c r="H35" i="3"/>
  <c r="G35" i="3"/>
  <c r="F35" i="3"/>
  <c r="E35" i="3"/>
  <c r="D35" i="3"/>
  <c r="C35" i="3"/>
  <c r="B35" i="3"/>
  <c r="A35" i="3"/>
  <c r="K34" i="3"/>
  <c r="J34" i="3"/>
  <c r="I34" i="3"/>
  <c r="H34" i="3"/>
  <c r="G34" i="3"/>
  <c r="F34" i="3"/>
  <c r="E34" i="3"/>
  <c r="D34" i="3"/>
  <c r="C34" i="3"/>
  <c r="B34" i="3"/>
  <c r="A34" i="3"/>
  <c r="K33" i="3"/>
  <c r="J33" i="3"/>
  <c r="I33" i="3"/>
  <c r="H33" i="3"/>
  <c r="G33" i="3"/>
  <c r="F33" i="3"/>
  <c r="E33" i="3"/>
  <c r="D33" i="3"/>
  <c r="C33" i="3"/>
  <c r="B33" i="3"/>
  <c r="A33" i="3"/>
  <c r="K32" i="3"/>
  <c r="J32" i="3"/>
  <c r="I32" i="3"/>
  <c r="H32" i="3"/>
  <c r="G32" i="3"/>
  <c r="F32" i="3"/>
  <c r="E32" i="3"/>
  <c r="D32" i="3"/>
  <c r="C32" i="3"/>
  <c r="B32" i="3"/>
  <c r="A32" i="3"/>
  <c r="K31" i="3"/>
  <c r="J31" i="3"/>
  <c r="I31" i="3"/>
  <c r="H31" i="3"/>
  <c r="G31" i="3"/>
  <c r="F31" i="3"/>
  <c r="E31" i="3"/>
  <c r="D31" i="3"/>
  <c r="C31" i="3"/>
  <c r="B31" i="3"/>
  <c r="A31" i="3"/>
  <c r="K30" i="3"/>
  <c r="J30" i="3"/>
  <c r="I30" i="3"/>
  <c r="H30" i="3"/>
  <c r="G30" i="3"/>
  <c r="F30" i="3"/>
  <c r="E30" i="3"/>
  <c r="D30" i="3"/>
  <c r="C30" i="3"/>
  <c r="B30" i="3"/>
  <c r="A30" i="3"/>
  <c r="K29" i="3"/>
  <c r="J29" i="3"/>
  <c r="I29" i="3"/>
  <c r="H29" i="3"/>
  <c r="G29" i="3"/>
  <c r="F29" i="3"/>
  <c r="E29" i="3"/>
  <c r="D29" i="3"/>
  <c r="C29" i="3"/>
  <c r="B29" i="3"/>
  <c r="A29" i="3"/>
  <c r="K28" i="3"/>
  <c r="J28" i="3"/>
  <c r="I28" i="3"/>
  <c r="H28" i="3"/>
  <c r="G28" i="3"/>
  <c r="F28" i="3"/>
  <c r="E28" i="3"/>
  <c r="D28" i="3"/>
  <c r="C28" i="3"/>
  <c r="B28" i="3"/>
  <c r="A28" i="3"/>
  <c r="K27" i="3"/>
  <c r="J27" i="3"/>
  <c r="I27" i="3"/>
  <c r="H27" i="3"/>
  <c r="G27" i="3"/>
  <c r="F27" i="3"/>
  <c r="E27" i="3"/>
  <c r="D27" i="3"/>
  <c r="C27" i="3"/>
  <c r="B27" i="3"/>
  <c r="A27" i="3"/>
  <c r="K26" i="3"/>
  <c r="J26" i="3"/>
  <c r="I26" i="3"/>
  <c r="H26" i="3"/>
  <c r="G26" i="3"/>
  <c r="F26" i="3"/>
  <c r="E26" i="3"/>
  <c r="D26" i="3"/>
  <c r="C26" i="3"/>
  <c r="B26" i="3"/>
  <c r="A26" i="3"/>
  <c r="K25" i="3"/>
  <c r="J25" i="3"/>
  <c r="I25" i="3"/>
  <c r="H25" i="3"/>
  <c r="G25" i="3"/>
  <c r="F25" i="3"/>
  <c r="E25" i="3"/>
  <c r="D25" i="3"/>
  <c r="C25" i="3"/>
  <c r="B25" i="3"/>
  <c r="A25" i="3"/>
  <c r="K24" i="3"/>
  <c r="J24" i="3"/>
  <c r="I24" i="3"/>
  <c r="H24" i="3"/>
  <c r="G24" i="3"/>
  <c r="F24" i="3"/>
  <c r="E24" i="3"/>
  <c r="D24" i="3"/>
  <c r="C24" i="3"/>
  <c r="B24" i="3"/>
  <c r="A24" i="3"/>
  <c r="K23" i="3"/>
  <c r="J23" i="3"/>
  <c r="I23" i="3"/>
  <c r="H23" i="3"/>
  <c r="G23" i="3"/>
  <c r="F23" i="3"/>
  <c r="E23" i="3"/>
  <c r="D23" i="3"/>
  <c r="C23" i="3"/>
  <c r="B23" i="3"/>
  <c r="A23" i="3"/>
  <c r="K22" i="3"/>
  <c r="K37" i="3" s="1"/>
  <c r="J22" i="3"/>
  <c r="J37" i="3" s="1"/>
  <c r="I22" i="3"/>
  <c r="I37" i="3" s="1"/>
  <c r="H22" i="3"/>
  <c r="H37" i="3" s="1"/>
  <c r="G22" i="3"/>
  <c r="G37" i="3" s="1"/>
  <c r="F22" i="3"/>
  <c r="F37" i="3" s="1"/>
  <c r="E22" i="3"/>
  <c r="E37" i="3" s="1"/>
  <c r="D22" i="3"/>
  <c r="D37" i="3" s="1"/>
  <c r="C22" i="3"/>
  <c r="B22" i="3"/>
  <c r="A22" i="3"/>
  <c r="K16" i="3"/>
  <c r="J16" i="3"/>
  <c r="I16" i="3"/>
  <c r="H16" i="3"/>
  <c r="G16" i="3"/>
  <c r="F16" i="3"/>
  <c r="E16" i="3"/>
  <c r="D16" i="3"/>
  <c r="B16" i="3"/>
  <c r="A16" i="3"/>
  <c r="K15" i="3"/>
  <c r="J15" i="3"/>
  <c r="I15" i="3"/>
  <c r="H15" i="3"/>
  <c r="G15" i="3"/>
  <c r="F15" i="3"/>
  <c r="E15" i="3"/>
  <c r="D15" i="3"/>
  <c r="B15" i="3"/>
  <c r="A15" i="3"/>
  <c r="K14" i="3"/>
  <c r="J14" i="3"/>
  <c r="I14" i="3"/>
  <c r="H14" i="3"/>
  <c r="G14" i="3"/>
  <c r="F14" i="3"/>
  <c r="E14" i="3"/>
  <c r="D14" i="3"/>
  <c r="B14" i="3"/>
  <c r="A14" i="3"/>
  <c r="K13" i="3"/>
  <c r="J13" i="3"/>
  <c r="I13" i="3"/>
  <c r="H13" i="3"/>
  <c r="G13" i="3"/>
  <c r="F13" i="3"/>
  <c r="E13" i="3"/>
  <c r="D13" i="3"/>
  <c r="B13" i="3"/>
  <c r="A13" i="3"/>
  <c r="K12" i="3"/>
  <c r="J12" i="3"/>
  <c r="I12" i="3"/>
  <c r="H12" i="3"/>
  <c r="G12" i="3"/>
  <c r="F12" i="3"/>
  <c r="E12" i="3"/>
  <c r="D12" i="3"/>
  <c r="B12" i="3"/>
  <c r="A12" i="3"/>
  <c r="K11" i="3"/>
  <c r="J11" i="3"/>
  <c r="I11" i="3"/>
  <c r="H11" i="3"/>
  <c r="G11" i="3"/>
  <c r="F11" i="3"/>
  <c r="E11" i="3"/>
  <c r="D11" i="3"/>
  <c r="B11" i="3"/>
  <c r="A11" i="3"/>
  <c r="K10" i="3"/>
  <c r="J10" i="3"/>
  <c r="I10" i="3"/>
  <c r="H10" i="3"/>
  <c r="G10" i="3"/>
  <c r="F10" i="3"/>
  <c r="E10" i="3"/>
  <c r="D10" i="3"/>
  <c r="B10" i="3"/>
  <c r="A10" i="3"/>
  <c r="K9" i="3"/>
  <c r="J9" i="3"/>
  <c r="I9" i="3"/>
  <c r="H9" i="3"/>
  <c r="G9" i="3"/>
  <c r="F9" i="3"/>
  <c r="E9" i="3"/>
  <c r="D9" i="3"/>
  <c r="B9" i="3"/>
  <c r="A9" i="3"/>
  <c r="K8" i="3"/>
  <c r="J8" i="3"/>
  <c r="I8" i="3"/>
  <c r="H8" i="3"/>
  <c r="G8" i="3"/>
  <c r="F8" i="3"/>
  <c r="E8" i="3"/>
  <c r="D8" i="3"/>
  <c r="B8" i="3"/>
  <c r="A8" i="3"/>
  <c r="K7" i="3"/>
  <c r="J7" i="3"/>
  <c r="I7" i="3"/>
  <c r="H7" i="3"/>
  <c r="G7" i="3"/>
  <c r="F7" i="3"/>
  <c r="E7" i="3"/>
  <c r="D7" i="3"/>
  <c r="B7" i="3"/>
  <c r="A7" i="3"/>
  <c r="K6" i="3"/>
  <c r="J6" i="3"/>
  <c r="I6" i="3"/>
  <c r="H6" i="3"/>
  <c r="G6" i="3"/>
  <c r="F6" i="3"/>
  <c r="E6" i="3"/>
  <c r="D6" i="3"/>
  <c r="B6" i="3"/>
  <c r="A6" i="3"/>
  <c r="K5" i="3"/>
  <c r="J5" i="3"/>
  <c r="I5" i="3"/>
  <c r="H5" i="3"/>
  <c r="G5" i="3"/>
  <c r="F5" i="3"/>
  <c r="E5" i="3"/>
  <c r="D5" i="3"/>
  <c r="B5" i="3"/>
  <c r="A5" i="3"/>
  <c r="K4" i="3"/>
  <c r="J4" i="3"/>
  <c r="I4" i="3"/>
  <c r="H4" i="3"/>
  <c r="G4" i="3"/>
  <c r="F4" i="3"/>
  <c r="E4" i="3"/>
  <c r="D4" i="3"/>
  <c r="B4" i="3"/>
  <c r="A4" i="3"/>
  <c r="K3" i="3"/>
  <c r="J3" i="3"/>
  <c r="I3" i="3"/>
  <c r="H3" i="3"/>
  <c r="G3" i="3"/>
  <c r="F3" i="3"/>
  <c r="E3" i="3"/>
  <c r="D3" i="3"/>
  <c r="B3" i="3"/>
  <c r="A3" i="3"/>
  <c r="K2" i="3"/>
  <c r="K17" i="3" s="1"/>
  <c r="J2" i="3"/>
  <c r="J17" i="3" s="1"/>
  <c r="I2" i="3"/>
  <c r="I17" i="3" s="1"/>
  <c r="H2" i="3"/>
  <c r="H17" i="3" s="1"/>
  <c r="G2" i="3"/>
  <c r="G17" i="3" s="1"/>
  <c r="F2" i="3"/>
  <c r="F17" i="3" s="1"/>
  <c r="E2" i="3"/>
  <c r="E17" i="3" s="1"/>
  <c r="D2" i="3"/>
  <c r="D17" i="3" s="1"/>
  <c r="B2" i="3"/>
  <c r="A2" i="3"/>
  <c r="M69" i="2"/>
  <c r="K69" i="2"/>
  <c r="D69" i="2"/>
  <c r="M68" i="2"/>
  <c r="D68" i="2"/>
  <c r="K68" i="2" s="1"/>
  <c r="M67" i="2"/>
  <c r="K67" i="2"/>
  <c r="D67" i="2"/>
  <c r="M66" i="2"/>
  <c r="D66" i="2"/>
  <c r="K66" i="2" s="1"/>
  <c r="M65" i="2"/>
  <c r="K65" i="2"/>
  <c r="D65" i="2"/>
  <c r="M64" i="2"/>
  <c r="D64" i="2"/>
  <c r="K64" i="2" s="1"/>
  <c r="M63" i="2"/>
  <c r="K63" i="2"/>
  <c r="D63" i="2"/>
  <c r="M62" i="2"/>
  <c r="D62" i="2"/>
  <c r="K62" i="2" s="1"/>
  <c r="M61" i="2"/>
  <c r="K61" i="2"/>
  <c r="D61" i="2"/>
  <c r="M60" i="2"/>
  <c r="D60" i="2"/>
  <c r="K60" i="2" s="1"/>
  <c r="M59" i="2"/>
  <c r="K59" i="2"/>
  <c r="D59" i="2"/>
  <c r="M58" i="2"/>
  <c r="D58" i="2"/>
  <c r="K58" i="2" s="1"/>
  <c r="M57" i="2"/>
  <c r="K57" i="2"/>
  <c r="D57" i="2"/>
  <c r="M56" i="2"/>
  <c r="D56" i="2"/>
  <c r="K56" i="2" s="1"/>
  <c r="M55" i="2"/>
  <c r="K55" i="2"/>
  <c r="D55" i="2"/>
  <c r="L51" i="2"/>
  <c r="J51" i="2"/>
  <c r="I51" i="2"/>
  <c r="H51" i="2"/>
  <c r="G51" i="2"/>
  <c r="F51" i="2"/>
  <c r="E51" i="2"/>
  <c r="D51" i="2"/>
  <c r="K51" i="2" s="1"/>
  <c r="C51" i="2"/>
  <c r="K30" i="2"/>
  <c r="I30" i="2"/>
  <c r="H30" i="2"/>
  <c r="G30" i="2"/>
  <c r="F30" i="2"/>
  <c r="E30" i="2"/>
  <c r="D30" i="2"/>
  <c r="C30" i="2"/>
  <c r="J30" i="2" s="1"/>
  <c r="B30" i="2"/>
  <c r="J28" i="2"/>
  <c r="C28" i="2"/>
  <c r="J27" i="2"/>
  <c r="C27" i="2"/>
  <c r="J25" i="2"/>
  <c r="C25" i="2"/>
  <c r="J24" i="2"/>
  <c r="C24" i="2"/>
  <c r="J23" i="2"/>
  <c r="C23" i="2"/>
  <c r="J22" i="2"/>
  <c r="C22" i="2"/>
  <c r="J21" i="2"/>
  <c r="C21" i="2"/>
  <c r="J20" i="2"/>
  <c r="C20" i="2"/>
  <c r="J19" i="2"/>
  <c r="C19" i="2"/>
  <c r="J18" i="2"/>
  <c r="C18" i="2"/>
  <c r="J17" i="2"/>
  <c r="C17" i="2"/>
  <c r="J15" i="2"/>
  <c r="C15" i="2"/>
  <c r="J14" i="2"/>
  <c r="C14" i="2"/>
  <c r="J13" i="2"/>
  <c r="C13" i="2"/>
  <c r="J12" i="2"/>
  <c r="C12" i="2"/>
  <c r="B5" i="2"/>
  <c r="P2" i="9" l="1"/>
  <c r="V8" i="4"/>
  <c r="V2" i="9" s="1"/>
  <c r="V9" i="4"/>
  <c r="V3" i="9" s="1"/>
  <c r="O4" i="9"/>
  <c r="P10" i="4"/>
  <c r="V11" i="4"/>
  <c r="V5" i="9" s="1"/>
  <c r="O6" i="9"/>
  <c r="P12" i="4"/>
  <c r="V13" i="4"/>
  <c r="V7" i="9" s="1"/>
  <c r="O8" i="9"/>
  <c r="P14" i="4"/>
  <c r="V15" i="4"/>
  <c r="V9" i="9" s="1"/>
  <c r="O10" i="9"/>
  <c r="P16" i="4"/>
  <c r="V17" i="4"/>
  <c r="V11" i="9" s="1"/>
  <c r="O12" i="9"/>
  <c r="P18" i="4"/>
  <c r="V19" i="4"/>
  <c r="V13" i="9" s="1"/>
  <c r="O14" i="9"/>
  <c r="P20" i="4"/>
  <c r="V21" i="4"/>
  <c r="V15" i="9" s="1"/>
  <c r="O16" i="9"/>
  <c r="P22" i="4"/>
  <c r="V23" i="4"/>
  <c r="V17" i="9" s="1"/>
  <c r="O18" i="9"/>
  <c r="P24" i="4"/>
  <c r="V25" i="4"/>
  <c r="V19" i="9" s="1"/>
  <c r="O20" i="9"/>
  <c r="P26" i="4"/>
  <c r="V27" i="4"/>
  <c r="V21" i="9" s="1"/>
  <c r="O22" i="9"/>
  <c r="P28" i="4"/>
  <c r="V29" i="4"/>
  <c r="V23" i="9" s="1"/>
  <c r="O24" i="9"/>
  <c r="P30" i="4"/>
  <c r="V31" i="4"/>
  <c r="V25" i="9" s="1"/>
  <c r="O26" i="9"/>
  <c r="P32" i="4"/>
  <c r="V33" i="4"/>
  <c r="V27" i="9" s="1"/>
  <c r="O28" i="9"/>
  <c r="P34" i="4"/>
  <c r="V35" i="4"/>
  <c r="V29" i="9" s="1"/>
  <c r="O30" i="9"/>
  <c r="P36" i="4"/>
  <c r="V37" i="4"/>
  <c r="V31" i="9" s="1"/>
  <c r="O32" i="9"/>
  <c r="P38" i="4"/>
  <c r="V39" i="4"/>
  <c r="V33" i="9" s="1"/>
  <c r="O34" i="9"/>
  <c r="P40" i="4"/>
  <c r="V41" i="4"/>
  <c r="V35" i="9" s="1"/>
  <c r="O36" i="9"/>
  <c r="P42" i="4"/>
  <c r="V43" i="4"/>
  <c r="V37" i="9" s="1"/>
  <c r="O38" i="9"/>
  <c r="P44" i="4"/>
  <c r="V45" i="4"/>
  <c r="V39" i="9" s="1"/>
  <c r="O40" i="9"/>
  <c r="P46" i="4"/>
  <c r="V47" i="4"/>
  <c r="V41" i="9" s="1"/>
  <c r="O42" i="9"/>
  <c r="P48" i="4"/>
  <c r="V49" i="4"/>
  <c r="V43" i="9" s="1"/>
  <c r="O44" i="9"/>
  <c r="P50" i="4"/>
  <c r="V51" i="4"/>
  <c r="V45" i="9" s="1"/>
  <c r="O46" i="9"/>
  <c r="P52" i="4"/>
  <c r="V53" i="4"/>
  <c r="V47" i="9" s="1"/>
  <c r="O48" i="9"/>
  <c r="P54" i="4"/>
  <c r="V55" i="4"/>
  <c r="V49" i="9" s="1"/>
  <c r="O50" i="9"/>
  <c r="P56" i="4"/>
  <c r="V57" i="4"/>
  <c r="V51" i="9" s="1"/>
  <c r="O52" i="9"/>
  <c r="P58" i="4"/>
  <c r="V59" i="4"/>
  <c r="V53" i="9" s="1"/>
  <c r="O54" i="9"/>
  <c r="P60" i="4"/>
  <c r="V61" i="4"/>
  <c r="V55" i="9" s="1"/>
  <c r="O56" i="9"/>
  <c r="P62" i="4"/>
  <c r="V63" i="4"/>
  <c r="V57" i="9" s="1"/>
  <c r="O58" i="9"/>
  <c r="P64" i="4"/>
  <c r="V65" i="4"/>
  <c r="V59" i="9" s="1"/>
  <c r="O60" i="9"/>
  <c r="P66" i="4"/>
  <c r="V67" i="4"/>
  <c r="V61" i="9" s="1"/>
  <c r="O62" i="9"/>
  <c r="P68" i="4"/>
  <c r="V69" i="4"/>
  <c r="V63" i="9" s="1"/>
  <c r="O64" i="9"/>
  <c r="P70" i="4"/>
  <c r="V71" i="4"/>
  <c r="V65" i="9" s="1"/>
  <c r="O66" i="9"/>
  <c r="P72" i="4"/>
  <c r="V73" i="4"/>
  <c r="V67" i="9" s="1"/>
  <c r="O68" i="9"/>
  <c r="P74" i="4"/>
  <c r="V75" i="4"/>
  <c r="V69" i="9" s="1"/>
  <c r="O70" i="9"/>
  <c r="P76" i="4"/>
  <c r="V77" i="4"/>
  <c r="V71" i="9" s="1"/>
  <c r="O72" i="9"/>
  <c r="P78" i="4"/>
  <c r="V79" i="4"/>
  <c r="V73" i="9" s="1"/>
  <c r="O74" i="9"/>
  <c r="P80" i="4"/>
  <c r="V81" i="4"/>
  <c r="V75" i="9" s="1"/>
  <c r="O76" i="9"/>
  <c r="P82" i="4"/>
  <c r="V83" i="4"/>
  <c r="V77" i="9" s="1"/>
  <c r="P84" i="9"/>
  <c r="V117" i="4"/>
  <c r="V85" i="9" s="1"/>
  <c r="P115" i="4"/>
  <c r="O85" i="9"/>
  <c r="P117" i="4"/>
  <c r="P85" i="9" s="1"/>
  <c r="P119" i="4"/>
  <c r="O86" i="9"/>
  <c r="P92" i="9"/>
  <c r="P127" i="4"/>
  <c r="O93" i="9"/>
  <c r="P129" i="4"/>
  <c r="P93" i="9" s="1"/>
  <c r="P131" i="4"/>
  <c r="O94" i="9"/>
  <c r="P100" i="9"/>
  <c r="P139" i="4"/>
  <c r="O101" i="9"/>
  <c r="P141" i="4"/>
  <c r="P101" i="9" s="1"/>
  <c r="P143" i="4"/>
  <c r="O102" i="9"/>
  <c r="P108" i="9"/>
  <c r="P151" i="4"/>
  <c r="O109" i="9"/>
  <c r="P153" i="4"/>
  <c r="P109" i="9" s="1"/>
  <c r="P155" i="4"/>
  <c r="O110" i="9"/>
  <c r="P116" i="9"/>
  <c r="P163" i="4"/>
  <c r="O117" i="9"/>
  <c r="P165" i="4"/>
  <c r="P117" i="9" s="1"/>
  <c r="P167" i="4"/>
  <c r="O118" i="9"/>
  <c r="O2" i="6"/>
  <c r="O10" i="5"/>
  <c r="P2" i="6" s="1"/>
  <c r="R10" i="5"/>
  <c r="S2" i="6" s="1"/>
  <c r="R13" i="5"/>
  <c r="S5" i="6" s="1"/>
  <c r="G76" i="5"/>
  <c r="N76" i="5" s="1"/>
  <c r="K71" i="6"/>
  <c r="G86" i="5"/>
  <c r="H71" i="6" s="1"/>
  <c r="H72" i="6"/>
  <c r="N93" i="5"/>
  <c r="K73" i="6"/>
  <c r="G100" i="5"/>
  <c r="H74" i="6"/>
  <c r="N107" i="5"/>
  <c r="K75" i="6"/>
  <c r="G114" i="5"/>
  <c r="H75" i="6" s="1"/>
  <c r="K79" i="6"/>
  <c r="G142" i="5"/>
  <c r="H79" i="6" s="1"/>
  <c r="K83" i="6"/>
  <c r="G170" i="5"/>
  <c r="H83" i="6" s="1"/>
  <c r="K87" i="6"/>
  <c r="G198" i="5"/>
  <c r="H87" i="6" s="1"/>
  <c r="P80" i="9"/>
  <c r="V111" i="4"/>
  <c r="V81" i="9" s="1"/>
  <c r="O81" i="9"/>
  <c r="P111" i="4"/>
  <c r="P113" i="4"/>
  <c r="O82" i="9"/>
  <c r="P88" i="9"/>
  <c r="P121" i="4"/>
  <c r="O89" i="9"/>
  <c r="P123" i="4"/>
  <c r="P89" i="9" s="1"/>
  <c r="P125" i="4"/>
  <c r="O90" i="9"/>
  <c r="P96" i="9"/>
  <c r="P133" i="4"/>
  <c r="O97" i="9"/>
  <c r="P135" i="4"/>
  <c r="P97" i="9" s="1"/>
  <c r="P137" i="4"/>
  <c r="O98" i="9"/>
  <c r="P104" i="9"/>
  <c r="P145" i="4"/>
  <c r="O105" i="9"/>
  <c r="P147" i="4"/>
  <c r="P105" i="9" s="1"/>
  <c r="P149" i="4"/>
  <c r="O106" i="9"/>
  <c r="P112" i="9"/>
  <c r="P157" i="4"/>
  <c r="O113" i="9"/>
  <c r="P159" i="4"/>
  <c r="P113" i="9" s="1"/>
  <c r="P161" i="4"/>
  <c r="O114" i="9"/>
  <c r="Q2" i="6"/>
  <c r="Q10" i="5"/>
  <c r="R2" i="6" s="1"/>
  <c r="P100" i="5"/>
  <c r="K77" i="6"/>
  <c r="G128" i="5"/>
  <c r="H77" i="6" s="1"/>
  <c r="K81" i="6"/>
  <c r="G156" i="5"/>
  <c r="H81" i="6" s="1"/>
  <c r="K85" i="6"/>
  <c r="G184" i="5"/>
  <c r="H85" i="6" s="1"/>
  <c r="K89" i="6"/>
  <c r="G212" i="5"/>
  <c r="H89" i="6" s="1"/>
  <c r="O5" i="6"/>
  <c r="P93" i="5"/>
  <c r="P107" i="5"/>
  <c r="Q72" i="6" l="1"/>
  <c r="Q93" i="5"/>
  <c r="R72" i="6" s="1"/>
  <c r="Q73" i="6"/>
  <c r="Q100" i="5"/>
  <c r="R73" i="6" s="1"/>
  <c r="P114" i="9"/>
  <c r="V161" i="4"/>
  <c r="V114" i="9" s="1"/>
  <c r="V162" i="4"/>
  <c r="V115" i="9" s="1"/>
  <c r="P160" i="4"/>
  <c r="P106" i="9"/>
  <c r="V149" i="4"/>
  <c r="V106" i="9" s="1"/>
  <c r="V150" i="4"/>
  <c r="V107" i="9" s="1"/>
  <c r="P148" i="4"/>
  <c r="P98" i="9"/>
  <c r="V137" i="4"/>
  <c r="V98" i="9" s="1"/>
  <c r="V138" i="4"/>
  <c r="V99" i="9" s="1"/>
  <c r="P136" i="4"/>
  <c r="P90" i="9"/>
  <c r="V125" i="4"/>
  <c r="V90" i="9" s="1"/>
  <c r="V126" i="4"/>
  <c r="V91" i="9" s="1"/>
  <c r="P124" i="4"/>
  <c r="P82" i="9"/>
  <c r="V113" i="4"/>
  <c r="V82" i="9" s="1"/>
  <c r="V114" i="4"/>
  <c r="V83" i="9" s="1"/>
  <c r="P112" i="4"/>
  <c r="O74" i="6"/>
  <c r="O107" i="5"/>
  <c r="P74" i="6" s="1"/>
  <c r="H73" i="6"/>
  <c r="N100" i="5"/>
  <c r="O72" i="6"/>
  <c r="O93" i="5"/>
  <c r="P72" i="6" s="1"/>
  <c r="P118" i="9"/>
  <c r="V167" i="4"/>
  <c r="V118" i="9" s="1"/>
  <c r="V168" i="4"/>
  <c r="V119" i="9" s="1"/>
  <c r="P166" i="4"/>
  <c r="P110" i="9"/>
  <c r="V155" i="4"/>
  <c r="V110" i="9" s="1"/>
  <c r="V156" i="4"/>
  <c r="V111" i="9" s="1"/>
  <c r="P154" i="4"/>
  <c r="P102" i="9"/>
  <c r="V143" i="4"/>
  <c r="V102" i="9" s="1"/>
  <c r="V144" i="4"/>
  <c r="V103" i="9" s="1"/>
  <c r="P142" i="4"/>
  <c r="P94" i="9"/>
  <c r="V131" i="4"/>
  <c r="V94" i="9" s="1"/>
  <c r="V132" i="4"/>
  <c r="V95" i="9" s="1"/>
  <c r="P130" i="4"/>
  <c r="P86" i="9"/>
  <c r="V119" i="4"/>
  <c r="V86" i="9" s="1"/>
  <c r="V120" i="4"/>
  <c r="V87" i="9" s="1"/>
  <c r="P118" i="4"/>
  <c r="P76" i="9"/>
  <c r="V82" i="4"/>
  <c r="V76" i="9" s="1"/>
  <c r="P72" i="9"/>
  <c r="V78" i="4"/>
  <c r="V72" i="9" s="1"/>
  <c r="P68" i="9"/>
  <c r="V74" i="4"/>
  <c r="V68" i="9" s="1"/>
  <c r="P64" i="9"/>
  <c r="V70" i="4"/>
  <c r="V64" i="9" s="1"/>
  <c r="P60" i="9"/>
  <c r="V66" i="4"/>
  <c r="V60" i="9" s="1"/>
  <c r="P56" i="9"/>
  <c r="V62" i="4"/>
  <c r="V56" i="9" s="1"/>
  <c r="P52" i="9"/>
  <c r="V58" i="4"/>
  <c r="V52" i="9" s="1"/>
  <c r="P48" i="9"/>
  <c r="V54" i="4"/>
  <c r="V48" i="9" s="1"/>
  <c r="P44" i="9"/>
  <c r="V50" i="4"/>
  <c r="V44" i="9" s="1"/>
  <c r="P40" i="9"/>
  <c r="V46" i="4"/>
  <c r="V40" i="9" s="1"/>
  <c r="P36" i="9"/>
  <c r="V42" i="4"/>
  <c r="V36" i="9" s="1"/>
  <c r="P32" i="9"/>
  <c r="V38" i="4"/>
  <c r="V32" i="9" s="1"/>
  <c r="P28" i="9"/>
  <c r="V34" i="4"/>
  <c r="V28" i="9" s="1"/>
  <c r="P24" i="9"/>
  <c r="V30" i="4"/>
  <c r="V24" i="9" s="1"/>
  <c r="P20" i="9"/>
  <c r="V26" i="4"/>
  <c r="V20" i="9" s="1"/>
  <c r="P16" i="9"/>
  <c r="V22" i="4"/>
  <c r="V16" i="9" s="1"/>
  <c r="P12" i="9"/>
  <c r="V18" i="4"/>
  <c r="V12" i="9" s="1"/>
  <c r="V14" i="4"/>
  <c r="V8" i="9" s="1"/>
  <c r="P8" i="9"/>
  <c r="V10" i="4"/>
  <c r="V4" i="9" s="1"/>
  <c r="P4" i="9"/>
  <c r="Q74" i="6"/>
  <c r="Q107" i="5"/>
  <c r="R74" i="6" s="1"/>
  <c r="V158" i="4"/>
  <c r="V112" i="9" s="1"/>
  <c r="V159" i="4"/>
  <c r="V113" i="9" s="1"/>
  <c r="V146" i="4"/>
  <c r="V104" i="9" s="1"/>
  <c r="V147" i="4"/>
  <c r="V105" i="9" s="1"/>
  <c r="V134" i="4"/>
  <c r="V96" i="9" s="1"/>
  <c r="V135" i="4"/>
  <c r="V97" i="9" s="1"/>
  <c r="V122" i="4"/>
  <c r="V88" i="9" s="1"/>
  <c r="V123" i="4"/>
  <c r="V89" i="9" s="1"/>
  <c r="P81" i="9"/>
  <c r="P109" i="4"/>
  <c r="V110" i="4"/>
  <c r="V80" i="9" s="1"/>
  <c r="V164" i="4"/>
  <c r="V116" i="9" s="1"/>
  <c r="V165" i="4"/>
  <c r="V117" i="9" s="1"/>
  <c r="V152" i="4"/>
  <c r="V108" i="9" s="1"/>
  <c r="V153" i="4"/>
  <c r="V109" i="9" s="1"/>
  <c r="V140" i="4"/>
  <c r="V100" i="9" s="1"/>
  <c r="V141" i="4"/>
  <c r="V101" i="9" s="1"/>
  <c r="V128" i="4"/>
  <c r="V92" i="9" s="1"/>
  <c r="V129" i="4"/>
  <c r="V93" i="9" s="1"/>
  <c r="V116" i="4"/>
  <c r="V84" i="9" s="1"/>
  <c r="P74" i="9"/>
  <c r="V80" i="4"/>
  <c r="V74" i="9" s="1"/>
  <c r="P70" i="9"/>
  <c r="V76" i="4"/>
  <c r="V70" i="9" s="1"/>
  <c r="P66" i="9"/>
  <c r="V72" i="4"/>
  <c r="V66" i="9" s="1"/>
  <c r="P62" i="9"/>
  <c r="V68" i="4"/>
  <c r="V62" i="9" s="1"/>
  <c r="P58" i="9"/>
  <c r="V64" i="4"/>
  <c r="V58" i="9" s="1"/>
  <c r="P54" i="9"/>
  <c r="V60" i="4"/>
  <c r="V54" i="9" s="1"/>
  <c r="P50" i="9"/>
  <c r="V56" i="4"/>
  <c r="V50" i="9" s="1"/>
  <c r="P46" i="9"/>
  <c r="V52" i="4"/>
  <c r="V46" i="9" s="1"/>
  <c r="P42" i="9"/>
  <c r="V48" i="4"/>
  <c r="V42" i="9" s="1"/>
  <c r="P38" i="9"/>
  <c r="V44" i="4"/>
  <c r="V38" i="9" s="1"/>
  <c r="P34" i="9"/>
  <c r="V40" i="4"/>
  <c r="V34" i="9" s="1"/>
  <c r="P30" i="9"/>
  <c r="V36" i="4"/>
  <c r="V30" i="9" s="1"/>
  <c r="P26" i="9"/>
  <c r="V32" i="4"/>
  <c r="V26" i="9" s="1"/>
  <c r="P22" i="9"/>
  <c r="V28" i="4"/>
  <c r="V22" i="9" s="1"/>
  <c r="P18" i="9"/>
  <c r="V24" i="4"/>
  <c r="V18" i="9" s="1"/>
  <c r="P14" i="9"/>
  <c r="V20" i="4"/>
  <c r="V14" i="9" s="1"/>
  <c r="V16" i="4"/>
  <c r="V10" i="9" s="1"/>
  <c r="P10" i="9"/>
  <c r="V12" i="4"/>
  <c r="V6" i="9" s="1"/>
  <c r="P6" i="9"/>
  <c r="P84" i="4"/>
  <c r="R107" i="5" l="1"/>
  <c r="S74" i="6" s="1"/>
  <c r="P85" i="4"/>
  <c r="D4" i="2"/>
  <c r="P86" i="4"/>
  <c r="R93" i="5"/>
  <c r="S72" i="6" s="1"/>
  <c r="O73" i="6"/>
  <c r="O100" i="5"/>
  <c r="P73" i="6" s="1"/>
  <c r="R100" i="5"/>
  <c r="S73" i="6" s="1"/>
</calcChain>
</file>

<file path=xl/sharedStrings.xml><?xml version="1.0" encoding="utf-8"?>
<sst xmlns="http://schemas.openxmlformats.org/spreadsheetml/2006/main" count="654" uniqueCount="299">
  <si>
    <t>KANTONALNI/OKRUŽNI SUDOVI</t>
  </si>
  <si>
    <t>Kompletni materijali u vezi procesa izvještavanja i ocjenjivanja rada u sudovima dostupni su na linkovima:</t>
  </si>
  <si>
    <t>http://www.pravosudje.ba/vstv/faces/kategorijevijesti.jsp?ins=141&amp;modul=1198&amp;kat=1201&amp;kolona=12200</t>
  </si>
  <si>
    <t>https://vstv.pravosudje.ba/vstv/faces/vijesti.jsp?id=65385</t>
  </si>
  <si>
    <t>Tabele za popunjavanje podataka o radu sudova nije moguće mijenjati, niti dodavati nove redove ili kolone.</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</si>
  <si>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</si>
  <si>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</si>
  <si>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</si>
  <si>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</si>
  <si>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r>
      <rPr>
        <b/>
        <sz val="12"/>
        <rFont val="Times New Roman"/>
        <family val="1"/>
        <charset val="1"/>
      </rPr>
      <t xml:space="preserve">Popunjene obrasce poslati na e-mail adresu: </t>
    </r>
    <r>
      <rPr>
        <b/>
        <i/>
        <sz val="12"/>
        <rFont val="Times New Roman"/>
        <family val="1"/>
        <charset val="1"/>
      </rPr>
      <t>vstvstatistika@pravosudje.ba</t>
    </r>
    <r>
      <rPr>
        <b/>
        <sz val="12"/>
        <rFont val="Times New Roman"/>
        <family val="1"/>
        <charset val="1"/>
      </rPr>
      <t xml:space="preserve"> do 1.2.2020. godine.</t>
    </r>
  </si>
  <si>
    <t xml:space="preserve">Za sva eventualna pitanja vezano za popunjavanje obrazaca molimo Vas da kontaktirate </t>
  </si>
  <si>
    <t>Odjel za pravosudnu upravu, na telefon: 033 704 616 ili 033 707 584.</t>
  </si>
  <si>
    <t>Tabele za izvještavanje o radu suda i ocjenjivanje NPF u sudu sadrže detaljnije napomene koje je potrebno imati u vidu prilikom popunjavanja tabela.</t>
  </si>
  <si>
    <t>Pored napomena datih uz tabele, potrebno je imati u vidu i slijedeće:</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</si>
  <si>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</si>
  <si>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</si>
  <si>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</si>
  <si>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 xml:space="preserve">postavljeni su posebni mehanizmi prema kojima će u slučaju da podaci nisu u skladu sa ovim pravilima </t>
  </si>
  <si>
    <t>odgovarajuća polja u tabeli biti obojena crvenom bojom</t>
  </si>
  <si>
    <t xml:space="preserve">Nakon što podaci budu korigovani na način da ispunjavaju uslove iz kontrolnika, odgovarajuća polja će ponovo biti </t>
  </si>
  <si>
    <t>obojena žutom bojom.</t>
  </si>
  <si>
    <t>Podaci iz Tabele II  i Tabele III koriste se za ocjenjivanje NPF-a, te podaci u Obrascima za ocjenjivanje NPF-a moraju biti identični podacima iz ovih tabela.</t>
  </si>
  <si>
    <t>Postupak ocjenjivanja rada predsjednika suda i sudije, koji nije mogao da ostvari propisanu godišnju orijentacionu normu usljed nedovoljnog broja predmeta u radu u periodu ocjenjivanja,  provest će se u skladu sa članom 12. Kriterija za ocjenjivanje rada predsjednika sudova i predsjednika sudskih odjeljenjau BiH odnosno članom 17. Kriterija za ocjenjivanje rada sudija u BiH.</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</si>
  <si>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 nije riješio samo u odnosu na predmete tog suda.
Napominjemo da se u poseban obrazac za ocjenjivanje rada u 2019. godini (u okolnostima nedovoljnog broja predmeta u radu) unose podaci iz kolona XVI – XXI iz Table II.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</si>
  <si>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</si>
  <si>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</si>
  <si>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t>Županijski sud Široki Brijeg</t>
  </si>
  <si>
    <t>Izvještajni period:</t>
  </si>
  <si>
    <t>1.1.2019.-31.12.2019.</t>
  </si>
  <si>
    <t>Ostvarena kolektivna norma za sud u 2019. godini</t>
  </si>
  <si>
    <t>Kvalitet sudskih odluka:</t>
  </si>
  <si>
    <r>
      <rPr>
        <b/>
        <u/>
        <sz val="11"/>
        <rFont val="Arial"/>
        <family val="2"/>
        <charset val="238"/>
      </rPr>
      <t xml:space="preserve">Tabela Ia </t>
    </r>
    <r>
      <rPr>
        <u/>
        <sz val="11"/>
        <rFont val="Arial"/>
        <family val="2"/>
        <charset val="238"/>
      </rPr>
      <t>- Kvalitet sudskih odluka po vrstama predmeta</t>
    </r>
  </si>
  <si>
    <t>Vrsta predmeta</t>
  </si>
  <si>
    <r>
      <rPr>
        <sz val="10"/>
        <rFont val="Arial"/>
        <family val="2"/>
        <charset val="238"/>
      </rPr>
      <t xml:space="preserve">Broj donesenih odluka na koje se može izjaviti pravni lijek - </t>
    </r>
    <r>
      <rPr>
        <sz val="10"/>
        <color rgb="FFFF0000"/>
        <rFont val="Arial"/>
        <family val="2"/>
        <charset val="1"/>
      </rPr>
      <t>pogledati NAPOMENU 2</t>
    </r>
  </si>
  <si>
    <t>Ukupan broj ožalbenih odluka</t>
  </si>
  <si>
    <t>Broj odbačenih pravnih lijekova</t>
  </si>
  <si>
    <t>Broj potvrđenih odluka</t>
  </si>
  <si>
    <t>Broj preinačenih odluka</t>
  </si>
  <si>
    <t>Broj preinačenih odluka donijetih na raspravi ili na pretresu pred višim sudom</t>
  </si>
  <si>
    <r>
      <rPr>
        <sz val="10"/>
        <rFont val="Arial"/>
        <family val="2"/>
        <charset val="238"/>
      </rPr>
      <t xml:space="preserve"> Broj ukinutih odluka - </t>
    </r>
    <r>
      <rPr>
        <sz val="10"/>
        <color rgb="FFFF0000"/>
        <rFont val="Arial"/>
        <family val="2"/>
        <charset val="1"/>
      </rPr>
      <t>pogledati NAPOMENU 2</t>
    </r>
  </si>
  <si>
    <t xml:space="preserve">Broj djelimično ukinutih odluka </t>
  </si>
  <si>
    <t>Kvalitet sudskih odluka</t>
  </si>
  <si>
    <t>Broj presuda koje su ukinute i predmet je vraćen na ponovno suđenje</t>
  </si>
  <si>
    <t>Odbijen pravni lijek</t>
  </si>
  <si>
    <t>I</t>
  </si>
  <si>
    <t>II=IV+V+VI+ VII+VIII)</t>
  </si>
  <si>
    <t>III</t>
  </si>
  <si>
    <t>IV</t>
  </si>
  <si>
    <t>V</t>
  </si>
  <si>
    <t>VI</t>
  </si>
  <si>
    <t>VII</t>
  </si>
  <si>
    <t>VIII</t>
  </si>
  <si>
    <r>
      <rPr>
        <sz val="10"/>
        <rFont val="Arial"/>
        <family val="2"/>
        <charset val="238"/>
      </rPr>
      <t>IX</t>
    </r>
    <r>
      <rPr>
        <vertAlign val="superscript"/>
        <sz val="10"/>
        <rFont val="Arial"/>
        <family val="2"/>
        <charset val="238"/>
      </rPr>
      <t>1</t>
    </r>
  </si>
  <si>
    <t>X</t>
  </si>
  <si>
    <t xml:space="preserve"> </t>
  </si>
  <si>
    <t>Građanski referat</t>
  </si>
  <si>
    <t>Gž</t>
  </si>
  <si>
    <t>Pž</t>
  </si>
  <si>
    <t>Rsž</t>
  </si>
  <si>
    <t>Ostalo*</t>
  </si>
  <si>
    <t>Krivični referat</t>
  </si>
  <si>
    <t>K</t>
  </si>
  <si>
    <t>Ratni zločini</t>
  </si>
  <si>
    <t>Kž</t>
  </si>
  <si>
    <t>Kžk</t>
  </si>
  <si>
    <t>Kv</t>
  </si>
  <si>
    <t>Kpp</t>
  </si>
  <si>
    <t>Kps</t>
  </si>
  <si>
    <t>Kmž</t>
  </si>
  <si>
    <t>Upravni referat</t>
  </si>
  <si>
    <t>U</t>
  </si>
  <si>
    <t>Ostalo</t>
  </si>
  <si>
    <t xml:space="preserve">Ukupno </t>
  </si>
  <si>
    <t>Ukupno 2018*</t>
  </si>
  <si>
    <t xml:space="preserve">Obrazloženje: </t>
  </si>
  <si>
    <r>
      <rPr>
        <sz val="10"/>
        <rFont val="Arial"/>
        <family val="2"/>
        <charset val="1"/>
      </rPr>
      <t>* Unesite podatak o</t>
    </r>
    <r>
      <rPr>
        <i/>
        <sz val="10"/>
        <rFont val="Arial"/>
        <family val="2"/>
        <charset val="1"/>
      </rPr>
      <t xml:space="preserve"> Ukupnom broju donesenih odluka na koje se može izjaviti pravni lijek</t>
    </r>
    <r>
      <rPr>
        <sz val="10"/>
        <rFont val="Arial"/>
        <family val="2"/>
        <charset val="1"/>
      </rPr>
      <t xml:space="preserve"> iz izvještaja koji ste dostavili za 2018. godinu. Ukoliko je razlika u </t>
    </r>
    <r>
      <rPr>
        <i/>
        <sz val="10"/>
        <rFont val="Arial"/>
        <family val="2"/>
        <charset val="1"/>
      </rPr>
      <t>Ukupnom broju donesenih odluka na koje se može izjaviti pravni lijek</t>
    </r>
    <r>
      <rPr>
        <sz val="10"/>
        <rFont val="Arial"/>
        <family val="2"/>
        <charset val="1"/>
      </rPr>
      <t xml:space="preserve"> u periodu 2018/2019 veća od 20% aktiviraće se kontrolnik i potrebno je da obrazložite uzroke za nastanak te razlike. </t>
    </r>
  </si>
  <si>
    <r>
      <rPr>
        <b/>
        <vertAlign val="superscript"/>
        <sz val="10"/>
        <color rgb="FFFF0000"/>
        <rFont val="Arial"/>
        <family val="2"/>
        <charset val="1"/>
      </rPr>
      <t xml:space="preserve">1 </t>
    </r>
    <r>
      <rPr>
        <b/>
        <sz val="10"/>
        <color rgb="FFFF0000"/>
        <rFont val="Arial"/>
        <family val="2"/>
        <charset val="1"/>
      </rPr>
      <t xml:space="preserve">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</si>
  <si>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NAPOMENA 1: U Tabelu Ia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2019. godini ili iz drugih razloga (ostavke, razrješenja), a u 2019.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</si>
  <si>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2: U broj donesenih odluka na koje se može izjaviti pravni lijek (Kolona I) i broj ukinutih odluka (Kolona VII) prilikom računanja procenta ukinutih odluka iz člana 18.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t>
  </si>
  <si>
    <r>
      <rPr>
        <b/>
        <u/>
        <sz val="13"/>
        <rFont val="Arial"/>
        <family val="2"/>
        <charset val="1"/>
      </rPr>
      <t xml:space="preserve">Tabela Ib - </t>
    </r>
    <r>
      <rPr>
        <u/>
        <sz val="13"/>
        <rFont val="Arial"/>
        <family val="2"/>
        <charset val="1"/>
      </rPr>
      <t xml:space="preserve">Kvalitet sudskih odluka po odjeljenjima - </t>
    </r>
    <r>
      <rPr>
        <sz val="13"/>
        <rFont val="Arial"/>
        <family val="2"/>
        <charset val="1"/>
      </rPr>
      <t>(Ukoliko sud nema formirana odjeljenja nije potrebno popunjavati Tabelu Ib - zanemariti kontrolnike)*</t>
    </r>
  </si>
  <si>
    <t xml:space="preserve">Kontrolnik </t>
  </si>
  <si>
    <t>Naziv odjeljenja **</t>
  </si>
  <si>
    <t>Predsjednik odjeljenja je Ocijenjen / Nije ocijenjen***</t>
  </si>
  <si>
    <t>Broj donesenih odluka na koje se može izjaviti pravni lijek</t>
  </si>
  <si>
    <t xml:space="preserve">Broj preinačenih odluka donijetih na raspravi ili na pretresu pred višim sudom </t>
  </si>
  <si>
    <t xml:space="preserve"> Broj ukinutih odluka</t>
  </si>
  <si>
    <t>Broj bodova koji se dodjeljuje predsjedniku sudskog odjeljenja</t>
  </si>
  <si>
    <r>
      <rPr>
        <sz val="9"/>
        <rFont val="Arial"/>
        <family val="2"/>
        <charset val="1"/>
      </rPr>
      <t>IX</t>
    </r>
    <r>
      <rPr>
        <vertAlign val="superscript"/>
        <sz val="9"/>
        <rFont val="Arial"/>
        <family val="2"/>
        <charset val="1"/>
      </rPr>
      <t>1</t>
    </r>
  </si>
  <si>
    <t>XI</t>
  </si>
  <si>
    <t>Ocijenjen</t>
  </si>
  <si>
    <t>Nije ocijenjen</t>
  </si>
  <si>
    <t>* Sud u kojem su formirana odjeljenja obavezan je da popuni Tabelu Ib.</t>
  </si>
  <si>
    <t>** Sud u Kolonu “Naziv odjeljenja” obavezan je da manuelno unese nazive svih formiranih odjeljenja u sudu.</t>
  </si>
  <si>
    <t>*** Sud u Koloni „Predsjednik odjeljenja je Ocjenjen / Nije ocjenjen“ obavezan je iz padajućeg menija odabrati „Ocjenjen“ ili „Nije ocjenjen“ tako da sud osigura da se za predsjednika odjeljenja unese isti podatak i u Tabelu IIIa (Ocjenjen u sudu – „Da“ ili „Ne“).</t>
  </si>
  <si>
    <t>NAPOMENA 3: U Tabelu Ib se manuelno unose podaci o broju odluka iz Tabele Ia.
Podaci iz Tabele Ia unose se u Tabelu Ib na način da se podaci iz Tabele Ia raspoređuju i zbirno iskazuju u Tabeli 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Sud je obavezan da u Tabelu Ib unese podatke u Kolone I, III-VIII i X i u slučaju kada je u Koloni „Predsjednik odjeljenja je Ocjenjen / Nije ocjenjen“ iz padajućeg menija odabrano „Nije ocjenjen“. 
Ukupan broj odluka u sudu iz Tabele Ia i IIIa mora biti jednak ukupnom broju odluka u Tabeli Ib, u suprotnom aktiviraće se kontrolnici što ukazuje na potrebu provjere ispravnosti unosa podataka.</t>
  </si>
  <si>
    <t>NAPOMENA 4: Kolektivni kvalitet odluka odjeljenja (Kolona IX) i Broj bodova koji se dodjeljuje predsjedniku sudskog odjeljenja (Kolona XI) automatski se obračunavaju u skladu sa odredbom člana 21. Kriterija za ocjenjivanje rada predsjednika sudova i predsjednika sudskih odjeljenja u BiH.</t>
  </si>
  <si>
    <t>for_key</t>
  </si>
  <si>
    <t>godina</t>
  </si>
  <si>
    <t>lista_referata</t>
  </si>
  <si>
    <t>DonesOdluke</t>
  </si>
  <si>
    <t>OdbPrLijek</t>
  </si>
  <si>
    <t>PotvOdluke</t>
  </si>
  <si>
    <t>PreinOdluke</t>
  </si>
  <si>
    <t>PreinOdlukeNakonRasp</t>
  </si>
  <si>
    <t>UkinOdluke</t>
  </si>
  <si>
    <t>DjelimUkin</t>
  </si>
  <si>
    <t>UkinVracPonSud</t>
  </si>
  <si>
    <t>Odjel</t>
  </si>
  <si>
    <r>
      <rPr>
        <u/>
        <sz val="14"/>
        <rFont val="Arial"/>
        <family val="2"/>
        <charset val="238"/>
      </rPr>
      <t>Tabela IIa – Ostvarena orijentaciona norma - Elektronski obrazac za obračun ostvarene orijentacione norme iz člana 11. Kriterija za ocjenjivanje rada sudija u BiH i člana 8. Kriterija za ocjenjivanje rada predsjednika sudova i predsjednika sudskih odjeljenja u BiH (</t>
    </r>
    <r>
      <rPr>
        <u/>
        <sz val="14"/>
        <color rgb="FFFF0000"/>
        <rFont val="Arial"/>
        <family val="2"/>
        <charset val="1"/>
      </rPr>
      <t>pogledati NAPOMENU 4</t>
    </r>
    <r>
      <rPr>
        <u/>
        <sz val="14"/>
        <rFont val="Arial"/>
        <family val="2"/>
        <charset val="238"/>
      </rPr>
      <t xml:space="preserve">) </t>
    </r>
  </si>
  <si>
    <t>Redni broj</t>
  </si>
  <si>
    <r>
      <rPr>
        <b/>
        <sz val="11"/>
        <color rgb="FF000000"/>
        <rFont val="Arial"/>
        <family val="2"/>
        <charset val="1"/>
      </rPr>
      <t>Ime i prezime -</t>
    </r>
    <r>
      <rPr>
        <b/>
        <sz val="11"/>
        <color rgb="FFFFFF99"/>
        <rFont val="Arial"/>
        <family val="2"/>
        <charset val="1"/>
      </rPr>
      <t xml:space="preserve"> </t>
    </r>
    <r>
      <rPr>
        <sz val="11"/>
        <color rgb="FFFF0000"/>
        <rFont val="Arial"/>
        <family val="2"/>
        <charset val="1"/>
      </rPr>
      <t>evidentirani podatak se automatski prenosi u Tabelu IIIa</t>
    </r>
  </si>
  <si>
    <t>Ocjenjen u sudu</t>
  </si>
  <si>
    <t>Naziv odjela</t>
  </si>
  <si>
    <t>Pravosudna funkcija</t>
  </si>
  <si>
    <r>
      <rPr>
        <b/>
        <sz val="10"/>
        <color rgb="FF000000"/>
        <rFont val="Arial"/>
        <family val="2"/>
        <charset val="238"/>
      </rPr>
      <t xml:space="preserve">Procenat orijentacijske norme koju je nosilac pravosudne funkcije dužan ostvariti - </t>
    </r>
    <r>
      <rPr>
        <sz val="10"/>
        <color rgb="FFFF0000"/>
        <rFont val="Arial"/>
        <family val="2"/>
        <charset val="1"/>
      </rPr>
      <t>Ukoliko procenat orijenatcijske norme nije predviđen u padajućem meniju pogledati NAPOMENU 3</t>
    </r>
  </si>
  <si>
    <t>Period obavljanja pravosudne funkcije u instituciji koja popunjava tabelu Ia</t>
  </si>
  <si>
    <r>
      <rPr>
        <b/>
        <sz val="10"/>
        <color rgb="FF000000"/>
        <rFont val="Arial"/>
        <family val="2"/>
        <charset val="238"/>
      </rPr>
      <t xml:space="preserve">Ukupan broj dana za obračun norme - </t>
    </r>
    <r>
      <rPr>
        <sz val="10"/>
        <color rgb="FFFF0000"/>
        <rFont val="Arial"/>
        <family val="2"/>
        <charset val="1"/>
      </rPr>
      <t>pogledati NAPOMENU 2</t>
    </r>
  </si>
  <si>
    <r>
      <rPr>
        <b/>
        <sz val="10"/>
        <color rgb="FF000000"/>
        <rFont val="Arial"/>
        <family val="2"/>
        <charset val="238"/>
      </rPr>
      <t xml:space="preserve">Broj dana opravdanog  odsustva iz člana 14. Kriterija za ocjenjivanje rada sudija u BiH </t>
    </r>
    <r>
      <rPr>
        <b/>
        <sz val="10"/>
        <color rgb="FFFF0000"/>
        <rFont val="Arial"/>
        <family val="2"/>
        <charset val="1"/>
      </rPr>
      <t>(pogledati NAPOMENU 9)</t>
    </r>
  </si>
  <si>
    <t>Ostvarena orijentaciona norma iz    CMS-a</t>
  </si>
  <si>
    <r>
      <rPr>
        <b/>
        <sz val="10"/>
        <color rgb="FF000000"/>
        <rFont val="Arial"/>
        <family val="2"/>
        <charset val="238"/>
      </rPr>
      <t xml:space="preserve">Ostvarena orijentaciona norma na predmetima van CMS-a - </t>
    </r>
    <r>
      <rPr>
        <sz val="10"/>
        <color rgb="FFFF0000"/>
        <rFont val="Arial"/>
        <family val="2"/>
        <charset val="1"/>
      </rPr>
      <t>pogledati NAPOMENU 6</t>
    </r>
  </si>
  <si>
    <r>
      <rPr>
        <b/>
        <sz val="10"/>
        <color rgb="FF000000"/>
        <rFont val="Arial"/>
        <family val="2"/>
        <charset val="238"/>
      </rPr>
      <t xml:space="preserve">Procenat ostvarene orijentacione norme prema članu 9. Pravilnika o orijentacijskim mjerilima - </t>
    </r>
    <r>
      <rPr>
        <sz val="10"/>
        <color rgb="FFFF0000"/>
        <rFont val="Arial"/>
        <family val="2"/>
        <charset val="1"/>
      </rPr>
      <t>pogledati NAPOMENU 7</t>
    </r>
  </si>
  <si>
    <t>Procenat  ostvarene propisane godišnje orijentacijske norme u 2019. godini</t>
  </si>
  <si>
    <t xml:space="preserve">Ukupno ostvarena orijentacijska norma u 2019. godini </t>
  </si>
  <si>
    <r>
      <rPr>
        <b/>
        <sz val="10"/>
        <color rgb="FF000000"/>
        <rFont val="Arial"/>
        <family val="2"/>
        <charset val="238"/>
      </rPr>
      <t xml:space="preserve">Nedovoljan broj predmeta u radu - </t>
    </r>
    <r>
      <rPr>
        <sz val="10"/>
        <color rgb="FFFF0000"/>
        <rFont val="Arial"/>
        <family val="2"/>
        <charset val="1"/>
      </rPr>
      <t>pogledati NAPOMENU 5</t>
    </r>
  </si>
  <si>
    <t>Broj ostvarenih bodova</t>
  </si>
  <si>
    <t>Sudija</t>
  </si>
  <si>
    <t>Stručni saradnik</t>
  </si>
  <si>
    <t>Predsjednik odjela</t>
  </si>
  <si>
    <t>Predsjednik sudskog vijeća vrhovnog suda entiteta</t>
  </si>
  <si>
    <t>Datum od</t>
  </si>
  <si>
    <t>Datum do</t>
  </si>
  <si>
    <t>broj predmeta u radu</t>
  </si>
  <si>
    <t>broj riješenih predmeta</t>
  </si>
  <si>
    <r>
      <rPr>
        <b/>
        <sz val="10"/>
        <color rgb="FF000000"/>
        <rFont val="Arial"/>
        <family val="2"/>
        <charset val="238"/>
      </rPr>
      <t xml:space="preserve">broj neriješenih predmeta </t>
    </r>
    <r>
      <rPr>
        <b/>
        <u/>
        <sz val="10"/>
        <color rgb="FF000000"/>
        <rFont val="Arial"/>
        <family val="2"/>
        <charset val="238"/>
      </rPr>
      <t>sa</t>
    </r>
    <r>
      <rPr>
        <b/>
        <sz val="10"/>
        <color rgb="FF000000"/>
        <rFont val="Arial"/>
        <family val="2"/>
        <charset val="238"/>
      </rPr>
      <t xml:space="preserve"> zakonskim i procesnim smetnjama</t>
    </r>
  </si>
  <si>
    <r>
      <rPr>
        <b/>
        <sz val="10"/>
        <color rgb="FF000000"/>
        <rFont val="Arial"/>
        <family val="2"/>
        <charset val="238"/>
      </rPr>
      <t xml:space="preserve">broj neriješenih predmeta </t>
    </r>
    <r>
      <rPr>
        <b/>
        <u/>
        <sz val="10"/>
        <color rgb="FF000000"/>
        <rFont val="Arial"/>
        <family val="2"/>
        <charset val="238"/>
      </rPr>
      <t>bez</t>
    </r>
    <r>
      <rPr>
        <b/>
        <sz val="10"/>
        <color rgb="FF000000"/>
        <rFont val="Arial"/>
        <family val="2"/>
        <charset val="238"/>
      </rPr>
      <t xml:space="preserve"> zakonskih i procesnih smetnji</t>
    </r>
  </si>
  <si>
    <t>procenat riješenih predmeta</t>
  </si>
  <si>
    <t>II</t>
  </si>
  <si>
    <t>IX</t>
  </si>
  <si>
    <t>XII</t>
  </si>
  <si>
    <t>XIII</t>
  </si>
  <si>
    <t>XIV</t>
  </si>
  <si>
    <t>XV</t>
  </si>
  <si>
    <t>XVI</t>
  </si>
  <si>
    <t>XVII</t>
  </si>
  <si>
    <t>XVIII</t>
  </si>
  <si>
    <t>XIX</t>
  </si>
  <si>
    <t>XX</t>
  </si>
  <si>
    <t>XXI</t>
  </si>
  <si>
    <t>Ne treba raditi na predm.</t>
  </si>
  <si>
    <t>Bosiljka Rudeš</t>
  </si>
  <si>
    <t>DA</t>
  </si>
  <si>
    <t>Predsjednik suda</t>
  </si>
  <si>
    <t>01.01.2019</t>
  </si>
  <si>
    <t>31.12.2019</t>
  </si>
  <si>
    <t>Mile Zeljko</t>
  </si>
  <si>
    <t>Ne</t>
  </si>
  <si>
    <t xml:space="preserve">   Sudsko odjeljenje</t>
  </si>
  <si>
    <t>Da</t>
  </si>
  <si>
    <t>Gordana Pažin</t>
  </si>
  <si>
    <r>
      <rPr>
        <sz val="10"/>
        <color rgb="FF000000"/>
        <rFont val="Arial"/>
        <family val="2"/>
        <charset val="238"/>
      </rPr>
      <t xml:space="preserve">   </t>
    </r>
    <r>
      <rPr>
        <sz val="10"/>
        <color rgb="FF000000"/>
        <rFont val="Arial"/>
        <family val="2"/>
        <charset val="1"/>
      </rPr>
      <t xml:space="preserve">Sudsko </t>
    </r>
    <r>
      <rPr>
        <sz val="10"/>
        <color rgb="FF000000"/>
        <rFont val="Arial"/>
        <family val="2"/>
        <charset val="238"/>
      </rPr>
      <t>odjeljenje</t>
    </r>
  </si>
  <si>
    <t>Katica Artuković</t>
  </si>
  <si>
    <t>Franjo Ravlija</t>
  </si>
  <si>
    <t>KOLEKTIVNA NORMA SUDA</t>
  </si>
  <si>
    <t>BODOVANJE ZA OSTVARENU KOLEKTIVNU NORMU SUDA U SKLADU SA ČLANOM 11. STAV (2) KRITERIJA ZA OCJENJIVANJE RADA PREDSJEDNIKA SUDOVA I PREDSJEDNIKA SUDSKIH ODJELJENJA U BiH</t>
  </si>
  <si>
    <t>BODOVANJE ZA OSTVARENU KOLEKTIVNU NORMU SUDA U SKLADU SA ČLANOM 11. STAV (3) KRITERIJA ZA OCJENJIVANJE RADA PREDSJEDNIKA SUDOVA I PREDSJEDNIKA SUDSKIH ODJELJENJA U BiH</t>
  </si>
  <si>
    <t>Obrazloženje norme NPF-a unesene u plava polja</t>
  </si>
  <si>
    <t>Primjer - Sudija 1</t>
  </si>
  <si>
    <t>8 mjeseci sudija, 4 mjeseca šef odjela (90% norme sudije)</t>
  </si>
  <si>
    <t>Nedovoljan broj predmeta u radu</t>
  </si>
  <si>
    <t xml:space="preserve">NAPOMENA 1: Ostvarena kolektivna norma suda automatski se obračunava i predsjedniku suda će se dodjeliti odgovarajući broj bodova u skladu sa članom 11. Kriterija za ocjenjivanje rada predsjednika sudova i predsjednika sudskih odjeljenja u BiH. 
Ukoliko sud nije imao dovoljan broj predmeta u radu za ostvarenje orijentacijske norme, potrebno je manuelno unijeti ukupan broj predmeta koji su bili u radu u sudu kao i ukupan broj riješenih predmeta u sudu u periodu ocjenjivanja,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12. Kriterija za ocjenjivanje rada predsjednika sudova i predsjednika sudskih odjeljenja u BiH. </t>
  </si>
  <si>
    <t>BODOVANJE ZA BROJ RIJEŠENIH PREDMETA U SUDU U SKLADU SA ČLANOM 12. STAV (1) KRITERIJA ZA OCJENJIVANJE RADA PREDSJEDNIKA SUDOVA I PREDSJEDNIKA SUDSKIH ODJELJENJA U BiH</t>
  </si>
  <si>
    <t>BODOVANJE ZA BROJ RIJEŠENIH PREDMETA U SUDU U SKLADU SA ČLANOM 12. STAV (2) KRITERIJA ZA OCJENJIVANJE RADA PREDSJEDNIKA SUDOVA I PREDSJEDNIKA SUDSKIH ODJELJENJA U BiH</t>
  </si>
  <si>
    <r>
      <rPr>
        <u/>
        <sz val="14"/>
        <color rgb="FF000000"/>
        <rFont val="Arial"/>
        <family val="2"/>
        <charset val="238"/>
      </rPr>
      <t>Tabela IIb -Obračun norme za proces ocjenjivaja za nosioce pravosudne funkcije koji su u toku godine prešli iz jednog suda u drugi sud, ako su funkciju obavljali u sudovima istog nivoa - Obračun prema Instrukciji dio: II POSEBNI SLUČAJEVI OCJENJIVANJA 3) a) - (</t>
    </r>
    <r>
      <rPr>
        <u/>
        <sz val="14"/>
        <color rgb="FFFF0000"/>
        <rFont val="Arial"/>
        <family val="2"/>
        <charset val="1"/>
      </rPr>
      <t>pogledati NAPOMENU 4</t>
    </r>
    <r>
      <rPr>
        <u/>
        <sz val="14"/>
        <color rgb="FF000000"/>
        <rFont val="Arial"/>
        <family val="2"/>
        <charset val="238"/>
      </rPr>
      <t>) i koji su odlukom VSTV BiH privremeno upućeni na obavljanje sudijske dužnosti u drugi sud (</t>
    </r>
    <r>
      <rPr>
        <u/>
        <sz val="14"/>
        <color rgb="FFFF0000"/>
        <rFont val="Arial"/>
        <family val="2"/>
        <charset val="238"/>
      </rPr>
      <t>pogledati NAPOMENU 4a</t>
    </r>
    <r>
      <rPr>
        <u/>
        <sz val="14"/>
        <color rgb="FF000000"/>
        <rFont val="Arial"/>
        <family val="2"/>
        <charset val="238"/>
      </rPr>
      <t xml:space="preserve">) </t>
    </r>
  </si>
  <si>
    <t>Ime i prezime predsjednika suda</t>
  </si>
  <si>
    <t>Ukupna ostvarena orijentacijska norma koja se unosi u Obrazac za ocjenjivanje =</t>
  </si>
  <si>
    <t>Sud 1</t>
  </si>
  <si>
    <t xml:space="preserve">Sud 2 </t>
  </si>
  <si>
    <t>Ime i prezime nosioca pravosudne funkcije</t>
  </si>
  <si>
    <t xml:space="preserve"> Mile Zeljko</t>
  </si>
  <si>
    <t>Županijski sud  Široki Brijeg</t>
  </si>
  <si>
    <t>Županijski sud Mostar</t>
  </si>
  <si>
    <t xml:space="preserve"> Gordana Pažin</t>
  </si>
  <si>
    <t xml:space="preserve"> Franjo Ravlija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</si>
  <si>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1.4.2019.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</si>
  <si>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</si>
  <si>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4: U Tabelu IIa se unose podaci za sve nosioce pravosudne funkcije koji su u toku godine obavljali funkciju u sudu. 
U tabelu IIa, kolona II - XIII i XVI - XIX, se unose podaci za nosioca pravosudne funkcije koji nije uključen u plan rješavanja predmeta, s tim da se u kolonu III "Ocjenjen u sudu" iz padajućeg menija unosi opcija "Ne". Ukoliko nosilac pravosudne funkcije nije uključen u plan rješavanja predmeta podaci o ukupno ostvarenoj orijentacijskoj normi iz kolone XV i procentu riješenih predmeta iz kolone XX se obavezno prenose u POMOĆNU TABELU ZA OBRAČUN BODOVA ZA NPF KOJI NISU UKLJUČENI U PLAN RJEŠAVANJA PREDMETA.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ako je funkciju obavljao u sudovima istog nivoa.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U slučaju ako je ocjenjivani nosilac pravosudne funkcije obavljao funkciju u dva suda različitog nivoa, sud u Tabelu IIa unosi podake o ostvarenoj orijentacionoj normi imajući u vidu samo rezultate koje je ocjenjivani nosilac pravosudne funkcije ostvario u tom sudu. Sud u kojem je nosilac pravosudne funkcije obavljao funkciju kraći dio perioda ocjenjivanja unosi podatke o ostvarenoj orijentacionoj normi radi obračuna kolektivne orijentacione norme. Sud u kojem je nosilac pravosudne funkcije obavljao funkciju duži dio perioda ocjenjivanja unosi podatke o ostvarenoj orijentacionoj normi radi obračuna individualne orijentacione norme nosioca pravosudne funkcije i obračuna kolektivne orijentacione norme.</t>
  </si>
  <si>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</si>
  <si>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</si>
  <si>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</si>
  <si>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</si>
  <si>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4, 6 i 7 kao i ostale materijale u vezi postupka izvještavanja i ocjenjivanja rada NPF za 2019. godinu možete preuzeti putem linkova:</t>
  </si>
  <si>
    <t>NAPOMENA 9: Podatak o broju dana opravdanog  odsustva iz člana 14. Kriterija za ocjenjivanje rada sudija u BiH obavezno preuzeti iz pomoćne tabele.</t>
  </si>
  <si>
    <r>
      <rPr>
        <b/>
        <u/>
        <sz val="11"/>
        <color rgb="FF000000"/>
        <rFont val="Arial"/>
        <family val="2"/>
        <charset val="238"/>
      </rPr>
      <t>Tabela IIIa</t>
    </r>
    <r>
      <rPr>
        <u/>
        <sz val="11"/>
        <color rgb="FF000000"/>
        <rFont val="Arial"/>
        <family val="2"/>
        <charset val="238"/>
      </rPr>
      <t xml:space="preserve"> - Kvalitet sudskih odluka po nosiocima pravosudnih funkcija - Elektronski obrazac za obračun kvaliteta odluka iz člana 13. Kriterija za ocjenjivanje rada sudija u BiH i člana 8. Kriterija za ocjenjivanje rada predsjednika sudova i predsjednika sudskih odjeljenja u BiH (</t>
    </r>
    <r>
      <rPr>
        <u/>
        <sz val="11"/>
        <color rgb="FFFF0000"/>
        <rFont val="Arial"/>
        <family val="2"/>
        <charset val="1"/>
      </rPr>
      <t>pogledati NAPOMENU 2 i 3</t>
    </r>
    <r>
      <rPr>
        <u/>
        <sz val="11"/>
        <color rgb="FF000000"/>
        <rFont val="Arial"/>
        <family val="2"/>
        <charset val="238"/>
      </rPr>
      <t>)</t>
    </r>
  </si>
  <si>
    <r>
      <rPr>
        <b/>
        <sz val="10"/>
        <color rgb="FF000000"/>
        <rFont val="Arial"/>
        <family val="2"/>
        <charset val="1"/>
      </rPr>
      <t>Ime i prezime -</t>
    </r>
    <r>
      <rPr>
        <sz val="10"/>
        <color rgb="FFFF0000"/>
        <rFont val="Arial"/>
        <family val="2"/>
        <charset val="1"/>
      </rPr>
      <t xml:space="preserve"> podatak je automatski prenesen iz Tabele IIa - OBAVEZNO ZADRŽATI REDOSLIJED NPF-a iz Tabele IIa</t>
    </r>
  </si>
  <si>
    <r>
      <rPr>
        <sz val="10"/>
        <color rgb="FF000000"/>
        <rFont val="Arial"/>
        <family val="2"/>
        <charset val="1"/>
      </rPr>
      <t xml:space="preserve">Naziv odjela - </t>
    </r>
    <r>
      <rPr>
        <sz val="10"/>
        <color rgb="FFFF0000"/>
        <rFont val="Arial"/>
        <family val="2"/>
        <charset val="1"/>
      </rPr>
      <t>podatak je automatski prenesen iz Tabele IIa - OBAVEZNO ZADRŽATI REDOSLIJED NPF-a iz Tabele IIa</t>
    </r>
  </si>
  <si>
    <r>
      <rPr>
        <sz val="10"/>
        <color rgb="FF000000"/>
        <rFont val="Arial"/>
        <family val="2"/>
        <charset val="1"/>
      </rPr>
      <t>Pravosudna funkcija -</t>
    </r>
    <r>
      <rPr>
        <sz val="10"/>
        <color rgb="FFFF0000"/>
        <rFont val="Arial"/>
        <family val="2"/>
        <charset val="1"/>
      </rPr>
      <t xml:space="preserve"> podatak je automatski prenesen iz Tabele IIa - OBAVEZNO ZADRŽATI REDOSLIJED NPF-a iz Tabele IIa</t>
    </r>
  </si>
  <si>
    <t>Ocijenjen / Nije ocijenjen u sudu</t>
  </si>
  <si>
    <t>Ukupan broj donesenih odluka na koje se može izjaviti pravni lijek</t>
  </si>
  <si>
    <t>Broj odbačenih pravnih lijekova***</t>
  </si>
  <si>
    <t>Broj preinačenih odluka donijetih na raspravi ili na pretresu pred višim sudom****</t>
  </si>
  <si>
    <t>Kvalitet sudskih odluka prema članu 18. stav (1) tačka a) Kriterija (S) i članu 17. stav (1) Kriterija (PS i PSO)</t>
  </si>
  <si>
    <t>Broj ostvarenih bodova za kvalitet prema članu 18. stav (1) tačka a) Kriterija (S) i članu 17. stav (1) Kriterija (PS i PSO)</t>
  </si>
  <si>
    <t>Kvalitet sudskih odluka prema članu 18. stav (1) tačka b) Kriterija (S) i članu 17. stav (2) Kriterija (PS i PSO)</t>
  </si>
  <si>
    <t>Broj ostvarenih bodova za kvalitet prema članu 18. stav 1. tačka b) Kriterija (S) i članu 17. stav (2) Kriterija (PS i PSO)</t>
  </si>
  <si>
    <t>UKUPAN broj ostvarenih bodova za kvalitet sudskih odluka</t>
  </si>
  <si>
    <t>Predsjednik suda *</t>
  </si>
  <si>
    <t>Nije ocijenjen ili Ne treba raditi na predmetima</t>
  </si>
  <si>
    <t>KVALITET SUDSKIH ODLUKA **</t>
  </si>
  <si>
    <r>
      <rPr>
        <b/>
        <u/>
        <sz val="11"/>
        <color rgb="FF000000"/>
        <rFont val="Arial"/>
        <family val="2"/>
        <charset val="1"/>
      </rPr>
      <t>Tabela IIIb</t>
    </r>
    <r>
      <rPr>
        <u/>
        <sz val="11"/>
        <color rgb="FF000000"/>
        <rFont val="Arial"/>
        <family val="2"/>
        <charset val="1"/>
      </rPr>
      <t xml:space="preserve"> - Obračun individualnog kvaliteta odluka za proces ocjenjivanja nosilaca pravosudnih funkcija koji su u periodu ocjenjivanja radili u dva suda, ako su funkciju obavljali u sudovima istog nivoa, (</t>
    </r>
    <r>
      <rPr>
        <u/>
        <sz val="11"/>
        <color rgb="FFFF0000"/>
        <rFont val="Arial"/>
        <family val="2"/>
        <charset val="1"/>
      </rPr>
      <t>pogledati NAPOMENU 2</t>
    </r>
    <r>
      <rPr>
        <u/>
        <sz val="11"/>
        <color rgb="FF000000"/>
        <rFont val="Arial"/>
        <family val="2"/>
        <charset val="1"/>
      </rPr>
      <t>) i koji su odlukom VSTV BiH privremeno upućeni na obavljanje sudijske dužnosti u drugi sud (</t>
    </r>
    <r>
      <rPr>
        <u/>
        <sz val="11"/>
        <color rgb="FFFF0000"/>
        <rFont val="Arial"/>
        <family val="2"/>
        <charset val="1"/>
      </rPr>
      <t>pogledati NAPOMENU 2a</t>
    </r>
    <r>
      <rPr>
        <u/>
        <sz val="11"/>
        <color rgb="FF000000"/>
        <rFont val="Arial"/>
        <family val="2"/>
        <charset val="1"/>
      </rPr>
      <t>)</t>
    </r>
  </si>
  <si>
    <t>Upisati naziv Suda 1</t>
  </si>
  <si>
    <t>Upisati naziv Suda 2</t>
  </si>
  <si>
    <t>Individualni kvalitet NPF-a koji je radio u dva suda u toku perioda ocjenjivanja</t>
  </si>
  <si>
    <t>sudac</t>
  </si>
  <si>
    <t>Ime i prezime</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</si>
  <si>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</si>
  <si>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xml:space="preserve">** 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</si>
  <si>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 Statistički podaci o broju odbačenih pravnih lijekova prikupljaju se isključivo u svrhu statističkog izvještavanja o radu sudova.</t>
  </si>
  <si>
    <t>****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 u skladu sa članom 18. stav (2) Kriterija za ocjenjivanje rada sudija u BiH.</t>
  </si>
  <si>
    <t>NAPOMENA 1: Kvalitet odluka predsjednika suda i sudija u Tabeli IIIa i IIIb automatski se obračunava u skladu sa odredbama člana 18. Kriterija za ocjenjivanje rada sudija u BiH i člana 17. Kriterija za ocjenjivanje rada predsjednika sudova i predsjednika sudskih odjeljenja u BiH.</t>
  </si>
  <si>
    <t>NAPOMENA 2: U Tabelu IIIa se unose podaci o kvalitetu odluka za sve nosioce pravosudne funkcije koji su u toku godine obavljali funkciju u sudu. Ukoliko je nosilac pravosudne funkcije u toku godine prvi put imenovan u sud, ili je obavljao funkciju u dva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ako je funkciju obavljao u sudovima istog nivoa.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U slučaju ako je ocjenjivani nosilac pravosudne funkcije obavljao funkciju u dva suda različitog nivoa, sud u Tabelu IIIa unosi podake o ostvarenom kvalitetu odluka imajući u vidu samo rezultate koje je ocjenjivani nosilac pravosudne fukcije ostvario u tom sudu. Sud u kojem je nosilac pravosudne funkcije obavljao funkciju kraći dio perioda ocjenjivanja unosi podatke o ostvarenom kvalitetu odluka radi obračuna kolektivnog kvaliteta odluka. Sud u kojem je nosilac pravosudne funkcije obavljao funkciju duži dio perioda ocjenjivanja unosi podatke o ostvarenom kvalitetu odluka radi obračuna individualnog kvaliteta odluka nosioca pravosudne funkcije i obračuna kolektivnog kvaliteta odluka.</t>
  </si>
  <si>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"Nije ocjenjen",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</si>
  <si>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 xml:space="preserve">NAPOMENA 3: Ukoliko je sudija cijelu 2019.godinu proveo na radu u istom sudu, podaci o individualnom kvalitetu sudskih odluka koje je sudija ostvario u bivšem sudu ne iskazuju se u Tabelama za izvještavanje za 2019.godinu suda u kojem sudija trenutno obavlja pravosudnu funkciju.
Podaci o individualnom kvalitetu sudskih odluka koje je sudija ostvario u bivšem sudu iskazuju se u Tabelama za izvještavanje za 2019.godinu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2019.godini evidentirati podatke o individualnom kvalitetu sudskih odluka koje je takav sudija ostvario u sudu u kojem trenutno obavlja pravosudnu funkciju kao i podatke o individualnom kvalitetu sudskih odluka iz bivšeg suda, ako je nosilac pravosudne funkcije obavljao funkciju u sudovima istog nivoa. Po iskazivanju zbirnih podataka u obrascu za ocjenjivanje rada vrši se manuelni obračun procenta ostvarenog kvaliteta odluka, te dodjeljuje pripadajući broj bodova predviđen članom 18. Kriterija za ocjenjivanje rada sudija u BiH i članom 17. Kriterija za ocjenjivanje rada predsjednika sudova i predsjednika sudskih odjeljenja u BiH.
</t>
  </si>
  <si>
    <t xml:space="preserve">Podaci o kvalitetu odluka za sudije koji su prestali obavljati sudijsku funkciju u sudu zbog odlaska u penziju u 2019.godini ili iz drugih razloga (ostavke, razrješenja), a u 2019.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2018.godini ili ranije, a sud je u tokom 2019.godine zaprimio žalbene odluke od strane višeg suda po izjavljenom pravnom lijeku na odluke bivšeg sudije iz 2018.godine ili ranije.
                                                                                                                                                                                                                                                                                                                                                                                                                                                                                                                                                                                                                                                                 </t>
  </si>
  <si>
    <t>Sud</t>
  </si>
  <si>
    <t>Godina</t>
  </si>
  <si>
    <t>ImePrezime</t>
  </si>
  <si>
    <t>Funkcija</t>
  </si>
  <si>
    <t>Ocij/NijeOcij</t>
  </si>
  <si>
    <t>UkBrDonOdlnsmiPrLijek</t>
  </si>
  <si>
    <t>UkBrOzOdl</t>
  </si>
  <si>
    <t>BrOdbPravLijekova</t>
  </si>
  <si>
    <t>BrPotOdl</t>
  </si>
  <si>
    <t>BrPreinOdl</t>
  </si>
  <si>
    <t>BrPreOdlNakOdGlRas/PretPredDrugSud</t>
  </si>
  <si>
    <t>BrUkOdl</t>
  </si>
  <si>
    <t>BrDjelUkOdl</t>
  </si>
  <si>
    <t>KvaSudOdlČl16/1/a</t>
  </si>
  <si>
    <t>BrOstBodZaKvalČl16/1/a</t>
  </si>
  <si>
    <t>KvalSudOdlČl16/1/b</t>
  </si>
  <si>
    <t>BrOstBodZaKvalČl16/1/b</t>
  </si>
  <si>
    <t>UkBrOstBodZaKval</t>
  </si>
  <si>
    <t>Tabela IIIb</t>
  </si>
  <si>
    <t>Tabela IV - Odluke Ustavnog suda BiH</t>
  </si>
  <si>
    <t xml:space="preserve">Tabela IVa - Odluke kojima se ne usvaja apelacija </t>
  </si>
  <si>
    <t>Broj odluka kojima se odbacuje apelacija</t>
  </si>
  <si>
    <t>Broj odluka kojima se obustavlja postupak pred Ustavnim sudom BiH</t>
  </si>
  <si>
    <t>Broj odluka kojima se odbija apelacija</t>
  </si>
  <si>
    <t>Ukupno</t>
  </si>
  <si>
    <t>IV=I+II+III</t>
  </si>
  <si>
    <t xml:space="preserve">Tabela IVb - Odluke kojima se usvaja apelacija </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</si>
  <si>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</si>
  <si>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</si>
  <si>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</si>
  <si>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</si>
  <si>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</si>
  <si>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</si>
  <si>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</si>
  <si>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</si>
  <si>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</si>
  <si>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</si>
  <si>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</si>
  <si>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Tabela IVc – Predmeti u  kojima se nalaže sudu da okonča predmet bez odlaganja zbog kršenja prava na donošenje odluke u razumnom roku</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</si>
  <si>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</si>
  <si>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</si>
  <si>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</si>
  <si>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</si>
  <si>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</si>
  <si>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</si>
  <si>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Tabela IVd - Predmeti u kojima je utvrđeno kršenje prava na donošenje odluke u razumnom roku*</t>
  </si>
  <si>
    <t>Broj predmeta u kojima je određena naknada nematerijalne štete zbog kršenja prava na donošenje odluke u razumnom roku</t>
  </si>
  <si>
    <t>Ukupan iznos određene naknade</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</si>
  <si>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</si>
  <si>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t>BrOdbacApel</t>
  </si>
  <si>
    <t>BrObustPost</t>
  </si>
  <si>
    <t>BrOdbijApel</t>
  </si>
  <si>
    <t>BrUkidOdl</t>
  </si>
  <si>
    <t>BrUsvApel</t>
  </si>
  <si>
    <t>PrvostSud</t>
  </si>
  <si>
    <t>DrugostSud</t>
  </si>
  <si>
    <t>SudPoUlPrLij</t>
  </si>
  <si>
    <t>BrNaknNematStete</t>
  </si>
  <si>
    <t>UkIznosNaknade</t>
  </si>
  <si>
    <t>Ocjenjen</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</si>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</sst>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72" x14ac:knownFonts="1">
    <font>
      <sz val="10"/>
      <name val="Arial"/>
      <charset val="1"/>
    </font>
    <font>
      <sz val="11"/>
      <color rgb="FF000000"/>
      <name val="Calibri"/>
      <family val="2"/>
      <charset val="1"/>
    </font>
    <font>
      <sz val="10"/>
      <name val="Arial"/>
      <family val="2"/>
      <charset val="238"/>
    </font>
    <font>
      <b/>
      <sz val="12"/>
      <color rgb="FF0000FF"/>
      <name val="Times New Roman"/>
      <family val="1"/>
      <charset val="1"/>
    </font>
    <font>
      <b/>
      <sz val="20"/>
      <name val="Times New Roman"/>
      <family val="1"/>
      <charset val="1"/>
    </font>
    <font>
      <b/>
      <sz val="12"/>
      <name val="Times New Roman"/>
      <family val="1"/>
      <charset val="1"/>
    </font>
    <font>
      <b/>
      <u/>
      <sz val="10"/>
      <color rgb="FF0000FF"/>
      <name val="Arial"/>
      <family val="2"/>
      <charset val="1"/>
    </font>
    <font>
      <u/>
      <sz val="10"/>
      <color rgb="FF0000FF"/>
      <name val="Arial"/>
      <family val="2"/>
      <charset val="1"/>
    </font>
    <font>
      <b/>
      <i/>
      <sz val="12"/>
      <name val="Times New Roman"/>
      <family val="1"/>
      <charset val="1"/>
    </font>
    <font>
      <b/>
      <i/>
      <u/>
      <sz val="14"/>
      <name val="Times New Roman"/>
      <family val="1"/>
      <charset val="1"/>
    </font>
    <font>
      <b/>
      <sz val="12"/>
      <color rgb="FFFF0000"/>
      <name val="Times New Roman"/>
      <family val="1"/>
      <charset val="1"/>
    </font>
    <font>
      <b/>
      <u/>
      <sz val="12"/>
      <name val="Arial"/>
      <family val="2"/>
      <charset val="238"/>
    </font>
    <font>
      <b/>
      <sz val="12"/>
      <name val="Arial"/>
      <family val="2"/>
      <charset val="238"/>
    </font>
    <font>
      <b/>
      <sz val="10"/>
      <name val="Arial"/>
      <family val="2"/>
      <charset val="238"/>
    </font>
    <font>
      <b/>
      <sz val="12"/>
      <color rgb="FFFFFFFF"/>
      <name val="Arial"/>
      <family val="2"/>
      <charset val="238"/>
    </font>
    <font>
      <sz val="10"/>
      <color rgb="FFFFFFFF"/>
      <name val="Arial"/>
      <family val="2"/>
      <charset val="1"/>
    </font>
    <font>
      <b/>
      <u/>
      <sz val="11"/>
      <name val="Arial"/>
      <family val="2"/>
      <charset val="238"/>
    </font>
    <font>
      <b/>
      <sz val="11"/>
      <name val="Arial"/>
      <family val="2"/>
      <charset val="238"/>
    </font>
    <font>
      <b/>
      <sz val="11"/>
      <name val="Arial"/>
      <family val="2"/>
      <charset val="1"/>
    </font>
    <font>
      <u/>
      <sz val="11"/>
      <name val="Arial"/>
      <family val="2"/>
      <charset val="238"/>
    </font>
    <font>
      <sz val="10"/>
      <color rgb="FFFF0000"/>
      <name val="Arial"/>
      <family val="2"/>
      <charset val="1"/>
    </font>
    <font>
      <vertAlign val="superscript"/>
      <sz val="10"/>
      <name val="Arial"/>
      <family val="2"/>
      <charset val="238"/>
    </font>
    <font>
      <b/>
      <sz val="10"/>
      <name val="Arial"/>
      <family val="2"/>
      <charset val="1"/>
    </font>
    <font>
      <sz val="10"/>
      <name val="Arial"/>
      <family val="2"/>
      <charset val="1"/>
    </font>
    <font>
      <b/>
      <sz val="10"/>
      <color rgb="FFFF0000"/>
      <name val="Arial"/>
      <family val="2"/>
      <charset val="1"/>
    </font>
    <font>
      <i/>
      <sz val="10"/>
      <name val="Arial"/>
      <family val="2"/>
      <charset val="1"/>
    </font>
    <font>
      <b/>
      <vertAlign val="superscript"/>
      <sz val="10"/>
      <color rgb="FFFF0000"/>
      <name val="Arial"/>
      <family val="2"/>
      <charset val="1"/>
    </font>
    <font>
      <b/>
      <u/>
      <sz val="13"/>
      <name val="Arial"/>
      <family val="2"/>
      <charset val="1"/>
    </font>
    <font>
      <u/>
      <sz val="13"/>
      <name val="Arial"/>
      <family val="2"/>
      <charset val="1"/>
    </font>
    <font>
      <sz val="13"/>
      <name val="Arial"/>
      <family val="2"/>
      <charset val="1"/>
    </font>
    <font>
      <sz val="10"/>
      <color rgb="FF000000"/>
      <name val="Arial"/>
      <family val="2"/>
      <charset val="1"/>
    </font>
    <font>
      <sz val="9"/>
      <name val="Arial"/>
      <family val="2"/>
      <charset val="1"/>
    </font>
    <font>
      <vertAlign val="superscript"/>
      <sz val="9"/>
      <name val="Arial"/>
      <family val="2"/>
      <charset val="1"/>
    </font>
    <font>
      <b/>
      <sz val="10"/>
      <color rgb="FFFF0000"/>
      <name val="Arial"/>
      <family val="2"/>
      <charset val="238"/>
    </font>
    <font>
      <sz val="10"/>
      <color rgb="FF000000"/>
      <name val="Arial"/>
      <family val="2"/>
      <charset val="238"/>
    </font>
    <font>
      <sz val="10"/>
      <color rgb="FFFFFFFF"/>
      <name val="Arial"/>
      <family val="2"/>
      <charset val="238"/>
    </font>
    <font>
      <b/>
      <u/>
      <sz val="11"/>
      <name val="Arial"/>
      <family val="2"/>
      <charset val="1"/>
    </font>
    <font>
      <u/>
      <sz val="14"/>
      <name val="Arial"/>
      <family val="2"/>
      <charset val="238"/>
    </font>
    <font>
      <u/>
      <sz val="14"/>
      <color rgb="FFFF0000"/>
      <name val="Arial"/>
      <family val="2"/>
      <charset val="1"/>
    </font>
    <font>
      <b/>
      <sz val="10"/>
      <color rgb="FF000000"/>
      <name val="Arial"/>
      <family val="2"/>
      <charset val="238"/>
    </font>
    <font>
      <b/>
      <sz val="11"/>
      <color rgb="FF000000"/>
      <name val="Arial"/>
      <family val="2"/>
      <charset val="1"/>
    </font>
    <font>
      <b/>
      <sz val="11"/>
      <color rgb="FFFFFF99"/>
      <name val="Arial"/>
      <family val="2"/>
      <charset val="1"/>
    </font>
    <font>
      <sz val="11"/>
      <color rgb="FFFF0000"/>
      <name val="Arial"/>
      <family val="2"/>
      <charset val="1"/>
    </font>
    <font>
      <b/>
      <u/>
      <sz val="10"/>
      <color rgb="FF000000"/>
      <name val="Arial"/>
      <family val="2"/>
      <charset val="238"/>
    </font>
    <font>
      <b/>
      <sz val="10"/>
      <color rgb="FFBFBFBF"/>
      <name val="Arial"/>
      <family val="2"/>
      <charset val="238"/>
    </font>
    <font>
      <b/>
      <sz val="11"/>
      <color rgb="FFFFFFFF"/>
      <name val="Calibri"/>
      <family val="2"/>
      <charset val="238"/>
    </font>
    <font>
      <b/>
      <sz val="10"/>
      <color rgb="FFFFFFFF"/>
      <name val="Arial"/>
      <family val="2"/>
      <charset val="238"/>
    </font>
    <font>
      <sz val="11"/>
      <color rgb="FFFFFFFF"/>
      <name val="Calibri"/>
      <family val="2"/>
      <charset val="1"/>
    </font>
    <font>
      <b/>
      <sz val="10"/>
      <color rgb="FF000000"/>
      <name val="Arial"/>
      <family val="2"/>
      <charset val="1"/>
    </font>
    <font>
      <sz val="11"/>
      <color rgb="FFFFFF00"/>
      <name val="Calibri"/>
      <family val="2"/>
      <charset val="1"/>
    </font>
    <font>
      <u/>
      <sz val="14"/>
      <color rgb="FF000000"/>
      <name val="Arial"/>
      <family val="2"/>
      <charset val="238"/>
    </font>
    <font>
      <u/>
      <sz val="14"/>
      <color rgb="FFFF0000"/>
      <name val="Arial"/>
      <family val="2"/>
      <charset val="238"/>
    </font>
    <font>
      <sz val="11"/>
      <color rgb="FF000000"/>
      <name val="Arial"/>
      <family val="2"/>
      <charset val="1"/>
    </font>
    <font>
      <sz val="11"/>
      <color rgb="FF000000"/>
      <name val="Calibri"/>
      <family val="2"/>
      <charset val="238"/>
    </font>
    <font>
      <b/>
      <sz val="11"/>
      <color rgb="FF000000"/>
      <name val="Calibri"/>
      <family val="2"/>
      <charset val="238"/>
    </font>
    <font>
      <b/>
      <sz val="11"/>
      <color rgb="FFFF0000"/>
      <name val="Calibri"/>
      <family val="2"/>
      <charset val="238"/>
    </font>
    <font>
      <b/>
      <sz val="11"/>
      <color rgb="FFFF0000"/>
      <name val="Calibri"/>
      <family val="2"/>
      <charset val="1"/>
    </font>
    <font>
      <b/>
      <sz val="11"/>
      <color rgb="FF000000"/>
      <name val="Calibri"/>
      <family val="2"/>
      <charset val="1"/>
    </font>
    <font>
      <b/>
      <sz val="12"/>
      <name val="Arial"/>
      <family val="2"/>
      <charset val="1"/>
    </font>
    <font>
      <b/>
      <u/>
      <sz val="11"/>
      <color rgb="FF000000"/>
      <name val="Arial"/>
      <family val="2"/>
      <charset val="238"/>
    </font>
    <font>
      <u/>
      <sz val="11"/>
      <color rgb="FF000000"/>
      <name val="Arial"/>
      <family val="2"/>
      <charset val="238"/>
    </font>
    <font>
      <u/>
      <sz val="11"/>
      <color rgb="FFFF0000"/>
      <name val="Arial"/>
      <family val="2"/>
      <charset val="1"/>
    </font>
    <font>
      <b/>
      <sz val="11"/>
      <color rgb="FF000000"/>
      <name val="Arial"/>
      <family val="2"/>
      <charset val="238"/>
    </font>
    <font>
      <sz val="9"/>
      <name val="Arial"/>
      <family val="2"/>
      <charset val="238"/>
    </font>
    <font>
      <i/>
      <sz val="9"/>
      <name val="Arial"/>
      <family val="2"/>
      <charset val="238"/>
    </font>
    <font>
      <sz val="10"/>
      <color rgb="FFFF0000"/>
      <name val="Arial"/>
      <family val="2"/>
      <charset val="238"/>
    </font>
    <font>
      <b/>
      <sz val="11"/>
      <name val="Calibri"/>
      <family val="2"/>
      <charset val="238"/>
    </font>
    <font>
      <sz val="11"/>
      <name val="Calibri"/>
      <family val="2"/>
      <charset val="238"/>
    </font>
    <font>
      <b/>
      <u/>
      <sz val="11"/>
      <color rgb="FF000000"/>
      <name val="Arial"/>
      <family val="2"/>
      <charset val="1"/>
    </font>
    <font>
      <u/>
      <sz val="11"/>
      <color rgb="FF000000"/>
      <name val="Arial"/>
      <family val="2"/>
      <charset val="1"/>
    </font>
    <font>
      <sz val="11"/>
      <name val="Calibri"/>
      <family val="2"/>
      <charset val="1"/>
    </font>
    <font>
      <sz val="10"/>
      <name val="Arial"/>
      <charset val="1"/>
    </font>
  </fonts>
  <fills count="17">
    <fill>
      <patternFill patternType="none"/>
    </fill>
    <fill>
      <patternFill patternType="gray125"/>
    </fill>
    <fill>
      <patternFill patternType="solid">
        <fgColor rgb="FFC0C0C0"/>
        <bgColor rgb="FFBFBFBF"/>
      </patternFill>
    </fill>
    <fill>
      <patternFill patternType="solid">
        <fgColor rgb="FFFDEADA"/>
        <bgColor rgb="FFFFFFCC"/>
      </patternFill>
    </fill>
    <fill>
      <patternFill patternType="solid">
        <fgColor rgb="FFCCFFFF"/>
        <bgColor rgb="FFDBEEF4"/>
      </patternFill>
    </fill>
    <fill>
      <patternFill patternType="solid">
        <fgColor rgb="FFFFFFFF"/>
        <bgColor rgb="FFFFFFCC"/>
      </patternFill>
    </fill>
    <fill>
      <patternFill patternType="solid">
        <fgColor rgb="FFFFFF99"/>
        <bgColor rgb="FFFFFFCC"/>
      </patternFill>
    </fill>
    <fill>
      <patternFill patternType="solid">
        <fgColor rgb="FF969696"/>
        <bgColor rgb="FFA6A6A6"/>
      </patternFill>
    </fill>
    <fill>
      <patternFill patternType="solid">
        <fgColor rgb="FFFCD5B5"/>
        <bgColor rgb="FFFDEADA"/>
      </patternFill>
    </fill>
    <fill>
      <patternFill patternType="solid">
        <fgColor rgb="FFBFBFBF"/>
        <bgColor rgb="FFC0C0C0"/>
      </patternFill>
    </fill>
    <fill>
      <patternFill patternType="solid">
        <fgColor rgb="FFA6A6A6"/>
        <bgColor rgb="FF969696"/>
      </patternFill>
    </fill>
    <fill>
      <patternFill patternType="solid">
        <fgColor rgb="FFFFFF00"/>
        <bgColor rgb="FFFFFF00"/>
      </patternFill>
    </fill>
    <fill>
      <patternFill patternType="solid">
        <fgColor rgb="FFD7E4BD"/>
        <bgColor rgb="FFD9D9D9"/>
      </patternFill>
    </fill>
    <fill>
      <patternFill patternType="solid">
        <fgColor rgb="FFFFFFCC"/>
        <bgColor rgb="FFFDEADA"/>
      </patternFill>
    </fill>
    <fill>
      <patternFill patternType="solid">
        <fgColor rgb="FFD9D9D9"/>
        <bgColor rgb="FFD7E4BD"/>
      </patternFill>
    </fill>
    <fill>
      <patternFill patternType="solid">
        <fgColor rgb="FFDBEEF4"/>
        <bgColor rgb="FFDCE6F2"/>
      </patternFill>
    </fill>
    <fill>
      <patternFill patternType="solid">
        <fgColor rgb="FFDCE6F2"/>
        <bgColor rgb="FFDBEEF4"/>
      </patternFill>
    </fill>
  </fills>
  <borders count="67">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auto="1"/>
      </top>
      <bottom/>
      <diagonal/>
    </border>
    <border>
      <left/>
      <right style="thin">
        <color auto="1"/>
      </right>
      <top style="thin">
        <color auto="1"/>
      </top>
      <bottom style="thin">
        <color auto="1"/>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top style="thin">
        <color auto="1"/>
      </top>
      <bottom/>
      <diagonal/>
    </border>
    <border>
      <left style="thin">
        <color auto="1"/>
      </left>
      <right/>
      <top style="thin">
        <color auto="1"/>
      </top>
      <bottom/>
      <diagonal/>
    </border>
    <border>
      <left/>
      <right style="medium">
        <color auto="1"/>
      </right>
      <top style="thin">
        <color auto="1"/>
      </top>
      <bottom/>
      <diagonal/>
    </border>
    <border>
      <left style="medium">
        <color auto="1"/>
      </left>
      <right style="thin">
        <color auto="1"/>
      </right>
      <top style="thin">
        <color auto="1"/>
      </top>
      <bottom style="double">
        <color rgb="FF808080"/>
      </bottom>
      <diagonal/>
    </border>
    <border>
      <left style="thin">
        <color auto="1"/>
      </left>
      <right style="thin">
        <color auto="1"/>
      </right>
      <top style="thin">
        <color auto="1"/>
      </top>
      <bottom style="double">
        <color rgb="FF808080"/>
      </bottom>
      <diagonal/>
    </border>
    <border>
      <left style="thin">
        <color auto="1"/>
      </left>
      <right style="thin">
        <color auto="1"/>
      </right>
      <top style="thin">
        <color auto="1"/>
      </top>
      <bottom style="double">
        <color auto="1"/>
      </bottom>
      <diagonal/>
    </border>
    <border>
      <left/>
      <right/>
      <top style="thin">
        <color auto="1"/>
      </top>
      <bottom/>
      <diagonal/>
    </border>
    <border>
      <left/>
      <right style="medium">
        <color auto="1"/>
      </right>
      <top style="thin">
        <color auto="1"/>
      </top>
      <bottom style="thin">
        <color auto="1"/>
      </bottom>
      <diagonal/>
    </border>
    <border>
      <left style="thin">
        <color auto="1"/>
      </left>
      <right style="thin">
        <color auto="1"/>
      </right>
      <top/>
      <bottom style="double">
        <color auto="1"/>
      </bottom>
      <diagonal/>
    </border>
    <border>
      <left style="thin">
        <color auto="1"/>
      </left>
      <right style="thin">
        <color rgb="FF808080"/>
      </right>
      <top style="thin">
        <color auto="1"/>
      </top>
      <bottom style="double">
        <color auto="1"/>
      </bottom>
      <diagonal/>
    </border>
    <border>
      <left style="thin">
        <color rgb="FF808080"/>
      </left>
      <right/>
      <top style="thin">
        <color rgb="FF808080"/>
      </top>
      <bottom style="double">
        <color auto="1"/>
      </bottom>
      <diagonal/>
    </border>
    <border>
      <left style="thin">
        <color rgb="FF808080"/>
      </left>
      <right style="thin">
        <color rgb="FF808080"/>
      </right>
      <top style="thin">
        <color rgb="FF808080"/>
      </top>
      <bottom style="double">
        <color auto="1"/>
      </bottom>
      <diagonal/>
    </border>
    <border>
      <left style="thin">
        <color rgb="FF808080"/>
      </left>
      <right style="thin">
        <color auto="1"/>
      </right>
      <top style="thin">
        <color rgb="FF808080"/>
      </top>
      <bottom style="double">
        <color auto="1"/>
      </bottom>
      <diagonal/>
    </border>
    <border>
      <left style="thin">
        <color auto="1"/>
      </left>
      <right style="medium">
        <color auto="1"/>
      </right>
      <top style="thin">
        <color auto="1"/>
      </top>
      <bottom style="double">
        <color auto="1"/>
      </bottom>
      <diagonal/>
    </border>
    <border>
      <left style="medium">
        <color auto="1"/>
      </left>
      <right style="thin">
        <color auto="1"/>
      </right>
      <top style="thin">
        <color auto="1"/>
      </top>
      <bottom style="double">
        <color auto="1"/>
      </bottom>
      <diagonal/>
    </border>
    <border>
      <left style="medium">
        <color auto="1"/>
      </left>
      <right style="medium">
        <color auto="1"/>
      </right>
      <top style="thin">
        <color auto="1"/>
      </top>
      <bottom style="double">
        <color auto="1"/>
      </bottom>
      <diagonal/>
    </border>
    <border>
      <left style="thin">
        <color auto="1"/>
      </left>
      <right style="thin">
        <color auto="1"/>
      </right>
      <top style="double">
        <color auto="1"/>
      </top>
      <bottom style="thin">
        <color auto="1"/>
      </bottom>
      <diagonal/>
    </border>
    <border>
      <left style="thin">
        <color auto="1"/>
      </left>
      <right style="thin">
        <color auto="1"/>
      </right>
      <top/>
      <bottom/>
      <diagonal/>
    </border>
    <border>
      <left/>
      <right style="medium">
        <color auto="1"/>
      </right>
      <top/>
      <bottom style="thin">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diagonal/>
    </border>
    <border>
      <left/>
      <right/>
      <top style="thin">
        <color auto="1"/>
      </top>
      <bottom style="thin">
        <color auto="1"/>
      </bottom>
      <diagonal/>
    </border>
    <border>
      <left style="medium">
        <color auto="1"/>
      </left>
      <right/>
      <top style="medium">
        <color auto="1"/>
      </top>
      <bottom/>
      <diagonal/>
    </border>
    <border>
      <left style="medium">
        <color auto="1"/>
      </left>
      <right/>
      <top/>
      <bottom/>
      <diagonal/>
    </border>
    <border>
      <left style="thin">
        <color auto="1"/>
      </left>
      <right style="medium">
        <color auto="1"/>
      </right>
      <top style="thin">
        <color auto="1"/>
      </top>
      <bottom/>
      <diagonal/>
    </border>
    <border>
      <left style="medium">
        <color auto="1"/>
      </left>
      <right/>
      <top/>
      <bottom style="medium">
        <color auto="1"/>
      </bottom>
      <diagonal/>
    </border>
    <border>
      <left/>
      <right style="thin">
        <color auto="1"/>
      </right>
      <top style="medium">
        <color auto="1"/>
      </top>
      <bottom/>
      <diagonal/>
    </border>
    <border>
      <left style="medium">
        <color auto="1"/>
      </left>
      <right style="thin">
        <color auto="1"/>
      </right>
      <top/>
      <bottom style="medium">
        <color auto="1"/>
      </bottom>
      <diagonal/>
    </border>
  </borders>
  <cellStyleXfs count="17">
    <xf numFmtId="0" fontId="0" fillId="0" borderId="0"/>
    <xf numFmtId="0" fontId="7" fillId="0" borderId="0" applyBorder="0" applyProtection="0"/>
    <xf numFmtId="0" fontId="1"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71" fillId="0" borderId="0" applyBorder="0" applyProtection="0"/>
  </cellStyleXfs>
  <cellXfs count="625">
    <xf numFmtId="0" fontId="0" fillId="0" borderId="0" xfId="0"/>
    <xf numFmtId="1" fontId="23" fillId="6" borderId="23" xfId="0" applyNumberFormat="1" applyFont="1" applyFill="1" applyBorder="1" applyAlignment="1" applyProtection="1">
      <alignment horizontal="left" vertical="top" wrapText="1"/>
      <protection locked="0"/>
    </xf>
    <xf numFmtId="1" fontId="2" fillId="2" borderId="5" xfId="15" applyNumberFormat="1" applyFont="1" applyFill="1" applyBorder="1" applyAlignment="1" applyProtection="1">
      <alignment horizontal="center" vertical="center" wrapText="1"/>
    </xf>
    <xf numFmtId="0" fontId="2" fillId="2" borderId="5" xfId="14" applyFont="1" applyFill="1" applyBorder="1" applyAlignment="1" applyProtection="1">
      <alignment horizontal="center" vertical="center" wrapText="1"/>
    </xf>
    <xf numFmtId="1" fontId="2" fillId="2" borderId="7" xfId="14" applyNumberFormat="1" applyFont="1" applyFill="1" applyBorder="1" applyAlignment="1" applyProtection="1">
      <alignment horizontal="center" vertical="center" wrapText="1"/>
    </xf>
    <xf numFmtId="1" fontId="2" fillId="2" borderId="6" xfId="14" applyNumberFormat="1" applyFont="1" applyFill="1" applyBorder="1" applyAlignment="1" applyProtection="1">
      <alignment horizontal="center" vertical="center" wrapText="1"/>
    </xf>
    <xf numFmtId="1" fontId="2" fillId="2" borderId="5" xfId="14" applyNumberFormat="1" applyFont="1" applyFill="1" applyBorder="1" applyAlignment="1" applyProtection="1">
      <alignment horizontal="center" vertical="center" wrapText="1"/>
    </xf>
    <xf numFmtId="1" fontId="2" fillId="2" borderId="4" xfId="7" applyNumberFormat="1" applyFont="1" applyFill="1" applyBorder="1" applyAlignment="1" applyProtection="1">
      <alignment horizontal="center" vertical="center" wrapText="1"/>
    </xf>
    <xf numFmtId="1" fontId="2" fillId="2" borderId="4" xfId="14" applyNumberFormat="1" applyFont="1" applyFill="1" applyBorder="1" applyAlignment="1" applyProtection="1">
      <alignment horizontal="center" vertical="center" wrapText="1"/>
    </xf>
    <xf numFmtId="0" fontId="2" fillId="2" borderId="3" xfId="14" applyFont="1" applyFill="1" applyBorder="1" applyAlignment="1" applyProtection="1">
      <alignment horizontal="center" vertical="center" wrapText="1"/>
    </xf>
    <xf numFmtId="0" fontId="18" fillId="2" borderId="1" xfId="11" applyFont="1" applyFill="1" applyBorder="1" applyAlignment="1" applyProtection="1">
      <alignment horizontal="left"/>
    </xf>
    <xf numFmtId="0" fontId="5" fillId="3" borderId="0" xfId="0" applyFont="1" applyFill="1" applyBorder="1" applyAlignment="1">
      <alignment horizontal="left" vertical="top" wrapText="1"/>
    </xf>
    <xf numFmtId="0" fontId="5" fillId="3" borderId="0" xfId="4" applyFont="1" applyFill="1" applyBorder="1" applyAlignment="1">
      <alignment horizontal="left" vertical="center" wrapText="1"/>
    </xf>
    <xf numFmtId="0" fontId="5" fillId="3" borderId="0" xfId="4" applyFont="1" applyFill="1" applyBorder="1" applyAlignment="1">
      <alignment horizontal="left" wrapText="1"/>
    </xf>
    <xf numFmtId="0" fontId="3" fillId="2" borderId="0" xfId="0" applyFont="1" applyFill="1"/>
    <xf numFmtId="0" fontId="4" fillId="3" borderId="0" xfId="0" applyFont="1" applyFill="1" applyAlignment="1">
      <alignment vertical="center"/>
    </xf>
    <xf numFmtId="0" fontId="5" fillId="3" borderId="0" xfId="0" applyFont="1" applyFill="1" applyAlignment="1">
      <alignment vertical="top"/>
    </xf>
    <xf numFmtId="0" fontId="5" fillId="3" borderId="0" xfId="0" applyFont="1" applyFill="1"/>
    <xf numFmtId="0" fontId="3" fillId="2" borderId="0" xfId="3" applyFont="1" applyFill="1"/>
    <xf numFmtId="0" fontId="5" fillId="3" borderId="0" xfId="3" applyFont="1" applyFill="1" applyAlignment="1">
      <alignment vertical="center"/>
    </xf>
    <xf numFmtId="0" fontId="5" fillId="3" borderId="0" xfId="3" applyFont="1" applyFill="1"/>
    <xf numFmtId="164" fontId="6" fillId="3" borderId="0" xfId="1" applyNumberFormat="1" applyFont="1" applyFill="1" applyBorder="1" applyAlignment="1" applyProtection="1"/>
    <xf numFmtId="0" fontId="3" fillId="2" borderId="0" xfId="4" applyFont="1" applyFill="1"/>
    <xf numFmtId="0" fontId="5" fillId="3" borderId="0" xfId="4" applyFont="1" applyFill="1" applyAlignment="1">
      <alignment horizontal="left" wrapText="1"/>
    </xf>
    <xf numFmtId="0" fontId="5" fillId="3" borderId="0" xfId="4" applyFont="1" applyFill="1"/>
    <xf numFmtId="0" fontId="9" fillId="3" borderId="0" xfId="4" applyFont="1" applyFill="1" applyAlignment="1"/>
    <xf numFmtId="0" fontId="5" fillId="3" borderId="0" xfId="4" applyFont="1" applyFill="1" applyAlignment="1">
      <alignment wrapText="1"/>
    </xf>
    <xf numFmtId="0" fontId="3" fillId="2" borderId="0" xfId="0" applyFont="1" applyFill="1" applyAlignment="1">
      <alignment vertical="center"/>
    </xf>
    <xf numFmtId="0" fontId="5" fillId="3" borderId="0" xfId="0" applyFont="1" applyFill="1" applyAlignment="1"/>
    <xf numFmtId="0" fontId="5" fillId="3" borderId="0" xfId="0" applyFont="1" applyFill="1" applyAlignment="1">
      <alignment vertical="center"/>
    </xf>
    <xf numFmtId="0" fontId="3" fillId="4" borderId="0" xfId="0" applyFont="1" applyFill="1" applyAlignment="1">
      <alignment vertical="top" wrapText="1"/>
    </xf>
    <xf numFmtId="0" fontId="10" fillId="4" borderId="0" xfId="0" applyFont="1" applyFill="1" applyAlignment="1">
      <alignment vertical="top" wrapText="1"/>
    </xf>
    <xf numFmtId="0" fontId="0" fillId="5" borderId="0" xfId="0" applyFill="1" applyProtection="1"/>
    <xf numFmtId="1" fontId="0" fillId="5" borderId="0" xfId="0" applyNumberFormat="1" applyFill="1" applyProtection="1"/>
    <xf numFmtId="0" fontId="11" fillId="5" borderId="0" xfId="0" applyFont="1" applyFill="1" applyBorder="1" applyAlignment="1" applyProtection="1"/>
    <xf numFmtId="1" fontId="12" fillId="5" borderId="0" xfId="14" applyNumberFormat="1" applyFont="1" applyFill="1" applyBorder="1" applyAlignment="1" applyProtection="1">
      <alignment horizontal="left"/>
    </xf>
    <xf numFmtId="1" fontId="12" fillId="6" borderId="0" xfId="14" applyNumberFormat="1" applyFont="1" applyFill="1" applyBorder="1" applyAlignment="1" applyProtection="1">
      <alignment horizontal="left"/>
      <protection locked="0"/>
    </xf>
    <xf numFmtId="1" fontId="0" fillId="5" borderId="0" xfId="0" applyNumberFormat="1" applyFill="1" applyBorder="1" applyProtection="1"/>
    <xf numFmtId="1" fontId="2" fillId="5" borderId="0" xfId="14" applyNumberFormat="1" applyFill="1" applyBorder="1" applyProtection="1"/>
    <xf numFmtId="1" fontId="13" fillId="5" borderId="0" xfId="14" applyNumberFormat="1" applyFont="1" applyFill="1" applyBorder="1" applyProtection="1"/>
    <xf numFmtId="0" fontId="14" fillId="5" borderId="0" xfId="0" applyFont="1" applyFill="1" applyAlignment="1" applyProtection="1">
      <alignment horizontal="left"/>
    </xf>
    <xf numFmtId="1" fontId="15" fillId="5" borderId="0" xfId="0" applyNumberFormat="1" applyFont="1" applyFill="1" applyProtection="1"/>
    <xf numFmtId="0" fontId="16" fillId="5" borderId="0" xfId="0" applyFont="1" applyFill="1" applyBorder="1" applyAlignment="1" applyProtection="1"/>
    <xf numFmtId="1" fontId="17" fillId="5" borderId="0" xfId="0" applyNumberFormat="1" applyFont="1" applyFill="1" applyBorder="1" applyAlignment="1" applyProtection="1">
      <alignment horizontal="left"/>
    </xf>
    <xf numFmtId="0" fontId="12" fillId="5" borderId="0" xfId="0" applyFont="1" applyFill="1" applyAlignment="1" applyProtection="1">
      <alignment horizontal="left"/>
    </xf>
    <xf numFmtId="1" fontId="0" fillId="5" borderId="0" xfId="0" applyNumberFormat="1" applyFill="1" applyProtection="1">
      <protection locked="0"/>
    </xf>
    <xf numFmtId="10" fontId="18" fillId="5" borderId="1" xfId="0" applyNumberFormat="1" applyFont="1" applyFill="1" applyBorder="1" applyProtection="1"/>
    <xf numFmtId="0" fontId="17" fillId="2" borderId="1" xfId="13" applyFont="1" applyFill="1" applyBorder="1" applyAlignment="1" applyProtection="1"/>
    <xf numFmtId="10" fontId="17" fillId="5" borderId="1" xfId="0" applyNumberFormat="1" applyFont="1" applyFill="1" applyBorder="1" applyAlignment="1" applyProtection="1">
      <alignment horizontal="right"/>
    </xf>
    <xf numFmtId="0" fontId="17" fillId="0" borderId="0" xfId="13" applyFont="1" applyBorder="1" applyAlignment="1" applyProtection="1"/>
    <xf numFmtId="0" fontId="16" fillId="5" borderId="0" xfId="14" applyFont="1" applyFill="1" applyBorder="1" applyProtection="1"/>
    <xf numFmtId="0" fontId="0" fillId="0" borderId="2" xfId="0" applyBorder="1" applyProtection="1"/>
    <xf numFmtId="1" fontId="0" fillId="0" borderId="0" xfId="0" applyNumberFormat="1" applyProtection="1"/>
    <xf numFmtId="0" fontId="0" fillId="0" borderId="0" xfId="0" applyProtection="1"/>
    <xf numFmtId="1" fontId="2" fillId="2" borderId="5" xfId="15" applyNumberFormat="1" applyFont="1" applyFill="1" applyBorder="1" applyAlignment="1" applyProtection="1">
      <alignment horizontal="center" vertical="center" wrapText="1"/>
    </xf>
    <xf numFmtId="1" fontId="2" fillId="7" borderId="8" xfId="7" applyNumberFormat="1" applyFont="1" applyFill="1" applyBorder="1" applyAlignment="1" applyProtection="1">
      <alignment horizontal="center" vertical="center" wrapText="1"/>
    </xf>
    <xf numFmtId="1" fontId="2" fillId="7" borderId="9" xfId="7" applyNumberFormat="1" applyFont="1" applyFill="1" applyBorder="1" applyAlignment="1" applyProtection="1">
      <alignment horizontal="center" vertical="center" wrapText="1"/>
    </xf>
    <xf numFmtId="1" fontId="2" fillId="7" borderId="9" xfId="7" applyNumberFormat="1" applyFont="1" applyFill="1" applyBorder="1" applyAlignment="1" applyProtection="1">
      <alignment horizontal="center" vertical="center"/>
    </xf>
    <xf numFmtId="1" fontId="2" fillId="7" borderId="10" xfId="7" applyNumberFormat="1" applyFont="1" applyFill="1" applyBorder="1" applyAlignment="1" applyProtection="1">
      <alignment horizontal="center" vertical="center" wrapText="1"/>
    </xf>
    <xf numFmtId="2" fontId="2" fillId="7" borderId="9" xfId="7" applyNumberFormat="1" applyFont="1" applyFill="1" applyBorder="1" applyAlignment="1" applyProtection="1">
      <alignment horizontal="center" vertical="center"/>
    </xf>
    <xf numFmtId="0" fontId="13" fillId="5" borderId="0" xfId="14" applyFont="1" applyFill="1" applyBorder="1" applyProtection="1"/>
    <xf numFmtId="1" fontId="12" fillId="5" borderId="0" xfId="14" applyNumberFormat="1" applyFont="1" applyFill="1" applyBorder="1" applyProtection="1"/>
    <xf numFmtId="0" fontId="2" fillId="5" borderId="0" xfId="14" applyFill="1" applyBorder="1" applyProtection="1"/>
    <xf numFmtId="0" fontId="2" fillId="2" borderId="6" xfId="14" applyFont="1" applyFill="1" applyBorder="1" applyAlignment="1" applyProtection="1">
      <alignment horizontal="center"/>
    </xf>
    <xf numFmtId="1" fontId="2" fillId="6" borderId="4" xfId="14" applyNumberFormat="1" applyFont="1" applyFill="1" applyBorder="1" applyProtection="1">
      <protection locked="0"/>
    </xf>
    <xf numFmtId="1" fontId="2" fillId="5" borderId="5" xfId="14" applyNumberFormat="1" applyFont="1" applyFill="1" applyBorder="1" applyProtection="1"/>
    <xf numFmtId="1" fontId="2" fillId="6" borderId="5" xfId="14" applyNumberFormat="1" applyFont="1" applyFill="1" applyBorder="1" applyProtection="1">
      <protection locked="0"/>
    </xf>
    <xf numFmtId="1" fontId="2" fillId="6" borderId="6" xfId="14" applyNumberFormat="1" applyFont="1" applyFill="1" applyBorder="1" applyProtection="1">
      <protection locked="0"/>
    </xf>
    <xf numFmtId="1" fontId="2" fillId="6" borderId="7" xfId="14" applyNumberFormat="1" applyFont="1" applyFill="1" applyBorder="1" applyProtection="1">
      <protection locked="0"/>
    </xf>
    <xf numFmtId="10" fontId="2" fillId="5" borderId="5" xfId="14" applyNumberFormat="1" applyFont="1" applyFill="1" applyBorder="1" applyProtection="1"/>
    <xf numFmtId="0" fontId="2" fillId="2" borderId="11" xfId="14" applyFont="1" applyFill="1" applyBorder="1" applyAlignment="1" applyProtection="1">
      <alignment horizontal="center"/>
    </xf>
    <xf numFmtId="1" fontId="2" fillId="6" borderId="12" xfId="14" applyNumberFormat="1" applyFont="1" applyFill="1" applyBorder="1" applyProtection="1">
      <protection locked="0"/>
    </xf>
    <xf numFmtId="1" fontId="2" fillId="5" borderId="13" xfId="14" applyNumberFormat="1" applyFont="1" applyFill="1" applyBorder="1" applyProtection="1"/>
    <xf numFmtId="1" fontId="2" fillId="6" borderId="13" xfId="14" applyNumberFormat="1" applyFont="1" applyFill="1" applyBorder="1" applyProtection="1">
      <protection locked="0"/>
    </xf>
    <xf numFmtId="1" fontId="2" fillId="6" borderId="11" xfId="14" applyNumberFormat="1" applyFont="1" applyFill="1" applyBorder="1" applyProtection="1">
      <protection locked="0"/>
    </xf>
    <xf numFmtId="1" fontId="2" fillId="6" borderId="1" xfId="14" applyNumberFormat="1" applyFont="1" applyFill="1" applyBorder="1" applyProtection="1">
      <protection locked="0"/>
    </xf>
    <xf numFmtId="10" fontId="2" fillId="5" borderId="13" xfId="14" applyNumberFormat="1" applyFont="1" applyFill="1" applyBorder="1" applyProtection="1"/>
    <xf numFmtId="0" fontId="2" fillId="2" borderId="14" xfId="14" applyFont="1" applyFill="1" applyBorder="1" applyAlignment="1" applyProtection="1">
      <alignment horizontal="center"/>
    </xf>
    <xf numFmtId="1" fontId="2" fillId="6" borderId="8" xfId="14" applyNumberFormat="1" applyFont="1" applyFill="1" applyBorder="1" applyProtection="1">
      <protection locked="0"/>
    </xf>
    <xf numFmtId="1" fontId="2" fillId="5" borderId="9" xfId="14" applyNumberFormat="1" applyFont="1" applyFill="1" applyBorder="1" applyProtection="1"/>
    <xf numFmtId="1" fontId="2" fillId="6" borderId="9" xfId="14" applyNumberFormat="1" applyFont="1" applyFill="1" applyBorder="1" applyProtection="1">
      <protection locked="0"/>
    </xf>
    <xf numFmtId="1" fontId="2" fillId="6" borderId="14" xfId="14" applyNumberFormat="1" applyFont="1" applyFill="1" applyBorder="1" applyProtection="1">
      <protection locked="0"/>
    </xf>
    <xf numFmtId="1" fontId="2" fillId="6" borderId="10" xfId="14" applyNumberFormat="1" applyFont="1" applyFill="1" applyBorder="1" applyProtection="1">
      <protection locked="0"/>
    </xf>
    <xf numFmtId="10" fontId="2" fillId="5" borderId="9" xfId="14" applyNumberFormat="1" applyFont="1" applyFill="1" applyBorder="1" applyProtection="1"/>
    <xf numFmtId="0" fontId="22" fillId="5" borderId="0" xfId="14" applyFont="1" applyFill="1" applyBorder="1" applyProtection="1"/>
    <xf numFmtId="1" fontId="2" fillId="5" borderId="0" xfId="14" applyNumberFormat="1" applyFont="1" applyFill="1" applyBorder="1" applyProtection="1"/>
    <xf numFmtId="10" fontId="2" fillId="5" borderId="0" xfId="14" applyNumberFormat="1" applyFont="1" applyFill="1" applyBorder="1" applyProtection="1"/>
    <xf numFmtId="0" fontId="23" fillId="2" borderId="6" xfId="12" applyFont="1" applyFill="1" applyBorder="1" applyAlignment="1" applyProtection="1">
      <alignment horizontal="center"/>
    </xf>
    <xf numFmtId="0" fontId="23" fillId="2" borderId="11" xfId="12" applyFont="1" applyFill="1" applyBorder="1" applyAlignment="1" applyProtection="1">
      <alignment horizontal="center"/>
    </xf>
    <xf numFmtId="1" fontId="2" fillId="6" borderId="15" xfId="14" applyNumberFormat="1" applyFont="1" applyFill="1" applyBorder="1" applyProtection="1">
      <protection locked="0"/>
    </xf>
    <xf numFmtId="1" fontId="2" fillId="6" borderId="16" xfId="14" applyNumberFormat="1" applyFont="1" applyFill="1" applyBorder="1" applyProtection="1">
      <protection locked="0"/>
    </xf>
    <xf numFmtId="1" fontId="2" fillId="6" borderId="17" xfId="14" applyNumberFormat="1" applyFont="1" applyFill="1" applyBorder="1" applyProtection="1">
      <protection locked="0"/>
    </xf>
    <xf numFmtId="1" fontId="2" fillId="6" borderId="18" xfId="14" applyNumberFormat="1" applyFont="1" applyFill="1" applyBorder="1" applyProtection="1">
      <protection locked="0"/>
    </xf>
    <xf numFmtId="0" fontId="23" fillId="2" borderId="14" xfId="12" applyFont="1" applyFill="1" applyBorder="1" applyAlignment="1" applyProtection="1">
      <alignment horizontal="center"/>
    </xf>
    <xf numFmtId="0" fontId="23" fillId="2" borderId="6" xfId="14" applyFont="1" applyFill="1" applyBorder="1" applyAlignment="1" applyProtection="1">
      <alignment horizontal="center"/>
    </xf>
    <xf numFmtId="0" fontId="23" fillId="2" borderId="14" xfId="14" applyFont="1" applyFill="1" applyBorder="1" applyAlignment="1" applyProtection="1">
      <alignment horizontal="center"/>
    </xf>
    <xf numFmtId="0" fontId="0" fillId="5" borderId="0" xfId="0" applyFill="1" applyBorder="1" applyProtection="1"/>
    <xf numFmtId="0" fontId="18" fillId="7" borderId="3" xfId="14" applyFont="1" applyFill="1" applyBorder="1" applyProtection="1"/>
    <xf numFmtId="1" fontId="22" fillId="5" borderId="19" xfId="14" applyNumberFormat="1" applyFont="1" applyFill="1" applyBorder="1" applyProtection="1"/>
    <xf numFmtId="1" fontId="24" fillId="5" borderId="19" xfId="14" applyNumberFormat="1" applyFont="1" applyFill="1" applyBorder="1" applyProtection="1"/>
    <xf numFmtId="10" fontId="2" fillId="5" borderId="20" xfId="14" applyNumberFormat="1" applyFont="1" applyFill="1" applyBorder="1" applyProtection="1"/>
    <xf numFmtId="1" fontId="24" fillId="5" borderId="21" xfId="14" applyNumberFormat="1" applyFont="1" applyFill="1" applyBorder="1" applyProtection="1"/>
    <xf numFmtId="0" fontId="22" fillId="5" borderId="0" xfId="0" applyFont="1" applyFill="1" applyProtection="1"/>
    <xf numFmtId="0" fontId="0" fillId="5" borderId="22" xfId="0" applyFill="1" applyBorder="1" applyProtection="1"/>
    <xf numFmtId="1" fontId="2" fillId="5" borderId="0" xfId="0" applyNumberFormat="1" applyFont="1" applyFill="1" applyProtection="1"/>
    <xf numFmtId="0" fontId="2" fillId="5" borderId="0" xfId="0" applyFont="1" applyFill="1" applyProtection="1"/>
    <xf numFmtId="1" fontId="22" fillId="6" borderId="20" xfId="0" applyNumberFormat="1" applyFont="1" applyFill="1" applyBorder="1" applyProtection="1">
      <protection locked="0"/>
    </xf>
    <xf numFmtId="0" fontId="23" fillId="5" borderId="0" xfId="0" applyFont="1" applyFill="1" applyBorder="1" applyProtection="1"/>
    <xf numFmtId="0" fontId="23" fillId="5" borderId="24" xfId="0" applyFont="1" applyFill="1" applyBorder="1" applyProtection="1"/>
    <xf numFmtId="0" fontId="2" fillId="5" borderId="0" xfId="14" applyFont="1" applyFill="1" applyBorder="1" applyProtection="1"/>
    <xf numFmtId="0" fontId="27" fillId="8" borderId="25" xfId="15" applyFont="1" applyFill="1" applyBorder="1" applyAlignment="1" applyProtection="1">
      <alignment horizontal="left"/>
    </xf>
    <xf numFmtId="1" fontId="29" fillId="8" borderId="26" xfId="0" applyNumberFormat="1" applyFont="1" applyFill="1" applyBorder="1" applyProtection="1"/>
    <xf numFmtId="1" fontId="29" fillId="8" borderId="26" xfId="15" applyNumberFormat="1" applyFont="1" applyFill="1" applyBorder="1" applyProtection="1"/>
    <xf numFmtId="0" fontId="29" fillId="8" borderId="26" xfId="0" applyFont="1" applyFill="1" applyBorder="1" applyProtection="1"/>
    <xf numFmtId="0" fontId="29" fillId="8" borderId="27" xfId="0" applyFont="1" applyFill="1" applyBorder="1" applyProtection="1"/>
    <xf numFmtId="1" fontId="22" fillId="5" borderId="19" xfId="15" applyNumberFormat="1" applyFont="1" applyFill="1" applyBorder="1" applyProtection="1"/>
    <xf numFmtId="10" fontId="22" fillId="5" borderId="20" xfId="15" applyNumberFormat="1" applyFont="1" applyFill="1" applyBorder="1" applyProtection="1"/>
    <xf numFmtId="1" fontId="2" fillId="2" borderId="5" xfId="7" applyNumberFormat="1" applyFont="1" applyFill="1" applyBorder="1" applyAlignment="1" applyProtection="1">
      <alignment horizontal="center" vertical="center" wrapText="1"/>
    </xf>
    <xf numFmtId="1" fontId="2" fillId="2" borderId="29" xfId="15" applyNumberFormat="1" applyFont="1" applyFill="1" applyBorder="1" applyAlignment="1" applyProtection="1">
      <alignment horizontal="center" vertical="center" wrapText="1"/>
    </xf>
    <xf numFmtId="1" fontId="2" fillId="2" borderId="7" xfId="15" applyNumberFormat="1" applyFont="1" applyFill="1" applyBorder="1" applyAlignment="1" applyProtection="1">
      <alignment horizontal="center" vertical="center" wrapText="1"/>
    </xf>
    <xf numFmtId="1" fontId="2" fillId="2" borderId="30" xfId="15" applyNumberFormat="1" applyFont="1" applyFill="1" applyBorder="1" applyAlignment="1" applyProtection="1">
      <alignment horizontal="center" vertical="center" wrapText="1"/>
    </xf>
    <xf numFmtId="0" fontId="2" fillId="2" borderId="5" xfId="15" applyFont="1" applyFill="1" applyBorder="1" applyAlignment="1" applyProtection="1">
      <alignment horizontal="center" vertical="center" wrapText="1"/>
    </xf>
    <xf numFmtId="1" fontId="22" fillId="2" borderId="5" xfId="15" applyNumberFormat="1" applyFont="1" applyFill="1" applyBorder="1" applyAlignment="1" applyProtection="1">
      <alignment horizontal="center" vertical="center" wrapText="1"/>
    </xf>
    <xf numFmtId="1" fontId="31" fillId="10" borderId="9" xfId="15" applyNumberFormat="1" applyFont="1" applyFill="1" applyBorder="1" applyAlignment="1" applyProtection="1">
      <alignment horizontal="center" vertical="center" wrapText="1"/>
    </xf>
    <xf numFmtId="1" fontId="31" fillId="10" borderId="9" xfId="7" applyNumberFormat="1" applyFont="1" applyFill="1" applyBorder="1" applyAlignment="1" applyProtection="1">
      <alignment horizontal="center" vertical="center" wrapText="1"/>
    </xf>
    <xf numFmtId="1" fontId="31" fillId="10" borderId="31" xfId="15" applyNumberFormat="1" applyFont="1" applyFill="1" applyBorder="1" applyAlignment="1" applyProtection="1">
      <alignment horizontal="center" vertical="center" wrapText="1"/>
    </xf>
    <xf numFmtId="1" fontId="31" fillId="10" borderId="10" xfId="15" applyNumberFormat="1" applyFont="1" applyFill="1" applyBorder="1" applyAlignment="1" applyProtection="1">
      <alignment horizontal="center" vertical="center" wrapText="1"/>
    </xf>
    <xf numFmtId="1" fontId="31" fillId="10" borderId="32" xfId="15" applyNumberFormat="1" applyFont="1" applyFill="1" applyBorder="1" applyAlignment="1" applyProtection="1">
      <alignment horizontal="center" vertical="center" wrapText="1"/>
    </xf>
    <xf numFmtId="2" fontId="31" fillId="7" borderId="9" xfId="7" applyNumberFormat="1" applyFont="1" applyFill="1" applyBorder="1" applyAlignment="1" applyProtection="1">
      <alignment horizontal="center" vertical="center"/>
    </xf>
    <xf numFmtId="0" fontId="31" fillId="5" borderId="0" xfId="0" applyFont="1" applyFill="1" applyProtection="1"/>
    <xf numFmtId="1" fontId="2" fillId="6" borderId="17" xfId="15" applyNumberFormat="1" applyFont="1" applyFill="1" applyBorder="1" applyAlignment="1" applyProtection="1">
      <alignment wrapText="1"/>
      <protection locked="0"/>
    </xf>
    <xf numFmtId="1" fontId="2" fillId="6" borderId="33" xfId="15" applyNumberFormat="1" applyFont="1" applyFill="1" applyBorder="1" applyAlignment="1" applyProtection="1">
      <alignment wrapText="1"/>
      <protection locked="0"/>
    </xf>
    <xf numFmtId="1" fontId="2" fillId="6" borderId="16" xfId="15" applyNumberFormat="1" applyFont="1" applyFill="1" applyBorder="1" applyProtection="1">
      <protection locked="0"/>
    </xf>
    <xf numFmtId="1" fontId="2" fillId="5" borderId="16" xfId="15" applyNumberFormat="1" applyFont="1" applyFill="1" applyBorder="1" applyProtection="1"/>
    <xf numFmtId="1" fontId="2" fillId="6" borderId="34" xfId="15" applyNumberFormat="1" applyFont="1" applyFill="1" applyBorder="1" applyProtection="1">
      <protection locked="0"/>
    </xf>
    <xf numFmtId="1" fontId="2" fillId="6" borderId="18" xfId="15" applyNumberFormat="1" applyFont="1" applyFill="1" applyBorder="1" applyProtection="1">
      <protection locked="0"/>
    </xf>
    <xf numFmtId="1" fontId="2" fillId="6" borderId="33" xfId="15" applyNumberFormat="1" applyFont="1" applyFill="1" applyBorder="1" applyProtection="1">
      <protection locked="0"/>
    </xf>
    <xf numFmtId="10" fontId="2" fillId="5" borderId="16" xfId="15" applyNumberFormat="1" applyFont="1" applyFill="1" applyBorder="1" applyProtection="1"/>
    <xf numFmtId="0" fontId="33" fillId="5" borderId="16" xfId="0" applyFont="1" applyFill="1" applyBorder="1" applyProtection="1"/>
    <xf numFmtId="0" fontId="2" fillId="0" borderId="0" xfId="4" applyFont="1" applyProtection="1"/>
    <xf numFmtId="1" fontId="2" fillId="6" borderId="11" xfId="15" applyNumberFormat="1" applyFont="1" applyFill="1" applyBorder="1" applyAlignment="1" applyProtection="1">
      <alignment wrapText="1"/>
      <protection locked="0"/>
    </xf>
    <xf numFmtId="1" fontId="2" fillId="6" borderId="35" xfId="15" applyNumberFormat="1" applyFont="1" applyFill="1" applyBorder="1" applyAlignment="1" applyProtection="1">
      <alignment wrapText="1"/>
      <protection locked="0"/>
    </xf>
    <xf numFmtId="1" fontId="2" fillId="6" borderId="13" xfId="15" applyNumberFormat="1" applyFont="1" applyFill="1" applyBorder="1" applyProtection="1">
      <protection locked="0"/>
    </xf>
    <xf numFmtId="1" fontId="2" fillId="5" borderId="13" xfId="15" applyNumberFormat="1" applyFont="1" applyFill="1" applyBorder="1" applyProtection="1"/>
    <xf numFmtId="1" fontId="2" fillId="6" borderId="23" xfId="15" applyNumberFormat="1" applyFont="1" applyFill="1" applyBorder="1" applyProtection="1">
      <protection locked="0"/>
    </xf>
    <xf numFmtId="1" fontId="2" fillId="6" borderId="1" xfId="15" applyNumberFormat="1" applyFont="1" applyFill="1" applyBorder="1" applyProtection="1">
      <protection locked="0"/>
    </xf>
    <xf numFmtId="1" fontId="2" fillId="6" borderId="35" xfId="15" applyNumberFormat="1" applyFont="1" applyFill="1" applyBorder="1" applyProtection="1">
      <protection locked="0"/>
    </xf>
    <xf numFmtId="10" fontId="2" fillId="5" borderId="13" xfId="15" applyNumberFormat="1" applyFont="1" applyFill="1" applyBorder="1" applyProtection="1"/>
    <xf numFmtId="1" fontId="2" fillId="6" borderId="14" xfId="15" applyNumberFormat="1" applyFont="1" applyFill="1" applyBorder="1" applyAlignment="1" applyProtection="1">
      <alignment wrapText="1"/>
      <protection locked="0"/>
    </xf>
    <xf numFmtId="1" fontId="2" fillId="6" borderId="32" xfId="15" applyNumberFormat="1" applyFont="1" applyFill="1" applyBorder="1" applyAlignment="1" applyProtection="1">
      <alignment wrapText="1"/>
      <protection locked="0"/>
    </xf>
    <xf numFmtId="1" fontId="2" fillId="6" borderId="9" xfId="15" applyNumberFormat="1" applyFont="1" applyFill="1" applyBorder="1" applyProtection="1">
      <protection locked="0"/>
    </xf>
    <xf numFmtId="1" fontId="2" fillId="5" borderId="9" xfId="15" applyNumberFormat="1" applyFont="1" applyFill="1" applyBorder="1" applyProtection="1"/>
    <xf numFmtId="1" fontId="2" fillId="6" borderId="31" xfId="15" applyNumberFormat="1" applyFont="1" applyFill="1" applyBorder="1" applyProtection="1">
      <protection locked="0"/>
    </xf>
    <xf numFmtId="1" fontId="2" fillId="6" borderId="10" xfId="15" applyNumberFormat="1" applyFont="1" applyFill="1" applyBorder="1" applyProtection="1">
      <protection locked="0"/>
    </xf>
    <xf numFmtId="1" fontId="2" fillId="6" borderId="32" xfId="15" applyNumberFormat="1" applyFont="1" applyFill="1" applyBorder="1" applyProtection="1">
      <protection locked="0"/>
    </xf>
    <xf numFmtId="10" fontId="2" fillId="5" borderId="9" xfId="15" applyNumberFormat="1" applyFont="1" applyFill="1" applyBorder="1" applyProtection="1"/>
    <xf numFmtId="0" fontId="33" fillId="5" borderId="9" xfId="0" applyFont="1" applyFill="1" applyBorder="1" applyProtection="1"/>
    <xf numFmtId="0" fontId="24" fillId="0" borderId="0" xfId="0" applyFont="1" applyAlignment="1" applyProtection="1">
      <alignment vertical="center"/>
    </xf>
    <xf numFmtId="0" fontId="0" fillId="5" borderId="0" xfId="0" applyFill="1" applyAlignment="1" applyProtection="1">
      <alignment vertical="center"/>
    </xf>
    <xf numFmtId="1" fontId="0" fillId="0" borderId="0" xfId="0" applyNumberFormat="1" applyAlignment="1" applyProtection="1">
      <alignment vertical="center"/>
    </xf>
    <xf numFmtId="0" fontId="0" fillId="0" borderId="0" xfId="0" applyAlignment="1" applyProtection="1">
      <alignment vertical="center"/>
    </xf>
    <xf numFmtId="0" fontId="34" fillId="2" borderId="1" xfId="0" applyFont="1" applyFill="1" applyBorder="1" applyAlignment="1">
      <alignment horizontal="center"/>
    </xf>
    <xf numFmtId="1" fontId="0" fillId="11" borderId="1" xfId="0" applyNumberFormat="1" applyFill="1" applyBorder="1" applyAlignment="1" applyProtection="1">
      <alignment horizontal="right" vertical="center"/>
    </xf>
    <xf numFmtId="0" fontId="0" fillId="11" borderId="1" xfId="0" applyFill="1" applyBorder="1" applyProtection="1"/>
    <xf numFmtId="1" fontId="0" fillId="11" borderId="1" xfId="0" applyNumberFormat="1" applyFill="1" applyBorder="1" applyProtection="1"/>
    <xf numFmtId="1" fontId="0" fillId="0" borderId="0" xfId="0" applyNumberFormat="1"/>
    <xf numFmtId="0" fontId="1" fillId="0" borderId="0" xfId="5" applyProtection="1">
      <protection hidden="1"/>
    </xf>
    <xf numFmtId="0" fontId="1" fillId="0" borderId="0" xfId="5" applyAlignment="1" applyProtection="1">
      <alignment horizontal="left"/>
      <protection hidden="1"/>
    </xf>
    <xf numFmtId="0" fontId="1" fillId="0" borderId="0" xfId="5" applyAlignment="1" applyProtection="1">
      <alignment wrapText="1"/>
      <protection hidden="1"/>
    </xf>
    <xf numFmtId="164" fontId="1" fillId="0" borderId="0" xfId="5" applyNumberFormat="1" applyProtection="1">
      <protection hidden="1"/>
    </xf>
    <xf numFmtId="0" fontId="11" fillId="5" borderId="0" xfId="3" applyFont="1" applyFill="1" applyBorder="1" applyAlignment="1" applyProtection="1">
      <protection hidden="1"/>
    </xf>
    <xf numFmtId="0" fontId="2" fillId="5" borderId="0" xfId="3" applyFill="1" applyProtection="1">
      <protection hidden="1"/>
    </xf>
    <xf numFmtId="0" fontId="23" fillId="0" borderId="0" xfId="3" applyFont="1" applyBorder="1" applyAlignment="1" applyProtection="1">
      <protection hidden="1"/>
    </xf>
    <xf numFmtId="1" fontId="12" fillId="0" borderId="0" xfId="3" applyNumberFormat="1" applyFont="1" applyBorder="1" applyAlignment="1" applyProtection="1">
      <alignment horizontal="left"/>
    </xf>
    <xf numFmtId="0" fontId="23" fillId="5" borderId="0" xfId="3" applyFont="1" applyFill="1" applyBorder="1" applyAlignment="1" applyProtection="1">
      <protection hidden="1"/>
    </xf>
    <xf numFmtId="0" fontId="35" fillId="5" borderId="0" xfId="13" applyFont="1" applyFill="1" applyBorder="1" applyProtection="1">
      <protection hidden="1"/>
    </xf>
    <xf numFmtId="0" fontId="2" fillId="5" borderId="0" xfId="13" applyFill="1" applyProtection="1">
      <protection hidden="1"/>
    </xf>
    <xf numFmtId="164" fontId="2" fillId="5" borderId="0" xfId="13" applyNumberFormat="1" applyFill="1" applyProtection="1">
      <protection hidden="1"/>
    </xf>
    <xf numFmtId="164" fontId="2" fillId="5" borderId="0" xfId="3" applyNumberFormat="1" applyFill="1" applyProtection="1">
      <protection hidden="1"/>
    </xf>
    <xf numFmtId="0" fontId="35" fillId="0" borderId="0" xfId="3" applyFont="1" applyProtection="1">
      <protection hidden="1"/>
    </xf>
    <xf numFmtId="0" fontId="36" fillId="5" borderId="0" xfId="13" applyFont="1" applyFill="1" applyBorder="1" applyAlignment="1" applyProtection="1">
      <protection hidden="1"/>
    </xf>
    <xf numFmtId="49" fontId="18" fillId="5" borderId="0" xfId="13" applyNumberFormat="1" applyFont="1" applyFill="1" applyBorder="1" applyProtection="1">
      <protection hidden="1"/>
    </xf>
    <xf numFmtId="0" fontId="2" fillId="5" borderId="0" xfId="13" applyFill="1" applyBorder="1" applyProtection="1">
      <protection hidden="1"/>
    </xf>
    <xf numFmtId="0" fontId="37" fillId="5" borderId="0" xfId="13" applyFont="1" applyFill="1" applyProtection="1">
      <protection hidden="1"/>
    </xf>
    <xf numFmtId="0" fontId="1" fillId="0" borderId="0" xfId="5" applyFont="1" applyAlignment="1" applyProtection="1">
      <alignment vertical="center"/>
    </xf>
    <xf numFmtId="0" fontId="1" fillId="0" borderId="0" xfId="5" applyFont="1" applyAlignment="1" applyProtection="1">
      <alignment horizontal="center" vertical="center"/>
    </xf>
    <xf numFmtId="0" fontId="1" fillId="0" borderId="0" xfId="5" applyAlignment="1" applyProtection="1">
      <alignment horizontal="center" vertical="center" wrapText="1"/>
    </xf>
    <xf numFmtId="0" fontId="1" fillId="0" borderId="0" xfId="5" applyProtection="1"/>
    <xf numFmtId="0" fontId="39" fillId="9" borderId="36" xfId="5" applyFont="1" applyFill="1" applyBorder="1" applyAlignment="1" applyProtection="1">
      <alignment vertical="center" wrapText="1"/>
    </xf>
    <xf numFmtId="0" fontId="39" fillId="12" borderId="1" xfId="6" applyFont="1" applyFill="1" applyBorder="1" applyAlignment="1" applyProtection="1">
      <alignment horizontal="center" vertical="center" wrapText="1"/>
    </xf>
    <xf numFmtId="0" fontId="34" fillId="10" borderId="37" xfId="5" applyFont="1" applyFill="1" applyBorder="1" applyAlignment="1" applyProtection="1">
      <alignment horizontal="center" vertical="center" wrapText="1"/>
    </xf>
    <xf numFmtId="0" fontId="34" fillId="10" borderId="38" xfId="5" applyFont="1" applyFill="1" applyBorder="1" applyAlignment="1" applyProtection="1">
      <alignment horizontal="center" vertical="center" wrapText="1"/>
    </xf>
    <xf numFmtId="0" fontId="34" fillId="10" borderId="12" xfId="5" applyFont="1" applyFill="1" applyBorder="1" applyAlignment="1" applyProtection="1">
      <alignment horizontal="center" vertical="center" wrapText="1"/>
    </xf>
    <xf numFmtId="0" fontId="34" fillId="10" borderId="11" xfId="5" applyFont="1" applyFill="1" applyBorder="1" applyAlignment="1" applyProtection="1">
      <alignment horizontal="center" vertical="center" wrapText="1"/>
    </xf>
    <xf numFmtId="0" fontId="34" fillId="10" borderId="1" xfId="5" applyFont="1" applyFill="1" applyBorder="1" applyAlignment="1" applyProtection="1">
      <alignment horizontal="center" vertical="center" wrapText="1"/>
    </xf>
    <xf numFmtId="0" fontId="34" fillId="10" borderId="39" xfId="5" applyFont="1" applyFill="1" applyBorder="1" applyAlignment="1" applyProtection="1">
      <alignment horizontal="center" vertical="center" wrapText="1"/>
    </xf>
    <xf numFmtId="9" fontId="2" fillId="0" borderId="0" xfId="16" applyFont="1" applyBorder="1" applyAlignment="1" applyProtection="1">
      <alignment horizontal="left" vertical="center"/>
    </xf>
    <xf numFmtId="0" fontId="1" fillId="0" borderId="0" xfId="5" applyFont="1" applyAlignment="1" applyProtection="1">
      <alignment horizontal="left"/>
    </xf>
    <xf numFmtId="0" fontId="1" fillId="0" borderId="0" xfId="5" applyFont="1" applyAlignment="1" applyProtection="1">
      <alignment horizontal="center" vertical="center" wrapText="1"/>
    </xf>
    <xf numFmtId="0" fontId="1" fillId="0" borderId="0" xfId="5" applyFont="1" applyAlignment="1" applyProtection="1">
      <alignment wrapText="1"/>
    </xf>
    <xf numFmtId="0" fontId="39" fillId="14" borderId="43" xfId="5" applyFont="1" applyFill="1" applyBorder="1" applyAlignment="1" applyProtection="1">
      <alignment vertical="center" wrapText="1"/>
    </xf>
    <xf numFmtId="9" fontId="34" fillId="13" borderId="38" xfId="5" applyNumberFormat="1" applyFont="1" applyFill="1" applyBorder="1" applyAlignment="1" applyProtection="1">
      <alignment horizontal="center" vertical="center"/>
      <protection locked="0"/>
    </xf>
    <xf numFmtId="49" fontId="34" fillId="13" borderId="1" xfId="5" applyNumberFormat="1" applyFont="1" applyFill="1" applyBorder="1" applyAlignment="1" applyProtection="1">
      <alignment horizontal="center" vertical="center"/>
      <protection locked="0"/>
    </xf>
    <xf numFmtId="1" fontId="34" fillId="13" borderId="36" xfId="5" applyNumberFormat="1" applyFont="1" applyFill="1" applyBorder="1" applyAlignment="1" applyProtection="1">
      <alignment horizontal="center" vertical="center"/>
      <protection locked="0"/>
    </xf>
    <xf numFmtId="0" fontId="34" fillId="6" borderId="38" xfId="5" applyFont="1" applyFill="1" applyBorder="1" applyAlignment="1" applyProtection="1">
      <alignment horizontal="center" vertical="center"/>
      <protection locked="0"/>
    </xf>
    <xf numFmtId="10" fontId="34" fillId="6" borderId="38" xfId="5" applyNumberFormat="1" applyFont="1" applyFill="1" applyBorder="1" applyAlignment="1" applyProtection="1">
      <alignment horizontal="center" vertical="center"/>
      <protection locked="0"/>
    </xf>
    <xf numFmtId="10" fontId="39" fillId="0" borderId="1" xfId="16" applyNumberFormat="1" applyFont="1" applyBorder="1" applyAlignment="1" applyProtection="1">
      <alignment horizontal="right"/>
    </xf>
    <xf numFmtId="10" fontId="39" fillId="0" borderId="15" xfId="5" applyNumberFormat="1" applyFont="1" applyBorder="1" applyAlignment="1" applyProtection="1">
      <alignment horizontal="right"/>
    </xf>
    <xf numFmtId="0" fontId="39" fillId="6" borderId="11" xfId="5" applyFont="1" applyFill="1" applyBorder="1" applyAlignment="1" applyProtection="1">
      <alignment horizontal="right"/>
      <protection locked="0"/>
    </xf>
    <xf numFmtId="0" fontId="39" fillId="6" borderId="1" xfId="5" applyFont="1" applyFill="1" applyBorder="1" applyAlignment="1" applyProtection="1">
      <alignment horizontal="right"/>
      <protection locked="0"/>
    </xf>
    <xf numFmtId="10" fontId="39" fillId="0" borderId="12" xfId="5" applyNumberFormat="1" applyFont="1" applyBorder="1" applyAlignment="1" applyProtection="1">
      <alignment horizontal="right"/>
    </xf>
    <xf numFmtId="1" fontId="33" fillId="0" borderId="44" xfId="5" applyNumberFormat="1" applyFont="1" applyBorder="1" applyAlignment="1" applyProtection="1">
      <alignment horizontal="right"/>
    </xf>
    <xf numFmtId="9" fontId="0" fillId="0" borderId="0" xfId="16" applyFont="1" applyBorder="1" applyAlignment="1" applyProtection="1">
      <alignment horizontal="left" vertical="center"/>
    </xf>
    <xf numFmtId="0" fontId="1" fillId="0" borderId="0" xfId="5" applyAlignment="1" applyProtection="1">
      <alignment wrapText="1"/>
    </xf>
    <xf numFmtId="0" fontId="44" fillId="9" borderId="45" xfId="5" applyFont="1" applyFill="1" applyBorder="1" applyAlignment="1" applyProtection="1">
      <alignment horizontal="left" vertical="center" wrapText="1"/>
    </xf>
    <xf numFmtId="0" fontId="39" fillId="14" borderId="46" xfId="5" applyFont="1" applyFill="1" applyBorder="1" applyAlignment="1" applyProtection="1">
      <alignment vertical="center" wrapText="1"/>
    </xf>
    <xf numFmtId="9" fontId="34" fillId="15" borderId="47" xfId="5" applyNumberFormat="1" applyFont="1" applyFill="1" applyBorder="1" applyAlignment="1" applyProtection="1">
      <alignment horizontal="center" vertical="center"/>
      <protection locked="0"/>
    </xf>
    <xf numFmtId="49" fontId="34" fillId="13" borderId="42" xfId="5" applyNumberFormat="1" applyFont="1" applyFill="1" applyBorder="1" applyAlignment="1" applyProtection="1">
      <alignment horizontal="center" vertical="center"/>
      <protection locked="0"/>
    </xf>
    <xf numFmtId="1" fontId="34" fillId="13" borderId="42" xfId="5" applyNumberFormat="1" applyFont="1" applyFill="1" applyBorder="1" applyAlignment="1" applyProtection="1">
      <alignment horizontal="center" vertical="center"/>
      <protection locked="0"/>
    </xf>
    <xf numFmtId="0" fontId="34" fillId="6" borderId="48" xfId="5" applyFont="1" applyFill="1" applyBorder="1" applyAlignment="1" applyProtection="1">
      <alignment horizontal="center" vertical="center"/>
      <protection locked="0"/>
    </xf>
    <xf numFmtId="10" fontId="34" fillId="6" borderId="48" xfId="5" applyNumberFormat="1" applyFont="1" applyFill="1" applyBorder="1" applyAlignment="1" applyProtection="1">
      <alignment horizontal="center" vertical="center"/>
      <protection locked="0"/>
    </xf>
    <xf numFmtId="10" fontId="34" fillId="6" borderId="49" xfId="5" applyNumberFormat="1" applyFont="1" applyFill="1" applyBorder="1" applyAlignment="1" applyProtection="1">
      <alignment horizontal="center" vertical="center"/>
      <protection locked="0"/>
    </xf>
    <xf numFmtId="10" fontId="39" fillId="0" borderId="42" xfId="16" applyNumberFormat="1" applyFont="1" applyBorder="1" applyAlignment="1" applyProtection="1">
      <alignment horizontal="right"/>
    </xf>
    <xf numFmtId="10" fontId="39" fillId="0" borderId="50" xfId="5" applyNumberFormat="1" applyFont="1" applyBorder="1" applyAlignment="1" applyProtection="1">
      <alignment horizontal="right"/>
    </xf>
    <xf numFmtId="0" fontId="39" fillId="6" borderId="51" xfId="5" applyFont="1" applyFill="1" applyBorder="1" applyAlignment="1" applyProtection="1">
      <alignment horizontal="right"/>
      <protection locked="0"/>
    </xf>
    <xf numFmtId="0" fontId="39" fillId="6" borderId="42" xfId="5" applyFont="1" applyFill="1" applyBorder="1" applyAlignment="1" applyProtection="1">
      <alignment horizontal="right"/>
      <protection locked="0"/>
    </xf>
    <xf numFmtId="1" fontId="33" fillId="0" borderId="52" xfId="5" applyNumberFormat="1" applyFont="1" applyBorder="1" applyAlignment="1" applyProtection="1">
      <alignment horizontal="right"/>
    </xf>
    <xf numFmtId="0" fontId="34" fillId="13" borderId="17" xfId="5" applyFont="1" applyFill="1" applyBorder="1" applyAlignment="1" applyProtection="1">
      <alignment horizontal="center" vertical="center"/>
      <protection locked="0"/>
    </xf>
    <xf numFmtId="0" fontId="34" fillId="6" borderId="18" xfId="5" applyFont="1" applyFill="1" applyBorder="1" applyAlignment="1" applyProtection="1">
      <alignment horizontal="left" vertical="center" wrapText="1"/>
      <protection locked="0"/>
    </xf>
    <xf numFmtId="0" fontId="34" fillId="13" borderId="18" xfId="5" applyFont="1" applyFill="1" applyBorder="1" applyAlignment="1" applyProtection="1">
      <alignment horizontal="center" vertical="center" wrapText="1"/>
      <protection locked="0"/>
    </xf>
    <xf numFmtId="1" fontId="34" fillId="6" borderId="53" xfId="5" applyNumberFormat="1" applyFont="1" applyFill="1" applyBorder="1" applyAlignment="1" applyProtection="1">
      <alignment horizontal="left" vertical="center"/>
      <protection locked="0"/>
    </xf>
    <xf numFmtId="0" fontId="34" fillId="13" borderId="18" xfId="5" applyFont="1" applyFill="1" applyBorder="1" applyAlignment="1" applyProtection="1">
      <alignment horizontal="left" vertical="center" wrapText="1"/>
      <protection locked="0"/>
    </xf>
    <xf numFmtId="0" fontId="34" fillId="13" borderId="18" xfId="5" applyFont="1" applyFill="1" applyBorder="1" applyAlignment="1" applyProtection="1">
      <alignment vertical="center" wrapText="1"/>
      <protection locked="0"/>
    </xf>
    <xf numFmtId="9" fontId="34" fillId="13" borderId="33" xfId="5" applyNumberFormat="1" applyFont="1" applyFill="1" applyBorder="1" applyAlignment="1" applyProtection="1">
      <alignment horizontal="center" vertical="center"/>
      <protection locked="0"/>
    </xf>
    <xf numFmtId="49" fontId="34" fillId="13" borderId="18" xfId="5" applyNumberFormat="1" applyFont="1" applyFill="1" applyBorder="1" applyAlignment="1" applyProtection="1">
      <alignment horizontal="center" vertical="center"/>
      <protection locked="0"/>
    </xf>
    <xf numFmtId="1" fontId="34" fillId="13" borderId="54" xfId="5" applyNumberFormat="1" applyFont="1" applyFill="1" applyBorder="1" applyAlignment="1" applyProtection="1">
      <alignment horizontal="center" vertical="center"/>
      <protection locked="0"/>
    </xf>
    <xf numFmtId="0" fontId="34" fillId="6" borderId="18" xfId="5" applyFont="1" applyFill="1" applyBorder="1" applyAlignment="1" applyProtection="1">
      <alignment horizontal="center" vertical="center"/>
      <protection locked="0"/>
    </xf>
    <xf numFmtId="10" fontId="34" fillId="6" borderId="18" xfId="5" applyNumberFormat="1" applyFont="1" applyFill="1" applyBorder="1" applyAlignment="1" applyProtection="1">
      <alignment horizontal="center" vertical="center"/>
      <protection locked="0"/>
    </xf>
    <xf numFmtId="10" fontId="39" fillId="0" borderId="18" xfId="16" applyNumberFormat="1" applyFont="1" applyBorder="1" applyAlignment="1" applyProtection="1">
      <alignment horizontal="right"/>
    </xf>
    <xf numFmtId="0" fontId="39" fillId="6" borderId="17" xfId="5" applyFont="1" applyFill="1" applyBorder="1" applyAlignment="1" applyProtection="1">
      <alignment horizontal="right"/>
      <protection locked="0"/>
    </xf>
    <xf numFmtId="0" fontId="39" fillId="6" borderId="18" xfId="5" applyFont="1" applyFill="1" applyBorder="1" applyAlignment="1" applyProtection="1">
      <alignment horizontal="right"/>
      <protection locked="0"/>
    </xf>
    <xf numFmtId="1" fontId="33" fillId="0" borderId="55" xfId="5" applyNumberFormat="1" applyFont="1" applyBorder="1" applyAlignment="1" applyProtection="1">
      <alignment horizontal="right"/>
    </xf>
    <xf numFmtId="0" fontId="34" fillId="13" borderId="11" xfId="5" applyFont="1" applyFill="1" applyBorder="1" applyAlignment="1" applyProtection="1">
      <alignment horizontal="center" vertical="center"/>
      <protection locked="0"/>
    </xf>
    <xf numFmtId="0" fontId="34" fillId="6" borderId="1" xfId="5" applyFont="1" applyFill="1" applyBorder="1" applyAlignment="1" applyProtection="1">
      <alignment horizontal="left" vertical="center" wrapText="1"/>
      <protection locked="0"/>
    </xf>
    <xf numFmtId="0" fontId="34" fillId="13" borderId="1" xfId="5" applyFont="1" applyFill="1" applyBorder="1" applyAlignment="1" applyProtection="1">
      <alignment vertical="center" wrapText="1"/>
      <protection locked="0"/>
    </xf>
    <xf numFmtId="0" fontId="30" fillId="6" borderId="18" xfId="5" applyFont="1" applyFill="1" applyBorder="1" applyAlignment="1" applyProtection="1">
      <alignment horizontal="left" vertical="center" wrapText="1"/>
      <protection locked="0"/>
    </xf>
    <xf numFmtId="1" fontId="34" fillId="13" borderId="1" xfId="5" applyNumberFormat="1" applyFont="1" applyFill="1" applyBorder="1" applyAlignment="1" applyProtection="1">
      <alignment horizontal="center" vertical="center"/>
      <protection locked="0"/>
    </xf>
    <xf numFmtId="9" fontId="34" fillId="16" borderId="33" xfId="5" applyNumberFormat="1" applyFont="1" applyFill="1" applyBorder="1" applyAlignment="1" applyProtection="1">
      <alignment horizontal="center" vertical="center"/>
      <protection locked="0"/>
    </xf>
    <xf numFmtId="0" fontId="34" fillId="13" borderId="14" xfId="5" applyFont="1" applyFill="1" applyBorder="1" applyAlignment="1" applyProtection="1">
      <alignment horizontal="center" vertical="center"/>
      <protection locked="0"/>
    </xf>
    <xf numFmtId="0" fontId="34" fillId="6" borderId="10" xfId="5" applyFont="1" applyFill="1" applyBorder="1" applyAlignment="1" applyProtection="1">
      <alignment horizontal="left" vertical="center" wrapText="1"/>
      <protection locked="0"/>
    </xf>
    <xf numFmtId="1" fontId="34" fillId="13" borderId="10" xfId="5" applyNumberFormat="1" applyFont="1" applyFill="1" applyBorder="1" applyAlignment="1" applyProtection="1">
      <alignment horizontal="center" vertical="center"/>
      <protection locked="0"/>
    </xf>
    <xf numFmtId="0" fontId="34" fillId="6" borderId="56" xfId="5" applyFont="1" applyFill="1" applyBorder="1" applyAlignment="1" applyProtection="1">
      <alignment horizontal="left" vertical="center" wrapText="1"/>
      <protection locked="0"/>
    </xf>
    <xf numFmtId="0" fontId="34" fillId="13" borderId="56" xfId="5" applyFont="1" applyFill="1" applyBorder="1" applyAlignment="1" applyProtection="1">
      <alignment horizontal="left" vertical="center" wrapText="1"/>
      <protection locked="0"/>
    </xf>
    <xf numFmtId="0" fontId="34" fillId="13" borderId="10" xfId="5" applyFont="1" applyFill="1" applyBorder="1" applyAlignment="1" applyProtection="1">
      <alignment vertical="center" wrapText="1"/>
      <protection locked="0"/>
    </xf>
    <xf numFmtId="9" fontId="34" fillId="16" borderId="57" xfId="5" applyNumberFormat="1" applyFont="1" applyFill="1" applyBorder="1" applyAlignment="1" applyProtection="1">
      <alignment horizontal="center" vertical="center"/>
      <protection locked="0"/>
    </xf>
    <xf numFmtId="49" fontId="34" fillId="13" borderId="10" xfId="5" applyNumberFormat="1" applyFont="1" applyFill="1" applyBorder="1" applyAlignment="1" applyProtection="1">
      <alignment horizontal="center" vertical="center"/>
      <protection locked="0"/>
    </xf>
    <xf numFmtId="0" fontId="34" fillId="6" borderId="56" xfId="5" applyFont="1" applyFill="1" applyBorder="1" applyAlignment="1" applyProtection="1">
      <alignment horizontal="center" vertical="center"/>
      <protection locked="0"/>
    </xf>
    <xf numFmtId="10" fontId="34" fillId="6" borderId="56" xfId="5" applyNumberFormat="1" applyFont="1" applyFill="1" applyBorder="1" applyAlignment="1" applyProtection="1">
      <alignment horizontal="center" vertical="center"/>
      <protection locked="0"/>
    </xf>
    <xf numFmtId="10" fontId="39" fillId="0" borderId="10" xfId="16" applyNumberFormat="1" applyFont="1" applyBorder="1" applyAlignment="1" applyProtection="1">
      <alignment horizontal="right"/>
    </xf>
    <xf numFmtId="10" fontId="39" fillId="0" borderId="58" xfId="5" applyNumberFormat="1" applyFont="1" applyBorder="1" applyAlignment="1" applyProtection="1">
      <alignment horizontal="right"/>
    </xf>
    <xf numFmtId="0" fontId="39" fillId="6" borderId="14" xfId="5" applyFont="1" applyFill="1" applyBorder="1" applyAlignment="1" applyProtection="1">
      <alignment horizontal="right"/>
      <protection locked="0"/>
    </xf>
    <xf numFmtId="0" fontId="39" fillId="6" borderId="10" xfId="5" applyFont="1" applyFill="1" applyBorder="1" applyAlignment="1" applyProtection="1">
      <alignment horizontal="right"/>
      <protection locked="0"/>
    </xf>
    <xf numFmtId="10" fontId="39" fillId="0" borderId="8" xfId="5" applyNumberFormat="1" applyFont="1" applyBorder="1" applyAlignment="1" applyProtection="1">
      <alignment horizontal="right"/>
    </xf>
    <xf numFmtId="1" fontId="33" fillId="0" borderId="9" xfId="5" applyNumberFormat="1" applyFont="1" applyBorder="1" applyAlignment="1" applyProtection="1">
      <alignment horizontal="right"/>
    </xf>
    <xf numFmtId="0" fontId="34" fillId="0" borderId="0" xfId="5" applyFont="1" applyBorder="1" applyAlignment="1" applyProtection="1">
      <alignment horizontal="center" vertical="center"/>
    </xf>
    <xf numFmtId="0" fontId="34" fillId="0" borderId="0" xfId="5" applyFont="1" applyBorder="1" applyAlignment="1" applyProtection="1">
      <alignment horizontal="left" vertical="center" wrapText="1"/>
    </xf>
    <xf numFmtId="0" fontId="34" fillId="0" borderId="0" xfId="5" applyFont="1" applyBorder="1" applyAlignment="1" applyProtection="1">
      <alignment horizontal="center" vertical="center" wrapText="1"/>
    </xf>
    <xf numFmtId="0" fontId="34" fillId="0" borderId="0" xfId="5" applyFont="1" applyBorder="1" applyAlignment="1" applyProtection="1">
      <alignment vertical="center" wrapText="1"/>
    </xf>
    <xf numFmtId="9" fontId="34" fillId="0" borderId="0" xfId="5" applyNumberFormat="1" applyFont="1" applyBorder="1" applyAlignment="1" applyProtection="1">
      <alignment horizontal="center" vertical="center"/>
    </xf>
    <xf numFmtId="49" fontId="34" fillId="0" borderId="0" xfId="5" applyNumberFormat="1" applyFont="1" applyBorder="1" applyAlignment="1" applyProtection="1">
      <alignment horizontal="center" vertical="center"/>
    </xf>
    <xf numFmtId="1" fontId="34" fillId="0" borderId="0" xfId="5" applyNumberFormat="1" applyFont="1" applyBorder="1" applyAlignment="1" applyProtection="1">
      <alignment horizontal="center" vertical="center"/>
    </xf>
    <xf numFmtId="10" fontId="34" fillId="0" borderId="0" xfId="5" applyNumberFormat="1" applyFont="1" applyBorder="1" applyAlignment="1" applyProtection="1">
      <alignment horizontal="center" vertical="center"/>
    </xf>
    <xf numFmtId="0" fontId="39" fillId="0" borderId="0" xfId="5" applyFont="1" applyAlignment="1" applyProtection="1">
      <alignment horizontal="right"/>
    </xf>
    <xf numFmtId="10" fontId="13" fillId="9" borderId="59" xfId="5" applyNumberFormat="1" applyFont="1" applyFill="1" applyBorder="1" applyProtection="1"/>
    <xf numFmtId="0" fontId="45" fillId="0" borderId="0" xfId="5" applyFont="1" applyBorder="1" applyAlignment="1" applyProtection="1">
      <alignment horizontal="right"/>
    </xf>
    <xf numFmtId="10" fontId="46" fillId="0" borderId="0" xfId="5" applyNumberFormat="1" applyFont="1" applyBorder="1" applyAlignment="1" applyProtection="1">
      <alignment horizontal="right"/>
    </xf>
    <xf numFmtId="0" fontId="47" fillId="0" borderId="0" xfId="5" applyFont="1" applyBorder="1" applyAlignment="1" applyProtection="1">
      <alignment vertical="center"/>
    </xf>
    <xf numFmtId="0" fontId="1" fillId="0" borderId="0" xfId="5" applyBorder="1" applyAlignment="1" applyProtection="1">
      <alignment vertical="center"/>
    </xf>
    <xf numFmtId="10" fontId="13" fillId="0" borderId="0" xfId="5" applyNumberFormat="1" applyFont="1" applyBorder="1" applyAlignment="1" applyProtection="1">
      <alignment horizontal="right" vertical="center"/>
    </xf>
    <xf numFmtId="1" fontId="33" fillId="14" borderId="9" xfId="5" applyNumberFormat="1" applyFont="1" applyFill="1" applyBorder="1" applyAlignment="1" applyProtection="1">
      <alignment horizontal="right"/>
    </xf>
    <xf numFmtId="1" fontId="33" fillId="0" borderId="0" xfId="5" applyNumberFormat="1" applyFont="1" applyBorder="1" applyAlignment="1" applyProtection="1">
      <alignment horizontal="right"/>
    </xf>
    <xf numFmtId="0" fontId="48" fillId="16" borderId="35" xfId="5" applyFont="1" applyFill="1" applyBorder="1" applyAlignment="1" applyProtection="1">
      <alignment horizontal="left" vertical="center"/>
    </xf>
    <xf numFmtId="0" fontId="34" fillId="16" borderId="60" xfId="5" applyFont="1" applyFill="1" applyBorder="1" applyAlignment="1" applyProtection="1">
      <alignment horizontal="center" vertical="center" wrapText="1"/>
    </xf>
    <xf numFmtId="0" fontId="34" fillId="16" borderId="60" xfId="5" applyFont="1" applyFill="1" applyBorder="1" applyAlignment="1" applyProtection="1">
      <alignment horizontal="left" vertical="center" wrapText="1"/>
    </xf>
    <xf numFmtId="0" fontId="34" fillId="16" borderId="60" xfId="5" applyFont="1" applyFill="1" applyBorder="1" applyAlignment="1" applyProtection="1">
      <alignment vertical="center" wrapText="1"/>
    </xf>
    <xf numFmtId="9" fontId="34" fillId="16" borderId="23" xfId="5" applyNumberFormat="1" applyFont="1" applyFill="1" applyBorder="1" applyAlignment="1" applyProtection="1">
      <alignment horizontal="center" vertical="center"/>
    </xf>
    <xf numFmtId="0" fontId="20" fillId="6" borderId="1" xfId="5" applyFont="1" applyFill="1" applyBorder="1" applyAlignment="1" applyProtection="1">
      <alignment horizontal="left" vertical="center" wrapText="1"/>
    </xf>
    <xf numFmtId="0" fontId="20" fillId="6" borderId="1" xfId="5" applyFont="1" applyFill="1" applyBorder="1" applyAlignment="1" applyProtection="1">
      <alignment vertical="center" wrapText="1"/>
    </xf>
    <xf numFmtId="9" fontId="20" fillId="16" borderId="1" xfId="5" applyNumberFormat="1" applyFont="1" applyFill="1" applyBorder="1" applyAlignment="1" applyProtection="1">
      <alignment horizontal="center" vertical="center"/>
    </xf>
    <xf numFmtId="0" fontId="23" fillId="6" borderId="1" xfId="5" applyFont="1" applyFill="1" applyBorder="1" applyAlignment="1" applyProtection="1">
      <alignment horizontal="left" vertical="center" wrapText="1"/>
      <protection locked="0"/>
    </xf>
    <xf numFmtId="0" fontId="23" fillId="6" borderId="1" xfId="5" applyFont="1" applyFill="1" applyBorder="1" applyAlignment="1" applyProtection="1">
      <alignment vertical="center" wrapText="1"/>
      <protection locked="0"/>
    </xf>
    <xf numFmtId="9" fontId="23" fillId="16" borderId="1" xfId="5" applyNumberFormat="1" applyFont="1" applyFill="1" applyBorder="1" applyAlignment="1" applyProtection="1">
      <alignment horizontal="center" vertical="center"/>
      <protection locked="0"/>
    </xf>
    <xf numFmtId="0" fontId="34" fillId="0" borderId="61" xfId="5" applyFont="1" applyBorder="1" applyAlignment="1" applyProtection="1">
      <alignment horizontal="center" vertical="center"/>
    </xf>
    <xf numFmtId="0" fontId="34" fillId="0" borderId="22" xfId="5" applyFont="1" applyBorder="1" applyAlignment="1" applyProtection="1">
      <alignment horizontal="left" vertical="center" wrapText="1"/>
    </xf>
    <xf numFmtId="0" fontId="34" fillId="0" borderId="22" xfId="5" applyFont="1" applyBorder="1" applyAlignment="1" applyProtection="1">
      <alignment horizontal="center" vertical="center" wrapText="1"/>
    </xf>
    <xf numFmtId="0" fontId="34" fillId="0" borderId="22" xfId="5" applyFont="1" applyBorder="1" applyAlignment="1" applyProtection="1">
      <alignment vertical="center" wrapText="1"/>
    </xf>
    <xf numFmtId="9" fontId="34" fillId="0" borderId="22" xfId="5" applyNumberFormat="1" applyFont="1" applyBorder="1" applyAlignment="1" applyProtection="1">
      <alignment horizontal="center" vertical="center"/>
    </xf>
    <xf numFmtId="49" fontId="34" fillId="0" borderId="22" xfId="5" applyNumberFormat="1" applyFont="1" applyBorder="1" applyAlignment="1" applyProtection="1">
      <alignment horizontal="center" vertical="center"/>
    </xf>
    <xf numFmtId="1" fontId="34" fillId="0" borderId="22" xfId="5" applyNumberFormat="1" applyFont="1" applyBorder="1" applyAlignment="1" applyProtection="1">
      <alignment horizontal="center" vertical="center"/>
    </xf>
    <xf numFmtId="0" fontId="34" fillId="0" borderId="22" xfId="5" applyFont="1" applyBorder="1" applyAlignment="1" applyProtection="1">
      <alignment horizontal="center" vertical="center"/>
    </xf>
    <xf numFmtId="10" fontId="34" fillId="0" borderId="22" xfId="5" applyNumberFormat="1" applyFont="1" applyBorder="1" applyAlignment="1" applyProtection="1">
      <alignment horizontal="center" vertical="center"/>
    </xf>
    <xf numFmtId="10" fontId="13" fillId="0" borderId="22" xfId="5" applyNumberFormat="1" applyFont="1" applyBorder="1" applyAlignment="1" applyProtection="1">
      <alignment horizontal="right" vertical="center"/>
    </xf>
    <xf numFmtId="1" fontId="33" fillId="0" borderId="22" xfId="5" applyNumberFormat="1" applyFont="1" applyBorder="1" applyAlignment="1" applyProtection="1">
      <alignment horizontal="right"/>
    </xf>
    <xf numFmtId="0" fontId="39" fillId="12" borderId="12" xfId="6" applyFont="1" applyFill="1" applyBorder="1" applyAlignment="1" applyProtection="1">
      <alignment horizontal="center" vertical="center" wrapText="1"/>
    </xf>
    <xf numFmtId="0" fontId="34" fillId="0" borderId="62" xfId="5" applyFont="1" applyBorder="1" applyAlignment="1" applyProtection="1">
      <alignment horizontal="center" vertical="center"/>
    </xf>
    <xf numFmtId="10" fontId="39" fillId="0" borderId="63" xfId="5" applyNumberFormat="1" applyFont="1" applyBorder="1" applyAlignment="1" applyProtection="1">
      <alignment horizontal="right"/>
    </xf>
    <xf numFmtId="0" fontId="33" fillId="14" borderId="20" xfId="5" applyFont="1" applyFill="1" applyBorder="1" applyAlignment="1" applyProtection="1">
      <alignment horizontal="right"/>
    </xf>
    <xf numFmtId="0" fontId="34" fillId="0" borderId="64" xfId="5" applyFont="1" applyBorder="1" applyAlignment="1" applyProtection="1">
      <alignment horizontal="center" vertical="center"/>
    </xf>
    <xf numFmtId="0" fontId="34" fillId="0" borderId="2" xfId="5" applyFont="1" applyBorder="1" applyAlignment="1" applyProtection="1">
      <alignment horizontal="left" vertical="center" wrapText="1"/>
    </xf>
    <xf numFmtId="0" fontId="34" fillId="0" borderId="2" xfId="5" applyFont="1" applyBorder="1" applyAlignment="1" applyProtection="1">
      <alignment horizontal="center" vertical="center" wrapText="1"/>
    </xf>
    <xf numFmtId="0" fontId="34" fillId="0" borderId="2" xfId="5" applyFont="1" applyBorder="1" applyAlignment="1" applyProtection="1">
      <alignment vertical="center" wrapText="1"/>
    </xf>
    <xf numFmtId="9" fontId="34" fillId="0" borderId="2" xfId="5" applyNumberFormat="1" applyFont="1" applyBorder="1" applyAlignment="1" applyProtection="1">
      <alignment horizontal="center" vertical="center"/>
    </xf>
    <xf numFmtId="49" fontId="34" fillId="0" borderId="2" xfId="5" applyNumberFormat="1" applyFont="1" applyBorder="1" applyAlignment="1" applyProtection="1">
      <alignment horizontal="center" vertical="center"/>
    </xf>
    <xf numFmtId="1" fontId="34" fillId="0" borderId="2" xfId="5" applyNumberFormat="1" applyFont="1" applyBorder="1" applyAlignment="1" applyProtection="1">
      <alignment horizontal="center" vertical="center"/>
    </xf>
    <xf numFmtId="0" fontId="34" fillId="0" borderId="2" xfId="5" applyFont="1" applyBorder="1" applyAlignment="1" applyProtection="1">
      <alignment horizontal="center" vertical="center"/>
    </xf>
    <xf numFmtId="10" fontId="34" fillId="0" borderId="2" xfId="5" applyNumberFormat="1" applyFont="1" applyBorder="1" applyAlignment="1" applyProtection="1">
      <alignment horizontal="center" vertical="center"/>
    </xf>
    <xf numFmtId="10" fontId="13" fillId="0" borderId="2" xfId="5" applyNumberFormat="1" applyFont="1" applyBorder="1" applyAlignment="1" applyProtection="1">
      <alignment horizontal="right" vertical="center"/>
    </xf>
    <xf numFmtId="1" fontId="33" fillId="0" borderId="2" xfId="5" applyNumberFormat="1" applyFont="1" applyBorder="1" applyAlignment="1" applyProtection="1">
      <alignment horizontal="right"/>
    </xf>
    <xf numFmtId="0" fontId="45" fillId="0" borderId="2" xfId="5" applyFont="1" applyBorder="1" applyAlignment="1" applyProtection="1">
      <alignment horizontal="right"/>
    </xf>
    <xf numFmtId="0" fontId="39" fillId="0" borderId="0" xfId="5" applyFont="1" applyBorder="1" applyAlignment="1" applyProtection="1">
      <alignment horizontal="center" vertical="center" wrapText="1"/>
    </xf>
    <xf numFmtId="0" fontId="49" fillId="0" borderId="0" xfId="5" applyFont="1" applyBorder="1" applyAlignment="1" applyProtection="1">
      <alignment vertical="center"/>
    </xf>
    <xf numFmtId="0" fontId="34" fillId="5" borderId="37" xfId="5" applyFont="1" applyFill="1" applyBorder="1" applyAlignment="1" applyProtection="1">
      <alignment horizontal="left" vertical="center"/>
    </xf>
    <xf numFmtId="0" fontId="34" fillId="5" borderId="43" xfId="5" applyFont="1" applyFill="1" applyBorder="1" applyAlignment="1" applyProtection="1">
      <alignment horizontal="left" vertical="center"/>
    </xf>
    <xf numFmtId="0" fontId="34" fillId="5" borderId="60" xfId="5" applyFont="1" applyFill="1" applyBorder="1" applyAlignment="1" applyProtection="1">
      <alignment horizontal="left" vertical="center"/>
    </xf>
    <xf numFmtId="0" fontId="34" fillId="6" borderId="60" xfId="5" applyFont="1" applyFill="1" applyBorder="1" applyAlignment="1" applyProtection="1">
      <alignment horizontal="left" vertical="center"/>
      <protection locked="0"/>
    </xf>
    <xf numFmtId="0" fontId="34" fillId="5" borderId="24" xfId="5" applyFont="1" applyFill="1" applyBorder="1" applyAlignment="1" applyProtection="1">
      <alignment horizontal="left" vertical="center"/>
    </xf>
    <xf numFmtId="0" fontId="34" fillId="5" borderId="0" xfId="5" applyFont="1" applyFill="1" applyBorder="1" applyAlignment="1" applyProtection="1">
      <alignment horizontal="left" vertical="center"/>
    </xf>
    <xf numFmtId="0" fontId="30" fillId="5" borderId="60" xfId="5" applyFont="1" applyFill="1" applyBorder="1" applyAlignment="1" applyProtection="1">
      <alignment horizontal="left" vertical="center"/>
    </xf>
    <xf numFmtId="0" fontId="52" fillId="5" borderId="60" xfId="5" applyFont="1" applyFill="1" applyBorder="1" applyAlignment="1" applyProtection="1">
      <alignment horizontal="left" vertical="center"/>
    </xf>
    <xf numFmtId="0" fontId="30" fillId="5" borderId="60" xfId="5" applyFont="1" applyFill="1" applyBorder="1" applyAlignment="1" applyProtection="1">
      <alignment horizontal="right"/>
    </xf>
    <xf numFmtId="10" fontId="30" fillId="5" borderId="24" xfId="5" applyNumberFormat="1" applyFont="1" applyFill="1" applyBorder="1" applyAlignment="1" applyProtection="1">
      <alignment horizontal="right"/>
    </xf>
    <xf numFmtId="0" fontId="34" fillId="5" borderId="24" xfId="5" applyFont="1" applyFill="1" applyBorder="1" applyAlignment="1" applyProtection="1">
      <alignment horizontal="left"/>
    </xf>
    <xf numFmtId="0" fontId="34" fillId="5" borderId="44" xfId="5" applyFont="1" applyFill="1" applyBorder="1" applyAlignment="1" applyProtection="1">
      <alignment horizontal="left" vertical="center"/>
    </xf>
    <xf numFmtId="0" fontId="34" fillId="13" borderId="1" xfId="5" applyFont="1" applyFill="1" applyBorder="1" applyAlignment="1" applyProtection="1">
      <alignment horizontal="center" vertical="center" wrapText="1"/>
      <protection locked="0"/>
    </xf>
    <xf numFmtId="0" fontId="34" fillId="9" borderId="1" xfId="5" applyFont="1" applyFill="1" applyBorder="1" applyAlignment="1" applyProtection="1">
      <alignment horizontal="left" vertical="center" wrapText="1"/>
    </xf>
    <xf numFmtId="0" fontId="34" fillId="9" borderId="1" xfId="5" applyFont="1" applyFill="1" applyBorder="1" applyAlignment="1" applyProtection="1">
      <alignment vertical="center" wrapText="1"/>
    </xf>
    <xf numFmtId="9" fontId="34" fillId="13" borderId="1" xfId="5" applyNumberFormat="1" applyFont="1" applyFill="1" applyBorder="1" applyAlignment="1" applyProtection="1">
      <alignment horizontal="center" vertical="center"/>
      <protection locked="0"/>
    </xf>
    <xf numFmtId="0" fontId="34" fillId="13" borderId="36" xfId="5" applyFont="1" applyFill="1" applyBorder="1" applyAlignment="1" applyProtection="1">
      <alignment horizontal="center" vertical="center"/>
      <protection locked="0"/>
    </xf>
    <xf numFmtId="0" fontId="34" fillId="6" borderId="1" xfId="5" applyFont="1" applyFill="1" applyBorder="1" applyAlignment="1" applyProtection="1">
      <alignment horizontal="center" vertical="center"/>
      <protection locked="0"/>
    </xf>
    <xf numFmtId="10" fontId="34" fillId="6" borderId="1" xfId="5" applyNumberFormat="1" applyFont="1" applyFill="1" applyBorder="1" applyAlignment="1" applyProtection="1">
      <alignment horizontal="center" vertical="center"/>
      <protection locked="0"/>
    </xf>
    <xf numFmtId="0" fontId="34" fillId="13" borderId="1" xfId="5" applyFont="1" applyFill="1" applyBorder="1" applyAlignment="1" applyProtection="1">
      <alignment horizontal="left" vertical="center" wrapText="1"/>
      <protection locked="0"/>
    </xf>
    <xf numFmtId="0" fontId="34" fillId="13" borderId="1" xfId="5" applyFont="1" applyFill="1" applyBorder="1" applyAlignment="1" applyProtection="1">
      <alignment vertical="center" wrapText="1"/>
    </xf>
    <xf numFmtId="49" fontId="34" fillId="5" borderId="0" xfId="5" applyNumberFormat="1" applyFont="1" applyFill="1" applyBorder="1" applyAlignment="1" applyProtection="1">
      <alignment horizontal="left" vertical="center"/>
    </xf>
    <xf numFmtId="9" fontId="34" fillId="13" borderId="18" xfId="5" applyNumberFormat="1" applyFont="1" applyFill="1" applyBorder="1" applyAlignment="1" applyProtection="1">
      <alignment horizontal="center" vertical="center"/>
      <protection locked="0"/>
    </xf>
    <xf numFmtId="0" fontId="34" fillId="0" borderId="44" xfId="5" applyFont="1" applyBorder="1" applyAlignment="1" applyProtection="1">
      <alignment horizontal="left" vertical="center"/>
    </xf>
    <xf numFmtId="0" fontId="34" fillId="13" borderId="1" xfId="5" applyFont="1" applyFill="1" applyBorder="1" applyAlignment="1" applyProtection="1">
      <alignment horizontal="center" vertical="center"/>
      <protection locked="0"/>
    </xf>
    <xf numFmtId="0" fontId="34" fillId="13" borderId="10" xfId="5" applyFont="1" applyFill="1" applyBorder="1" applyAlignment="1" applyProtection="1">
      <alignment horizontal="center" vertical="center" wrapText="1"/>
      <protection locked="0"/>
    </xf>
    <xf numFmtId="0" fontId="34" fillId="13" borderId="10" xfId="5" applyFont="1" applyFill="1" applyBorder="1" applyAlignment="1" applyProtection="1">
      <alignment horizontal="left" vertical="center" wrapText="1"/>
      <protection locked="0"/>
    </xf>
    <xf numFmtId="0" fontId="34" fillId="13" borderId="10" xfId="5" applyFont="1" applyFill="1" applyBorder="1" applyAlignment="1" applyProtection="1">
      <alignment horizontal="center" vertical="center"/>
      <protection locked="0"/>
    </xf>
    <xf numFmtId="0" fontId="34" fillId="6" borderId="10" xfId="5" applyFont="1" applyFill="1" applyBorder="1" applyAlignment="1" applyProtection="1">
      <alignment horizontal="center" vertical="center"/>
      <protection locked="0"/>
    </xf>
    <xf numFmtId="10" fontId="34" fillId="6" borderId="10" xfId="5" applyNumberFormat="1" applyFont="1" applyFill="1" applyBorder="1" applyAlignment="1" applyProtection="1">
      <alignment horizontal="center" vertical="center"/>
      <protection locked="0"/>
    </xf>
    <xf numFmtId="0" fontId="1" fillId="0" borderId="0" xfId="5" applyBorder="1" applyAlignment="1" applyProtection="1">
      <alignment horizontal="center" vertical="center"/>
    </xf>
    <xf numFmtId="0" fontId="1" fillId="0" borderId="0" xfId="5" applyBorder="1" applyAlignment="1" applyProtection="1">
      <alignment horizontal="left" vertical="center" wrapText="1"/>
    </xf>
    <xf numFmtId="0" fontId="53" fillId="0" borderId="0" xfId="5" applyFont="1" applyBorder="1" applyAlignment="1" applyProtection="1">
      <alignment horizontal="left" vertical="center" wrapText="1"/>
    </xf>
    <xf numFmtId="0" fontId="1" fillId="0" borderId="0" xfId="5" applyBorder="1" applyAlignment="1" applyProtection="1">
      <alignment vertical="center" wrapText="1"/>
    </xf>
    <xf numFmtId="1" fontId="1" fillId="0" borderId="0" xfId="5" applyNumberFormat="1" applyFont="1" applyBorder="1" applyAlignment="1" applyProtection="1">
      <alignment horizontal="center" vertical="center"/>
    </xf>
    <xf numFmtId="0" fontId="1" fillId="0" borderId="0" xfId="5" applyFont="1" applyBorder="1" applyAlignment="1" applyProtection="1">
      <alignment horizontal="center" vertical="center"/>
    </xf>
    <xf numFmtId="10" fontId="1" fillId="0" borderId="0" xfId="5" applyNumberFormat="1" applyBorder="1" applyAlignment="1" applyProtection="1">
      <alignment horizontal="center" vertical="center"/>
    </xf>
    <xf numFmtId="10" fontId="54" fillId="0" borderId="0" xfId="16" applyNumberFormat="1" applyFont="1" applyBorder="1" applyAlignment="1" applyProtection="1">
      <alignment horizontal="right"/>
    </xf>
    <xf numFmtId="10" fontId="54" fillId="0" borderId="0" xfId="5" applyNumberFormat="1" applyFont="1" applyBorder="1" applyAlignment="1" applyProtection="1">
      <alignment horizontal="right"/>
    </xf>
    <xf numFmtId="1" fontId="55" fillId="0" borderId="0" xfId="5" applyNumberFormat="1" applyFont="1" applyBorder="1" applyAlignment="1" applyProtection="1">
      <alignment horizontal="right"/>
    </xf>
    <xf numFmtId="0" fontId="1" fillId="0" borderId="0" xfId="5" applyAlignment="1" applyProtection="1">
      <alignment vertical="center"/>
    </xf>
    <xf numFmtId="0" fontId="55" fillId="0" borderId="0" xfId="5" applyFont="1" applyBorder="1" applyAlignment="1" applyProtection="1">
      <alignment vertical="top"/>
    </xf>
    <xf numFmtId="0" fontId="1" fillId="0" borderId="0" xfId="5" applyProtection="1">
      <protection locked="0"/>
    </xf>
    <xf numFmtId="0" fontId="55" fillId="0" borderId="0" xfId="5" applyFont="1" applyBorder="1" applyAlignment="1" applyProtection="1">
      <alignment vertical="top"/>
      <protection locked="0"/>
    </xf>
    <xf numFmtId="0" fontId="1" fillId="0" borderId="0" xfId="5" applyBorder="1" applyAlignment="1" applyProtection="1">
      <protection locked="0"/>
    </xf>
    <xf numFmtId="0" fontId="34" fillId="0" borderId="0" xfId="5" applyFont="1" applyBorder="1" applyAlignment="1" applyProtection="1">
      <protection locked="0"/>
    </xf>
    <xf numFmtId="10" fontId="39" fillId="0" borderId="0" xfId="16" applyNumberFormat="1" applyFont="1" applyBorder="1" applyAlignment="1" applyProtection="1">
      <protection locked="0"/>
    </xf>
    <xf numFmtId="10" fontId="39" fillId="0" borderId="0" xfId="16" applyNumberFormat="1" applyFont="1" applyBorder="1" applyAlignment="1" applyProtection="1"/>
    <xf numFmtId="0" fontId="55" fillId="0" borderId="0" xfId="5" applyFont="1" applyBorder="1" applyAlignment="1" applyProtection="1">
      <alignment horizontal="left" vertical="center" wrapText="1"/>
    </xf>
    <xf numFmtId="0" fontId="56" fillId="0" borderId="0" xfId="0" applyFont="1" applyAlignment="1">
      <alignment horizontal="left" vertical="center" wrapText="1"/>
    </xf>
    <xf numFmtId="0" fontId="56" fillId="0" borderId="0" xfId="0" applyFont="1" applyAlignment="1">
      <alignment vertical="center"/>
    </xf>
    <xf numFmtId="0" fontId="56" fillId="0" borderId="0" xfId="0" applyFont="1" applyAlignment="1">
      <alignment vertical="center" wrapText="1"/>
    </xf>
    <xf numFmtId="0" fontId="56" fillId="0" borderId="0" xfId="5" applyFont="1" applyAlignment="1" applyProtection="1">
      <alignment horizontal="left"/>
      <protection hidden="1"/>
    </xf>
    <xf numFmtId="0" fontId="56" fillId="0" borderId="0" xfId="6" applyFont="1" applyProtection="1"/>
    <xf numFmtId="0" fontId="3" fillId="0" borderId="0" xfId="3" applyFont="1"/>
    <xf numFmtId="164" fontId="6" fillId="0" borderId="0" xfId="1" applyNumberFormat="1" applyFont="1" applyBorder="1" applyAlignment="1" applyProtection="1"/>
    <xf numFmtId="0" fontId="5" fillId="0" borderId="0" xfId="3" applyFont="1"/>
    <xf numFmtId="1" fontId="1" fillId="0" borderId="0" xfId="5" applyNumberFormat="1" applyProtection="1"/>
    <xf numFmtId="10" fontId="1" fillId="0" borderId="0" xfId="5" applyNumberFormat="1" applyProtection="1"/>
    <xf numFmtId="0" fontId="57" fillId="0" borderId="0" xfId="5" applyFont="1" applyProtection="1"/>
    <xf numFmtId="0" fontId="11" fillId="5" borderId="0" xfId="3" applyFont="1" applyFill="1" applyBorder="1" applyAlignment="1" applyProtection="1"/>
    <xf numFmtId="0" fontId="2" fillId="5" borderId="0" xfId="3" applyFill="1" applyProtection="1"/>
    <xf numFmtId="0" fontId="2" fillId="0" borderId="0" xfId="3" applyProtection="1"/>
    <xf numFmtId="1" fontId="58" fillId="5" borderId="0" xfId="3" applyNumberFormat="1" applyFont="1" applyFill="1" applyBorder="1" applyAlignment="1" applyProtection="1">
      <alignment horizontal="left"/>
    </xf>
    <xf numFmtId="1" fontId="2" fillId="5" borderId="0" xfId="3" applyNumberFormat="1" applyFill="1" applyProtection="1"/>
    <xf numFmtId="1" fontId="22" fillId="5" borderId="0" xfId="3" applyNumberFormat="1" applyFont="1" applyFill="1" applyBorder="1" applyProtection="1"/>
    <xf numFmtId="10" fontId="2" fillId="5" borderId="0" xfId="3" applyNumberFormat="1" applyFill="1" applyProtection="1"/>
    <xf numFmtId="0" fontId="36" fillId="5" borderId="0" xfId="13" applyFont="1" applyFill="1" applyBorder="1" applyAlignment="1" applyProtection="1"/>
    <xf numFmtId="1" fontId="2" fillId="5" borderId="0" xfId="13" applyNumberFormat="1" applyFill="1" applyBorder="1" applyProtection="1"/>
    <xf numFmtId="1" fontId="13" fillId="5" borderId="0" xfId="13" applyNumberFormat="1" applyFont="1" applyFill="1" applyBorder="1" applyProtection="1"/>
    <xf numFmtId="1" fontId="12" fillId="5" borderId="0" xfId="13" applyNumberFormat="1" applyFont="1" applyFill="1" applyBorder="1" applyAlignment="1" applyProtection="1">
      <alignment horizontal="left"/>
    </xf>
    <xf numFmtId="1" fontId="2" fillId="5" borderId="0" xfId="13" applyNumberFormat="1" applyFill="1" applyProtection="1"/>
    <xf numFmtId="0" fontId="59" fillId="0" borderId="0" xfId="5" applyFont="1" applyAlignment="1" applyProtection="1"/>
    <xf numFmtId="0" fontId="62" fillId="0" borderId="0" xfId="5" applyFont="1" applyAlignment="1" applyProtection="1"/>
    <xf numFmtId="1" fontId="62" fillId="0" borderId="0" xfId="5" applyNumberFormat="1" applyFont="1" applyAlignment="1" applyProtection="1"/>
    <xf numFmtId="10" fontId="62" fillId="0" borderId="0" xfId="5" applyNumberFormat="1" applyFont="1" applyAlignment="1" applyProtection="1"/>
    <xf numFmtId="0" fontId="1" fillId="0" borderId="0" xfId="5" applyBorder="1" applyProtection="1"/>
    <xf numFmtId="1" fontId="1" fillId="0" borderId="0" xfId="5" applyNumberFormat="1" applyBorder="1" applyAlignment="1" applyProtection="1">
      <alignment horizontal="center" vertical="center"/>
    </xf>
    <xf numFmtId="1" fontId="54" fillId="0" borderId="0" xfId="5" applyNumberFormat="1" applyFont="1" applyBorder="1" applyAlignment="1" applyProtection="1">
      <alignment horizontal="right"/>
    </xf>
    <xf numFmtId="0" fontId="34" fillId="0" borderId="0" xfId="5" applyFont="1" applyProtection="1"/>
    <xf numFmtId="10" fontId="34" fillId="0" borderId="0" xfId="5" applyNumberFormat="1" applyFont="1" applyProtection="1"/>
    <xf numFmtId="0" fontId="63" fillId="10" borderId="14" xfId="5" applyFont="1" applyFill="1" applyBorder="1" applyAlignment="1" applyProtection="1">
      <alignment horizontal="center" vertical="center" wrapText="1"/>
    </xf>
    <xf numFmtId="0" fontId="63" fillId="10" borderId="10" xfId="5" applyFont="1" applyFill="1" applyBorder="1" applyAlignment="1" applyProtection="1">
      <alignment horizontal="center" vertical="center" wrapText="1"/>
    </xf>
    <xf numFmtId="2" fontId="63" fillId="10" borderId="10" xfId="8" applyNumberFormat="1" applyFont="1" applyFill="1" applyBorder="1" applyAlignment="1" applyProtection="1">
      <alignment horizontal="center" vertical="center" wrapText="1"/>
    </xf>
    <xf numFmtId="1" fontId="63" fillId="10" borderId="10" xfId="8" applyNumberFormat="1" applyFont="1" applyFill="1" applyBorder="1" applyAlignment="1" applyProtection="1">
      <alignment horizontal="center" vertical="center"/>
    </xf>
    <xf numFmtId="1" fontId="63" fillId="10" borderId="10" xfId="8" applyNumberFormat="1" applyFont="1" applyFill="1" applyBorder="1" applyAlignment="1" applyProtection="1">
      <alignment horizontal="center" vertical="center" wrapText="1"/>
    </xf>
    <xf numFmtId="10" fontId="63" fillId="10" borderId="10" xfId="8" applyNumberFormat="1" applyFont="1" applyFill="1" applyBorder="1" applyAlignment="1" applyProtection="1">
      <alignment horizontal="center" vertical="center"/>
    </xf>
    <xf numFmtId="2" fontId="63" fillId="10" borderId="10" xfId="8" applyNumberFormat="1" applyFont="1" applyFill="1" applyBorder="1" applyAlignment="1" applyProtection="1">
      <alignment horizontal="center" vertical="center"/>
    </xf>
    <xf numFmtId="2" fontId="63" fillId="10" borderId="8" xfId="8" applyNumberFormat="1" applyFont="1" applyFill="1" applyBorder="1" applyAlignment="1" applyProtection="1">
      <alignment horizontal="center" vertical="center"/>
    </xf>
    <xf numFmtId="0" fontId="64" fillId="0" borderId="0" xfId="5" applyFont="1" applyAlignment="1" applyProtection="1">
      <alignment horizontal="center" vertical="center"/>
    </xf>
    <xf numFmtId="10" fontId="64" fillId="0" borderId="0" xfId="5" applyNumberFormat="1" applyFont="1" applyAlignment="1" applyProtection="1">
      <alignment horizontal="center" vertical="center"/>
    </xf>
    <xf numFmtId="0" fontId="13" fillId="5" borderId="0" xfId="15" applyFont="1" applyFill="1" applyBorder="1" applyProtection="1"/>
    <xf numFmtId="1" fontId="2" fillId="5" borderId="0" xfId="15" applyNumberFormat="1" applyFill="1" applyBorder="1" applyProtection="1"/>
    <xf numFmtId="1" fontId="12" fillId="5" borderId="0" xfId="15" applyNumberFormat="1" applyFont="1" applyFill="1" applyBorder="1" applyProtection="1"/>
    <xf numFmtId="10" fontId="2" fillId="5" borderId="0" xfId="15" applyNumberFormat="1" applyFill="1" applyBorder="1" applyProtection="1"/>
    <xf numFmtId="0" fontId="2" fillId="5" borderId="0" xfId="15" applyFill="1" applyBorder="1" applyProtection="1"/>
    <xf numFmtId="0" fontId="2" fillId="6" borderId="6" xfId="15" applyFont="1" applyFill="1" applyBorder="1" applyAlignment="1" applyProtection="1">
      <alignment horizontal="center" vertical="center" wrapText="1"/>
      <protection locked="0"/>
    </xf>
    <xf numFmtId="0" fontId="2" fillId="6" borderId="7" xfId="15" applyFont="1" applyFill="1" applyBorder="1" applyAlignment="1" applyProtection="1">
      <alignment vertical="center" wrapText="1"/>
      <protection locked="0"/>
    </xf>
    <xf numFmtId="0" fontId="2" fillId="14" borderId="7" xfId="15" applyFill="1" applyBorder="1" applyAlignment="1" applyProtection="1"/>
    <xf numFmtId="0" fontId="2" fillId="6" borderId="7" xfId="15" applyFont="1" applyFill="1" applyBorder="1" applyAlignment="1" applyProtection="1">
      <alignment vertical="center" wrapText="1"/>
      <protection locked="0"/>
    </xf>
    <xf numFmtId="1" fontId="2" fillId="6" borderId="7" xfId="15" applyNumberFormat="1" applyFont="1" applyFill="1" applyBorder="1" applyProtection="1">
      <protection locked="0"/>
    </xf>
    <xf numFmtId="1" fontId="2" fillId="5" borderId="7" xfId="15" applyNumberFormat="1" applyFont="1" applyFill="1" applyBorder="1" applyProtection="1"/>
    <xf numFmtId="10" fontId="2" fillId="5" borderId="7" xfId="15" applyNumberFormat="1" applyFont="1" applyFill="1" applyBorder="1" applyProtection="1">
      <protection hidden="1"/>
    </xf>
    <xf numFmtId="1" fontId="65" fillId="5" borderId="7" xfId="15" applyNumberFormat="1" applyFont="1" applyFill="1" applyBorder="1" applyProtection="1">
      <protection hidden="1"/>
    </xf>
    <xf numFmtId="1" fontId="33" fillId="0" borderId="4" xfId="5" applyNumberFormat="1" applyFont="1" applyBorder="1" applyProtection="1">
      <protection hidden="1"/>
    </xf>
    <xf numFmtId="0" fontId="2" fillId="6" borderId="11" xfId="15" applyFont="1" applyFill="1" applyBorder="1" applyAlignment="1" applyProtection="1">
      <alignment horizontal="center" vertical="center" wrapText="1"/>
      <protection locked="0"/>
    </xf>
    <xf numFmtId="0" fontId="2" fillId="6" borderId="1" xfId="15" applyFont="1" applyFill="1" applyBorder="1" applyAlignment="1" applyProtection="1">
      <alignment vertical="center" wrapText="1"/>
      <protection locked="0"/>
    </xf>
    <xf numFmtId="0" fontId="2" fillId="6" borderId="1" xfId="15" applyFont="1" applyFill="1" applyBorder="1" applyAlignment="1" applyProtection="1">
      <alignment vertical="center" wrapText="1"/>
      <protection locked="0"/>
    </xf>
    <xf numFmtId="1" fontId="2" fillId="5" borderId="1" xfId="15" applyNumberFormat="1" applyFont="1" applyFill="1" applyBorder="1" applyProtection="1"/>
    <xf numFmtId="10" fontId="2" fillId="5" borderId="1" xfId="15" applyNumberFormat="1" applyFont="1" applyFill="1" applyBorder="1" applyProtection="1">
      <protection hidden="1"/>
    </xf>
    <xf numFmtId="1" fontId="65" fillId="5" borderId="1" xfId="15" applyNumberFormat="1" applyFont="1" applyFill="1" applyBorder="1" applyProtection="1">
      <protection hidden="1"/>
    </xf>
    <xf numFmtId="1" fontId="33" fillId="0" borderId="12" xfId="5" applyNumberFormat="1" applyFont="1" applyBorder="1" applyProtection="1">
      <protection hidden="1"/>
    </xf>
    <xf numFmtId="0" fontId="2" fillId="6" borderId="0" xfId="15" applyFont="1" applyFill="1" applyBorder="1" applyAlignment="1" applyProtection="1">
      <alignment vertical="center"/>
      <protection locked="0"/>
    </xf>
    <xf numFmtId="0" fontId="2" fillId="6" borderId="14" xfId="15" applyFont="1" applyFill="1" applyBorder="1" applyAlignment="1" applyProtection="1">
      <alignment horizontal="center" vertical="center" wrapText="1"/>
      <protection locked="0"/>
    </xf>
    <xf numFmtId="0" fontId="2" fillId="6" borderId="10" xfId="15" applyFont="1" applyFill="1" applyBorder="1" applyAlignment="1" applyProtection="1">
      <alignment vertical="center" wrapText="1"/>
      <protection locked="0"/>
    </xf>
    <xf numFmtId="1" fontId="2" fillId="5" borderId="10" xfId="15" applyNumberFormat="1" applyFont="1" applyFill="1" applyBorder="1" applyProtection="1"/>
    <xf numFmtId="1" fontId="66" fillId="14" borderId="21" xfId="5" applyNumberFormat="1" applyFont="1" applyFill="1" applyBorder="1" applyAlignment="1" applyProtection="1"/>
    <xf numFmtId="1" fontId="66" fillId="14" borderId="21" xfId="5" applyNumberFormat="1" applyFont="1" applyFill="1" applyBorder="1" applyProtection="1"/>
    <xf numFmtId="0" fontId="67" fillId="0" borderId="0" xfId="5" applyFont="1" applyProtection="1"/>
    <xf numFmtId="10" fontId="67" fillId="0" borderId="0" xfId="5" applyNumberFormat="1" applyFont="1" applyProtection="1"/>
    <xf numFmtId="1" fontId="1" fillId="0" borderId="0" xfId="5" applyNumberFormat="1" applyBorder="1" applyAlignment="1" applyProtection="1"/>
    <xf numFmtId="0" fontId="68" fillId="0" borderId="0" xfId="5" applyFont="1" applyBorder="1" applyAlignment="1" applyProtection="1">
      <alignment vertical="center"/>
    </xf>
    <xf numFmtId="0" fontId="52" fillId="0" borderId="0" xfId="5" applyFont="1" applyBorder="1" applyAlignment="1" applyProtection="1">
      <alignment vertical="center"/>
    </xf>
    <xf numFmtId="2" fontId="2" fillId="0" borderId="33" xfId="8" applyNumberFormat="1" applyFont="1" applyBorder="1" applyAlignment="1" applyProtection="1">
      <alignment horizontal="center" vertical="center" wrapText="1"/>
    </xf>
    <xf numFmtId="1" fontId="2" fillId="0" borderId="24" xfId="8" applyNumberFormat="1" applyFont="1" applyBorder="1" applyAlignment="1" applyProtection="1">
      <alignment horizontal="center" vertical="center"/>
    </xf>
    <xf numFmtId="1" fontId="2" fillId="0" borderId="24" xfId="8" applyNumberFormat="1" applyFont="1" applyBorder="1" applyAlignment="1" applyProtection="1">
      <alignment horizontal="center" vertical="center" wrapText="1"/>
    </xf>
    <xf numFmtId="10" fontId="2" fillId="0" borderId="24" xfId="8" applyNumberFormat="1" applyFont="1" applyBorder="1" applyAlignment="1" applyProtection="1">
      <alignment horizontal="center" vertical="center"/>
    </xf>
    <xf numFmtId="2" fontId="2" fillId="0" borderId="24" xfId="8" applyNumberFormat="1" applyFont="1" applyBorder="1" applyAlignment="1" applyProtection="1">
      <alignment horizontal="center" vertical="center"/>
    </xf>
    <xf numFmtId="0" fontId="2" fillId="6" borderId="1" xfId="15" applyFont="1" applyFill="1" applyBorder="1" applyAlignment="1" applyProtection="1">
      <alignment horizontal="center" vertical="center" wrapText="1"/>
      <protection locked="0"/>
    </xf>
    <xf numFmtId="0" fontId="23" fillId="6" borderId="1" xfId="15" applyFont="1" applyFill="1" applyBorder="1" applyAlignment="1" applyProtection="1">
      <alignment vertical="center" wrapText="1"/>
      <protection locked="0"/>
    </xf>
    <xf numFmtId="0" fontId="2" fillId="14" borderId="1" xfId="15" applyFill="1" applyBorder="1" applyAlignment="1" applyProtection="1"/>
    <xf numFmtId="1" fontId="33" fillId="0" borderId="1" xfId="5" applyNumberFormat="1" applyFont="1" applyBorder="1" applyProtection="1">
      <protection hidden="1"/>
    </xf>
    <xf numFmtId="2" fontId="2" fillId="0" borderId="35" xfId="8" applyNumberFormat="1" applyFont="1" applyBorder="1" applyAlignment="1" applyProtection="1">
      <alignment horizontal="center" vertical="center" wrapText="1"/>
    </xf>
    <xf numFmtId="1" fontId="2" fillId="0" borderId="60" xfId="15" applyNumberFormat="1" applyFont="1" applyBorder="1" applyProtection="1"/>
    <xf numFmtId="10" fontId="2" fillId="0" borderId="60" xfId="15" applyNumberFormat="1" applyFont="1" applyBorder="1" applyProtection="1"/>
    <xf numFmtId="1" fontId="65" fillId="0" borderId="60" xfId="15" applyNumberFormat="1" applyFont="1" applyBorder="1" applyProtection="1"/>
    <xf numFmtId="1" fontId="33" fillId="0" borderId="60" xfId="5" applyNumberFormat="1" applyFont="1" applyBorder="1" applyProtection="1"/>
    <xf numFmtId="0" fontId="2" fillId="0" borderId="1" xfId="15" applyFont="1" applyBorder="1" applyAlignment="1" applyProtection="1">
      <alignment horizontal="center" vertical="center" wrapText="1"/>
    </xf>
    <xf numFmtId="0" fontId="2" fillId="0" borderId="1" xfId="15" applyFont="1" applyBorder="1" applyAlignment="1" applyProtection="1">
      <alignment vertical="center" wrapText="1"/>
    </xf>
    <xf numFmtId="10" fontId="2" fillId="5" borderId="1" xfId="15" applyNumberFormat="1" applyFont="1" applyFill="1" applyBorder="1" applyProtection="1"/>
    <xf numFmtId="1" fontId="65" fillId="5" borderId="1" xfId="15" applyNumberFormat="1" applyFont="1" applyFill="1" applyBorder="1" applyProtection="1"/>
    <xf numFmtId="1" fontId="33" fillId="0" borderId="1" xfId="5" applyNumberFormat="1" applyFont="1" applyBorder="1" applyProtection="1"/>
    <xf numFmtId="0" fontId="30" fillId="0" borderId="0" xfId="5" applyFont="1" applyBorder="1" applyAlignment="1" applyProtection="1">
      <alignment vertical="center"/>
    </xf>
    <xf numFmtId="0" fontId="13" fillId="0" borderId="3" xfId="15" applyFont="1" applyBorder="1" applyAlignment="1" applyProtection="1">
      <alignment horizontal="center" vertical="center" wrapText="1"/>
    </xf>
    <xf numFmtId="0" fontId="13" fillId="0" borderId="21" xfId="15" applyFont="1" applyBorder="1" applyAlignment="1" applyProtection="1">
      <alignment vertical="center" wrapText="1"/>
    </xf>
    <xf numFmtId="0" fontId="13" fillId="14" borderId="21" xfId="15" applyFont="1" applyFill="1" applyBorder="1" applyAlignment="1" applyProtection="1"/>
    <xf numFmtId="0" fontId="13" fillId="6" borderId="21" xfId="15" applyFont="1" applyFill="1" applyBorder="1" applyAlignment="1" applyProtection="1">
      <alignment vertical="center" wrapText="1"/>
      <protection locked="0"/>
    </xf>
    <xf numFmtId="1" fontId="13" fillId="0" borderId="21" xfId="15" applyNumberFormat="1" applyFont="1" applyBorder="1" applyProtection="1"/>
    <xf numFmtId="1" fontId="13" fillId="5" borderId="21" xfId="15" applyNumberFormat="1" applyFont="1" applyFill="1" applyBorder="1" applyProtection="1"/>
    <xf numFmtId="10" fontId="2" fillId="5" borderId="21" xfId="15" applyNumberFormat="1" applyFont="1" applyFill="1" applyBorder="1" applyProtection="1">
      <protection hidden="1"/>
    </xf>
    <xf numFmtId="1" fontId="65" fillId="5" borderId="21" xfId="15" applyNumberFormat="1" applyFont="1" applyFill="1" applyBorder="1" applyProtection="1">
      <protection hidden="1"/>
    </xf>
    <xf numFmtId="1" fontId="33" fillId="0" borderId="19" xfId="5" applyNumberFormat="1" applyFont="1" applyBorder="1" applyProtection="1">
      <protection hidden="1"/>
    </xf>
    <xf numFmtId="10" fontId="57" fillId="0" borderId="0" xfId="5" applyNumberFormat="1" applyFont="1" applyProtection="1"/>
    <xf numFmtId="10" fontId="13" fillId="5" borderId="21" xfId="15" applyNumberFormat="1" applyFont="1" applyFill="1" applyBorder="1" applyProtection="1">
      <protection hidden="1"/>
    </xf>
    <xf numFmtId="1" fontId="33" fillId="5" borderId="21" xfId="15" applyNumberFormat="1" applyFont="1" applyFill="1" applyBorder="1" applyProtection="1">
      <protection hidden="1"/>
    </xf>
    <xf numFmtId="0" fontId="2" fillId="6" borderId="1" xfId="15" applyFont="1" applyFill="1" applyBorder="1" applyProtection="1">
      <protection locked="0"/>
    </xf>
    <xf numFmtId="0" fontId="55" fillId="0" borderId="0" xfId="5" applyFont="1" applyBorder="1" applyAlignment="1" applyProtection="1">
      <alignment horizontal="left" vertical="center" wrapText="1"/>
      <protection locked="0"/>
    </xf>
    <xf numFmtId="0" fontId="70" fillId="0" borderId="0" xfId="5" applyFont="1" applyAlignment="1" applyProtection="1">
      <alignment vertical="top"/>
    </xf>
    <xf numFmtId="10" fontId="70" fillId="0" borderId="0" xfId="5" applyNumberFormat="1" applyFont="1" applyAlignment="1" applyProtection="1">
      <alignment vertical="top"/>
    </xf>
    <xf numFmtId="0" fontId="70" fillId="0" borderId="0" xfId="5" applyFont="1" applyProtection="1"/>
    <xf numFmtId="10" fontId="70" fillId="0" borderId="0" xfId="5" applyNumberFormat="1" applyFont="1" applyProtection="1"/>
    <xf numFmtId="0" fontId="55" fillId="0" borderId="0" xfId="5" applyFont="1" applyBorder="1" applyAlignment="1" applyProtection="1">
      <alignment horizontal="left" vertical="center"/>
      <protection locked="0"/>
    </xf>
    <xf numFmtId="0" fontId="70" fillId="0" borderId="0" xfId="5" applyFont="1" applyAlignment="1" applyProtection="1">
      <alignment vertical="center"/>
    </xf>
    <xf numFmtId="10" fontId="70" fillId="0" borderId="0" xfId="5" applyNumberFormat="1" applyFont="1" applyAlignment="1" applyProtection="1">
      <alignment vertical="center"/>
    </xf>
    <xf numFmtId="0" fontId="2" fillId="9" borderId="1" xfId="4" applyFont="1" applyFill="1" applyBorder="1" applyAlignment="1">
      <alignment vertical="center"/>
    </xf>
    <xf numFmtId="0" fontId="2" fillId="9" borderId="1" xfId="15" applyFont="1" applyFill="1" applyBorder="1" applyAlignment="1" applyProtection="1">
      <alignment vertical="center" wrapText="1"/>
    </xf>
    <xf numFmtId="0" fontId="2" fillId="2" borderId="1" xfId="8" applyFont="1" applyFill="1" applyBorder="1" applyAlignment="1" applyProtection="1">
      <alignment vertical="center" wrapText="1"/>
    </xf>
    <xf numFmtId="0" fontId="2" fillId="2" borderId="1" xfId="15" applyFont="1" applyFill="1" applyBorder="1" applyAlignment="1" applyProtection="1">
      <alignment vertical="center" wrapText="1"/>
    </xf>
    <xf numFmtId="0" fontId="2" fillId="9" borderId="65" xfId="15" applyFont="1" applyFill="1" applyBorder="1" applyAlignment="1" applyProtection="1">
      <alignment vertical="center" wrapText="1"/>
    </xf>
    <xf numFmtId="1" fontId="34" fillId="11" borderId="1" xfId="5" applyNumberFormat="1" applyFont="1" applyFill="1" applyBorder="1" applyAlignment="1" applyProtection="1">
      <alignment horizontal="center" vertical="center" wrapText="1"/>
      <protection locked="0"/>
    </xf>
    <xf numFmtId="0" fontId="2" fillId="11" borderId="1" xfId="15" applyFont="1" applyFill="1" applyBorder="1" applyAlignment="1" applyProtection="1">
      <alignment vertical="center" wrapText="1"/>
      <protection locked="0"/>
    </xf>
    <xf numFmtId="1" fontId="58" fillId="5" borderId="0" xfId="0" applyNumberFormat="1" applyFont="1" applyFill="1" applyBorder="1" applyAlignment="1" applyProtection="1">
      <alignment horizontal="left"/>
    </xf>
    <xf numFmtId="0" fontId="23" fillId="5" borderId="0" xfId="0" applyFont="1" applyFill="1" applyBorder="1" applyAlignment="1" applyProtection="1"/>
    <xf numFmtId="0" fontId="22" fillId="5" borderId="0" xfId="0" applyFont="1" applyFill="1" applyBorder="1" applyProtection="1"/>
    <xf numFmtId="0" fontId="35" fillId="5" borderId="0" xfId="0" applyFont="1" applyFill="1" applyProtection="1"/>
    <xf numFmtId="0" fontId="36" fillId="5" borderId="0" xfId="12" applyFont="1" applyFill="1" applyBorder="1" applyAlignment="1" applyProtection="1"/>
    <xf numFmtId="1" fontId="18" fillId="0" borderId="0" xfId="12" applyNumberFormat="1" applyFont="1" applyBorder="1" applyProtection="1"/>
    <xf numFmtId="0" fontId="18" fillId="5" borderId="0" xfId="0" applyFont="1" applyFill="1" applyBorder="1" applyAlignment="1" applyProtection="1"/>
    <xf numFmtId="0" fontId="2" fillId="5" borderId="0" xfId="12" applyFill="1" applyBorder="1" applyProtection="1"/>
    <xf numFmtId="0" fontId="13" fillId="5" borderId="0" xfId="12" applyFont="1" applyFill="1" applyBorder="1" applyProtection="1"/>
    <xf numFmtId="0" fontId="12" fillId="5" borderId="0" xfId="12" applyFont="1" applyFill="1" applyBorder="1" applyAlignment="1" applyProtection="1">
      <alignment horizontal="left"/>
    </xf>
    <xf numFmtId="0" fontId="2" fillId="5" borderId="0" xfId="12" applyFill="1" applyProtection="1"/>
    <xf numFmtId="0" fontId="11" fillId="5" borderId="0" xfId="9" applyFont="1" applyFill="1" applyBorder="1" applyProtection="1"/>
    <xf numFmtId="0" fontId="2" fillId="5" borderId="0" xfId="9" applyFont="1" applyFill="1" applyBorder="1" applyProtection="1"/>
    <xf numFmtId="0" fontId="2" fillId="5" borderId="0" xfId="9" applyFill="1" applyBorder="1" applyProtection="1"/>
    <xf numFmtId="0" fontId="16" fillId="5" borderId="0" xfId="9" applyFont="1" applyFill="1" applyBorder="1" applyProtection="1"/>
    <xf numFmtId="0" fontId="2" fillId="2" borderId="6" xfId="10" applyFont="1" applyFill="1" applyBorder="1" applyAlignment="1" applyProtection="1">
      <alignment horizontal="center" vertical="center" wrapText="1"/>
    </xf>
    <xf numFmtId="0" fontId="2" fillId="2" borderId="7" xfId="10" applyFont="1" applyFill="1" applyBorder="1" applyAlignment="1" applyProtection="1">
      <alignment horizontal="center" vertical="center" wrapText="1"/>
    </xf>
    <xf numFmtId="0" fontId="23" fillId="2" borderId="4" xfId="0" applyFont="1" applyFill="1" applyBorder="1" applyAlignment="1" applyProtection="1">
      <alignment horizontal="center" vertical="center" wrapText="1"/>
    </xf>
    <xf numFmtId="0" fontId="0" fillId="0" borderId="0" xfId="0" applyBorder="1" applyAlignment="1" applyProtection="1"/>
    <xf numFmtId="0" fontId="2" fillId="0" borderId="0" xfId="10" applyFont="1" applyBorder="1" applyAlignment="1" applyProtection="1">
      <alignment horizontal="center" vertical="center" wrapText="1"/>
    </xf>
    <xf numFmtId="0" fontId="2" fillId="0" borderId="0" xfId="9" applyFont="1" applyBorder="1" applyAlignment="1" applyProtection="1">
      <alignment horizontal="center" vertical="center" wrapText="1"/>
    </xf>
    <xf numFmtId="0" fontId="0" fillId="2" borderId="14" xfId="0" applyFont="1" applyFill="1" applyBorder="1" applyAlignment="1" applyProtection="1">
      <alignment horizontal="center" vertical="center" wrapText="1"/>
    </xf>
    <xf numFmtId="0" fontId="0"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vertical="center" wrapText="1"/>
    </xf>
    <xf numFmtId="0" fontId="0" fillId="2" borderId="8" xfId="0" applyFont="1" applyFill="1" applyBorder="1" applyAlignment="1" applyProtection="1">
      <alignment horizontal="center" vertical="center" wrapText="1"/>
    </xf>
    <xf numFmtId="0" fontId="2" fillId="6" borderId="66" xfId="9" applyFill="1" applyBorder="1" applyAlignment="1" applyProtection="1">
      <alignment horizontal="right"/>
      <protection locked="0"/>
    </xf>
    <xf numFmtId="0" fontId="2" fillId="6" borderId="56" xfId="9" applyFont="1" applyFill="1" applyBorder="1" applyAlignment="1" applyProtection="1">
      <alignment horizontal="right"/>
      <protection locked="0"/>
    </xf>
    <xf numFmtId="0" fontId="2" fillId="0" borderId="58" xfId="9" applyFont="1" applyBorder="1" applyAlignment="1" applyProtection="1">
      <alignment horizontal="right"/>
    </xf>
    <xf numFmtId="0" fontId="2" fillId="0" borderId="0" xfId="9" applyFont="1" applyBorder="1" applyProtection="1"/>
    <xf numFmtId="0" fontId="2" fillId="5" borderId="0" xfId="9" applyFont="1" applyFill="1" applyBorder="1" applyAlignment="1" applyProtection="1"/>
    <xf numFmtId="0" fontId="0" fillId="5" borderId="0" xfId="0" applyFill="1" applyAlignment="1" applyProtection="1"/>
    <xf numFmtId="0" fontId="2" fillId="2" borderId="1" xfId="9" applyFont="1" applyFill="1" applyBorder="1" applyAlignment="1" applyProtection="1">
      <alignment horizontal="center" vertical="center" wrapText="1"/>
    </xf>
    <xf numFmtId="0" fontId="23" fillId="2" borderId="17" xfId="0" applyFont="1" applyFill="1" applyBorder="1" applyAlignment="1" applyProtection="1">
      <alignment horizontal="center" vertical="center" wrapText="1"/>
    </xf>
    <xf numFmtId="0" fontId="23" fillId="6" borderId="18" xfId="0" applyFont="1" applyFill="1" applyBorder="1" applyAlignment="1" applyProtection="1">
      <alignment wrapText="1"/>
      <protection locked="0"/>
    </xf>
    <xf numFmtId="0" fontId="23" fillId="6" borderId="18" xfId="9" applyFont="1" applyFill="1" applyBorder="1" applyProtection="1">
      <protection locked="0"/>
    </xf>
    <xf numFmtId="0" fontId="23" fillId="0" borderId="15" xfId="9" applyFont="1" applyBorder="1" applyProtection="1"/>
    <xf numFmtId="0" fontId="23" fillId="2" borderId="11" xfId="0" applyFont="1" applyFill="1" applyBorder="1" applyAlignment="1" applyProtection="1">
      <alignment horizontal="center" vertical="center" wrapText="1"/>
    </xf>
    <xf numFmtId="0" fontId="23" fillId="6" borderId="1" xfId="0" applyFont="1" applyFill="1" applyBorder="1" applyAlignment="1" applyProtection="1">
      <alignment wrapText="1"/>
      <protection locked="0"/>
    </xf>
    <xf numFmtId="0" fontId="23" fillId="6" borderId="1" xfId="9" applyFont="1" applyFill="1" applyBorder="1" applyProtection="1">
      <protection locked="0"/>
    </xf>
    <xf numFmtId="0" fontId="23" fillId="0" borderId="12" xfId="9" applyFont="1" applyBorder="1" applyProtection="1"/>
    <xf numFmtId="0" fontId="23" fillId="2" borderId="14" xfId="0" applyFont="1" applyFill="1" applyBorder="1" applyAlignment="1" applyProtection="1">
      <alignment horizontal="center" vertical="center" wrapText="1"/>
    </xf>
    <xf numFmtId="0" fontId="23" fillId="6" borderId="10" xfId="0" applyFont="1" applyFill="1" applyBorder="1" applyAlignment="1" applyProtection="1">
      <alignment wrapText="1"/>
      <protection locked="0"/>
    </xf>
    <xf numFmtId="0" fontId="23" fillId="6" borderId="10" xfId="9" applyFont="1" applyFill="1" applyBorder="1" applyProtection="1">
      <protection locked="0"/>
    </xf>
    <xf numFmtId="0" fontId="23" fillId="0" borderId="8" xfId="9" applyFont="1" applyBorder="1" applyProtection="1"/>
    <xf numFmtId="0" fontId="18" fillId="0" borderId="0" xfId="0" applyFont="1" applyProtection="1"/>
    <xf numFmtId="0" fontId="23" fillId="5" borderId="0" xfId="0" applyFont="1" applyFill="1" applyProtection="1"/>
    <xf numFmtId="0" fontId="23" fillId="2" borderId="1" xfId="0" applyFont="1" applyFill="1" applyBorder="1" applyAlignment="1" applyProtection="1">
      <alignment horizontal="center" vertical="center" wrapText="1"/>
    </xf>
    <xf numFmtId="0" fontId="23" fillId="2" borderId="12" xfId="0" applyFont="1" applyFill="1" applyBorder="1" applyAlignment="1" applyProtection="1">
      <alignment horizontal="center" vertical="center" wrapText="1"/>
    </xf>
    <xf numFmtId="0" fontId="23" fillId="2" borderId="10" xfId="0" applyFont="1" applyFill="1" applyBorder="1" applyAlignment="1" applyProtection="1">
      <alignment horizontal="center" vertical="center" wrapText="1"/>
    </xf>
    <xf numFmtId="0" fontId="23" fillId="2" borderId="10" xfId="0" applyFont="1" applyFill="1" applyBorder="1" applyAlignment="1" applyProtection="1">
      <alignment horizontal="center" vertical="center"/>
    </xf>
    <xf numFmtId="0" fontId="23" fillId="2" borderId="8" xfId="0" applyFont="1" applyFill="1" applyBorder="1" applyAlignment="1" applyProtection="1">
      <alignment horizontal="center" vertical="center"/>
    </xf>
    <xf numFmtId="0" fontId="23" fillId="2" borderId="66" xfId="0" applyFont="1" applyFill="1" applyBorder="1" applyAlignment="1" applyProtection="1">
      <alignment horizontal="center" vertical="center" wrapText="1"/>
    </xf>
    <xf numFmtId="0" fontId="23" fillId="6" borderId="56" xfId="0" applyFont="1" applyFill="1" applyBorder="1" applyAlignment="1" applyProtection="1">
      <alignment vertical="center" wrapText="1"/>
      <protection locked="0"/>
    </xf>
    <xf numFmtId="0" fontId="23" fillId="0" borderId="58" xfId="0" applyFont="1" applyBorder="1" applyAlignment="1" applyProtection="1">
      <alignment vertical="center" wrapText="1"/>
    </xf>
    <xf numFmtId="0" fontId="16" fillId="5" borderId="0" xfId="9" applyFont="1" applyFill="1" applyBorder="1" applyAlignment="1" applyProtection="1">
      <alignment horizontal="left"/>
    </xf>
    <xf numFmtId="0" fontId="23" fillId="2" borderId="6" xfId="0" applyFont="1" applyFill="1" applyBorder="1" applyAlignment="1" applyProtection="1">
      <alignment horizontal="center" vertical="center" wrapText="1"/>
    </xf>
    <xf numFmtId="0" fontId="2" fillId="6" borderId="4" xfId="9" applyFont="1" applyFill="1" applyBorder="1" applyAlignment="1" applyProtection="1">
      <alignment vertical="center"/>
      <protection locked="0"/>
    </xf>
    <xf numFmtId="0" fontId="2" fillId="6" borderId="8" xfId="9" applyFont="1" applyFill="1" applyBorder="1" applyAlignment="1" applyProtection="1">
      <alignment vertical="center"/>
      <protection locked="0"/>
    </xf>
    <xf numFmtId="0" fontId="0" fillId="0" borderId="0" xfId="0" applyBorder="1"/>
    <xf numFmtId="0" fontId="34" fillId="0" borderId="0" xfId="0" applyFont="1" applyBorder="1" applyAlignment="1">
      <alignment horizontal="center"/>
    </xf>
    <xf numFmtId="1" fontId="0" fillId="11" borderId="1" xfId="0" applyNumberFormat="1" applyFill="1" applyBorder="1"/>
    <xf numFmtId="0" fontId="0" fillId="11" borderId="1" xfId="0" applyFill="1" applyBorder="1"/>
    <xf numFmtId="0" fontId="0" fillId="11" borderId="1" xfId="0" applyFill="1" applyBorder="1" applyAlignment="1">
      <alignment horizontal="center"/>
    </xf>
    <xf numFmtId="0" fontId="0" fillId="0" borderId="0" xfId="0" applyBorder="1" applyAlignment="1">
      <alignment horizontal="center"/>
    </xf>
    <xf numFmtId="0" fontId="34" fillId="9" borderId="1" xfId="5" applyFont="1" applyFill="1" applyBorder="1" applyAlignment="1" applyProtection="1">
      <alignment vertical="center" wrapText="1"/>
      <protection hidden="1"/>
    </xf>
    <xf numFmtId="0" fontId="34" fillId="9" borderId="1" xfId="5" applyFont="1" applyFill="1" applyBorder="1" applyAlignment="1" applyProtection="1">
      <alignment horizontal="center" vertical="center" wrapText="1"/>
      <protection hidden="1"/>
    </xf>
    <xf numFmtId="0" fontId="34" fillId="12" borderId="1" xfId="6" applyFont="1" applyFill="1" applyBorder="1" applyAlignment="1" applyProtection="1">
      <alignment horizontal="center" vertical="center" wrapText="1"/>
    </xf>
    <xf numFmtId="0" fontId="34" fillId="9" borderId="36" xfId="5" applyFont="1" applyFill="1" applyBorder="1" applyAlignment="1" applyProtection="1">
      <alignment vertical="center" wrapText="1"/>
    </xf>
    <xf numFmtId="0" fontId="1" fillId="0" borderId="0" xfId="5" applyFont="1" applyProtection="1">
      <protection hidden="1"/>
    </xf>
    <xf numFmtId="0" fontId="1" fillId="0" borderId="0" xfId="5" applyFont="1" applyAlignment="1" applyProtection="1">
      <alignment horizontal="center" vertical="center" wrapText="1"/>
      <protection hidden="1"/>
    </xf>
    <xf numFmtId="0" fontId="34" fillId="11" borderId="1" xfId="5" applyFont="1" applyFill="1" applyBorder="1" applyAlignment="1" applyProtection="1">
      <alignment horizontal="left" vertical="center" wrapText="1"/>
      <protection locked="0"/>
    </xf>
    <xf numFmtId="0" fontId="1" fillId="0" borderId="0" xfId="5" applyAlignment="1" applyProtection="1">
      <alignment horizontal="center" vertical="center" wrapText="1"/>
      <protection hidden="1"/>
    </xf>
    <xf numFmtId="0" fontId="1" fillId="0" borderId="0" xfId="5" applyAlignment="1" applyProtection="1">
      <alignment vertical="center"/>
      <protection hidden="1"/>
    </xf>
    <xf numFmtId="0" fontId="39" fillId="0" borderId="0" xfId="6" applyFont="1" applyBorder="1" applyAlignment="1" applyProtection="1">
      <alignment vertical="center" wrapText="1"/>
    </xf>
    <xf numFmtId="0" fontId="1" fillId="0" borderId="0" xfId="5" applyBorder="1" applyAlignment="1" applyProtection="1">
      <alignment vertical="center"/>
      <protection hidden="1"/>
    </xf>
    <xf numFmtId="0" fontId="39" fillId="0" borderId="0" xfId="6" applyFont="1" applyBorder="1" applyAlignment="1" applyProtection="1">
      <alignment horizontal="center" vertical="center" wrapText="1"/>
    </xf>
    <xf numFmtId="0" fontId="39" fillId="0" borderId="0" xfId="5" applyFont="1" applyBorder="1" applyAlignment="1" applyProtection="1">
      <alignment vertical="center" wrapText="1"/>
    </xf>
    <xf numFmtId="0" fontId="34" fillId="0" borderId="38" xfId="5" applyFont="1" applyBorder="1" applyAlignment="1" applyProtection="1">
      <alignment horizontal="center" vertical="center" wrapText="1"/>
      <protection locked="0"/>
    </xf>
    <xf numFmtId="0" fontId="34" fillId="0" borderId="38" xfId="5" applyFont="1" applyBorder="1" applyAlignment="1" applyProtection="1">
      <alignment horizontal="left" vertical="center" wrapText="1"/>
      <protection locked="0"/>
    </xf>
    <xf numFmtId="0" fontId="34" fillId="11" borderId="1" xfId="5" applyFont="1" applyFill="1" applyBorder="1" applyAlignment="1" applyProtection="1">
      <alignment horizontal="left" vertical="center"/>
      <protection locked="0"/>
    </xf>
    <xf numFmtId="1" fontId="34" fillId="11" borderId="1" xfId="5" applyNumberFormat="1" applyFont="1" applyFill="1" applyBorder="1" applyAlignment="1" applyProtection="1">
      <alignment horizontal="left" vertical="center"/>
      <protection locked="0"/>
    </xf>
    <xf numFmtId="0" fontId="34" fillId="6" borderId="1" xfId="5" applyFont="1" applyFill="1" applyBorder="1" applyAlignment="1" applyProtection="1">
      <alignment horizontal="left" vertical="center" wrapText="1"/>
      <protection locked="0"/>
    </xf>
    <xf numFmtId="0" fontId="34" fillId="6" borderId="1" xfId="5" applyFont="1" applyFill="1" applyBorder="1" applyAlignment="1" applyProtection="1">
      <alignment horizontal="left" vertical="center"/>
      <protection locked="0"/>
    </xf>
    <xf numFmtId="0" fontId="23" fillId="5" borderId="22" xfId="0" applyFont="1" applyFill="1" applyBorder="1" applyAlignment="1" applyProtection="1">
      <alignment horizontal="left" vertical="top" wrapText="1"/>
    </xf>
    <xf numFmtId="0" fontId="26" fillId="0" borderId="0" xfId="0" applyFont="1" applyBorder="1" applyAlignment="1" applyProtection="1">
      <alignment horizontal="left" vertical="center" wrapText="1"/>
    </xf>
    <xf numFmtId="0" fontId="24" fillId="5" borderId="0" xfId="14" applyFont="1" applyFill="1" applyBorder="1" applyAlignment="1" applyProtection="1">
      <alignment horizontal="left" vertical="top" wrapText="1"/>
    </xf>
    <xf numFmtId="0" fontId="18" fillId="7" borderId="3" xfId="15" applyFont="1" applyFill="1" applyBorder="1" applyAlignment="1" applyProtection="1">
      <alignment horizontal="left"/>
    </xf>
    <xf numFmtId="0" fontId="23" fillId="2" borderId="3" xfId="15" applyFont="1" applyFill="1" applyBorder="1" applyAlignment="1" applyProtection="1">
      <alignment horizontal="center" vertical="center" wrapText="1"/>
    </xf>
    <xf numFmtId="0" fontId="30" fillId="9" borderId="28" xfId="5" applyFont="1" applyFill="1" applyBorder="1" applyAlignment="1" applyProtection="1">
      <alignment horizontal="center" vertical="center" wrapText="1"/>
    </xf>
    <xf numFmtId="0" fontId="24" fillId="0" borderId="0" xfId="0" applyFont="1" applyBorder="1" applyAlignment="1" applyProtection="1">
      <alignment horizontal="left" vertical="center" wrapText="1"/>
    </xf>
    <xf numFmtId="0" fontId="37" fillId="5" borderId="0" xfId="13" applyFont="1" applyFill="1" applyBorder="1" applyAlignment="1" applyProtection="1">
      <alignment horizontal="left" wrapText="1"/>
      <protection hidden="1"/>
    </xf>
    <xf numFmtId="0" fontId="39" fillId="9" borderId="6" xfId="5" applyFont="1" applyFill="1" applyBorder="1" applyAlignment="1" applyProtection="1">
      <alignment horizontal="center" vertical="center" wrapText="1"/>
    </xf>
    <xf numFmtId="0" fontId="40" fillId="9" borderId="7" xfId="5" applyFont="1" applyFill="1" applyBorder="1" applyAlignment="1" applyProtection="1">
      <alignment horizontal="center" vertical="center" wrapText="1"/>
    </xf>
    <xf numFmtId="0" fontId="39" fillId="9" borderId="7" xfId="5" applyFont="1" applyFill="1" applyBorder="1" applyAlignment="1" applyProtection="1">
      <alignment horizontal="center" vertical="center" wrapText="1"/>
    </xf>
    <xf numFmtId="0" fontId="39" fillId="9" borderId="7" xfId="6" applyFont="1" applyFill="1" applyBorder="1" applyAlignment="1" applyProtection="1">
      <alignment horizontal="center" vertical="center" wrapText="1"/>
    </xf>
    <xf numFmtId="0" fontId="39" fillId="12" borderId="7" xfId="6" applyFont="1" applyFill="1" applyBorder="1" applyAlignment="1" applyProtection="1">
      <alignment horizontal="center" vertical="center" wrapText="1"/>
    </xf>
    <xf numFmtId="0" fontId="39" fillId="9" borderId="4" xfId="5" applyFont="1" applyFill="1" applyBorder="1" applyAlignment="1" applyProtection="1">
      <alignment horizontal="center" vertical="center" wrapText="1"/>
    </xf>
    <xf numFmtId="0" fontId="34" fillId="13" borderId="40" xfId="5" applyFont="1" applyFill="1" applyBorder="1" applyAlignment="1" applyProtection="1">
      <alignment horizontal="center" vertical="center" wrapText="1"/>
      <protection locked="0"/>
    </xf>
    <xf numFmtId="0" fontId="34" fillId="6" borderId="41" xfId="5" applyFont="1" applyFill="1" applyBorder="1" applyAlignment="1" applyProtection="1">
      <alignment horizontal="left" vertical="center"/>
      <protection locked="0"/>
    </xf>
    <xf numFmtId="0" fontId="34" fillId="13" borderId="41" xfId="5" applyFont="1" applyFill="1" applyBorder="1" applyAlignment="1" applyProtection="1">
      <alignment horizontal="center" vertical="center" wrapText="1"/>
      <protection locked="0"/>
    </xf>
    <xf numFmtId="0" fontId="34" fillId="9" borderId="42" xfId="5" applyFont="1" applyFill="1" applyBorder="1" applyAlignment="1" applyProtection="1">
      <alignment horizontal="left" vertical="center" wrapText="1"/>
    </xf>
    <xf numFmtId="49" fontId="20" fillId="6" borderId="1" xfId="5" applyNumberFormat="1" applyFont="1" applyFill="1" applyBorder="1" applyAlignment="1" applyProtection="1">
      <alignment horizontal="left" vertical="center"/>
    </xf>
    <xf numFmtId="49" fontId="23" fillId="6" borderId="1" xfId="5" applyNumberFormat="1" applyFont="1" applyFill="1" applyBorder="1" applyAlignment="1" applyProtection="1">
      <alignment horizontal="left" vertical="center"/>
      <protection locked="0"/>
    </xf>
    <xf numFmtId="0" fontId="39" fillId="12" borderId="4" xfId="6" applyFont="1" applyFill="1" applyBorder="1" applyAlignment="1" applyProtection="1">
      <alignment horizontal="center" vertical="center" wrapText="1"/>
    </xf>
    <xf numFmtId="0" fontId="24" fillId="0" borderId="62" xfId="5" applyFont="1" applyBorder="1" applyAlignment="1" applyProtection="1">
      <alignment horizontal="left" vertical="center" wrapText="1"/>
    </xf>
    <xf numFmtId="0" fontId="50" fillId="9" borderId="5" xfId="5" applyFont="1" applyFill="1" applyBorder="1" applyAlignment="1" applyProtection="1">
      <alignment horizontal="left" wrapText="1"/>
    </xf>
    <xf numFmtId="0" fontId="34" fillId="6" borderId="11" xfId="5" applyFont="1" applyFill="1" applyBorder="1" applyAlignment="1" applyProtection="1">
      <alignment horizontal="center" vertical="center"/>
      <protection locked="0"/>
    </xf>
    <xf numFmtId="0" fontId="30" fillId="6" borderId="11" xfId="5" applyFont="1" applyFill="1" applyBorder="1" applyAlignment="1" applyProtection="1">
      <alignment horizontal="center" vertical="center"/>
      <protection locked="0"/>
    </xf>
    <xf numFmtId="0" fontId="34" fillId="6" borderId="14" xfId="5" applyFont="1" applyFill="1" applyBorder="1" applyAlignment="1" applyProtection="1">
      <alignment horizontal="center" vertical="center"/>
      <protection locked="0"/>
    </xf>
    <xf numFmtId="0" fontId="55" fillId="0" borderId="0" xfId="5" applyFont="1" applyBorder="1" applyAlignment="1" applyProtection="1">
      <alignment horizontal="left" vertical="center" wrapText="1"/>
    </xf>
    <xf numFmtId="0" fontId="56" fillId="0" borderId="0" xfId="0" applyFont="1" applyBorder="1" applyAlignment="1">
      <alignment horizontal="left" vertical="center" wrapText="1"/>
    </xf>
    <xf numFmtId="0" fontId="34" fillId="9" borderId="6" xfId="5" applyFont="1" applyFill="1" applyBorder="1" applyAlignment="1" applyProtection="1">
      <alignment horizontal="center" vertical="center" wrapText="1"/>
    </xf>
    <xf numFmtId="0" fontId="48" fillId="9" borderId="7" xfId="5" applyFont="1" applyFill="1" applyBorder="1" applyAlignment="1" applyProtection="1">
      <alignment horizontal="center" vertical="center" wrapText="1"/>
    </xf>
    <xf numFmtId="0" fontId="30" fillId="9" borderId="7" xfId="5" applyFont="1" applyFill="1" applyBorder="1" applyAlignment="1" applyProtection="1">
      <alignment horizontal="center" vertical="center" wrapText="1"/>
    </xf>
    <xf numFmtId="1" fontId="23" fillId="9" borderId="7" xfId="15" applyNumberFormat="1" applyFont="1" applyFill="1" applyBorder="1" applyAlignment="1" applyProtection="1">
      <alignment horizontal="center" vertical="center" wrapText="1"/>
    </xf>
    <xf numFmtId="1" fontId="23" fillId="2" borderId="7" xfId="8" applyNumberFormat="1" applyFont="1" applyFill="1" applyBorder="1" applyAlignment="1" applyProtection="1">
      <alignment horizontal="center" vertical="center" wrapText="1"/>
    </xf>
    <xf numFmtId="1" fontId="23" fillId="2" borderId="7" xfId="15" applyNumberFormat="1" applyFont="1" applyFill="1" applyBorder="1" applyAlignment="1" applyProtection="1">
      <alignment horizontal="center" vertical="center" wrapText="1"/>
    </xf>
    <xf numFmtId="10" fontId="2" fillId="9" borderId="7" xfId="15" applyNumberFormat="1" applyFont="1" applyFill="1" applyBorder="1" applyAlignment="1" applyProtection="1">
      <alignment horizontal="center" vertical="center" wrapText="1"/>
    </xf>
    <xf numFmtId="0" fontId="2" fillId="9" borderId="7" xfId="15" applyFont="1" applyFill="1" applyBorder="1" applyAlignment="1" applyProtection="1">
      <alignment horizontal="center" vertical="center" wrapText="1"/>
    </xf>
    <xf numFmtId="0" fontId="13" fillId="2" borderId="4" xfId="15" applyFont="1" applyFill="1" applyBorder="1" applyAlignment="1" applyProtection="1">
      <alignment horizontal="center" vertical="center" wrapText="1"/>
    </xf>
    <xf numFmtId="0" fontId="66" fillId="14" borderId="3" xfId="5" applyFont="1" applyFill="1" applyBorder="1" applyAlignment="1" applyProtection="1">
      <alignment horizontal="left" vertical="center"/>
    </xf>
    <xf numFmtId="10" fontId="66" fillId="14" borderId="19" xfId="5" applyNumberFormat="1" applyFont="1" applyFill="1" applyBorder="1" applyAlignment="1" applyProtection="1">
      <alignment horizontal="right"/>
    </xf>
    <xf numFmtId="0" fontId="23" fillId="6" borderId="1" xfId="5" applyFont="1" applyFill="1" applyBorder="1" applyAlignment="1" applyProtection="1">
      <alignment horizontal="left" vertical="center"/>
      <protection locked="0"/>
    </xf>
    <xf numFmtId="0" fontId="2" fillId="6" borderId="1" xfId="5" applyFont="1" applyFill="1" applyBorder="1" applyAlignment="1" applyProtection="1">
      <alignment horizontal="left" vertical="center"/>
      <protection locked="0"/>
    </xf>
    <xf numFmtId="0" fontId="55" fillId="0" borderId="0" xfId="5" applyFont="1" applyBorder="1" applyAlignment="1" applyProtection="1">
      <alignment horizontal="left" vertical="center" wrapText="1"/>
      <protection locked="0"/>
    </xf>
    <xf numFmtId="0" fontId="55" fillId="0" borderId="0" xfId="5" applyFont="1" applyBorder="1" applyAlignment="1" applyProtection="1">
      <alignment horizontal="left" vertical="center"/>
      <protection locked="0"/>
    </xf>
    <xf numFmtId="0" fontId="55" fillId="0" borderId="0" xfId="0" applyFont="1" applyBorder="1" applyAlignment="1">
      <alignment horizontal="left" vertical="top" wrapText="1"/>
    </xf>
    <xf numFmtId="0" fontId="56" fillId="0" borderId="0" xfId="5" applyFont="1" applyBorder="1" applyAlignment="1" applyProtection="1">
      <alignment horizontal="left" vertical="top" wrapText="1"/>
    </xf>
    <xf numFmtId="0" fontId="56" fillId="0" borderId="0" xfId="5" applyFont="1" applyBorder="1" applyAlignment="1" applyProtection="1">
      <alignment vertical="top" wrapText="1"/>
    </xf>
    <xf numFmtId="0" fontId="2" fillId="2" borderId="3" xfId="10" applyFont="1" applyFill="1" applyBorder="1" applyAlignment="1" applyProtection="1">
      <alignment horizontal="center" vertical="center" wrapText="1"/>
    </xf>
    <xf numFmtId="0" fontId="23" fillId="2" borderId="30" xfId="9" applyFont="1" applyFill="1" applyBorder="1" applyAlignment="1" applyProtection="1">
      <alignment horizontal="center" vertical="center" wrapText="1"/>
    </xf>
    <xf numFmtId="0" fontId="23" fillId="2" borderId="4" xfId="0" applyFont="1" applyFill="1" applyBorder="1" applyAlignment="1" applyProtection="1">
      <alignment horizontal="center" vertical="center" wrapText="1"/>
    </xf>
    <xf numFmtId="0" fontId="24" fillId="5" borderId="0" xfId="0" applyFont="1" applyFill="1" applyBorder="1" applyAlignment="1" applyProtection="1">
      <alignment horizontal="left" vertical="center" wrapText="1"/>
    </xf>
  </cellXfs>
  <cellStyles count="17">
    <cellStyle name="Hyperlink" xfId="1" builtinId="8"/>
    <cellStyle name="Normal" xfId="0" builtinId="0"/>
    <cellStyle name="Normal 2" xfId="2"/>
    <cellStyle name="Normal 2 2" xfId="3"/>
    <cellStyle name="Normal 2 2 2" xfId="4"/>
    <cellStyle name="Normal 2 2 3" xfId="5"/>
    <cellStyle name="Normal 3" xfId="6"/>
    <cellStyle name="Normal_KVALITET RADA" xfId="7"/>
    <cellStyle name="Normal_KVALITET RADA 2" xfId="8"/>
    <cellStyle name="Normal_OPŠTI PODACI" xfId="9"/>
    <cellStyle name="Normal_OSTALI PODACI" xfId="10"/>
    <cellStyle name="Normal_PROTOK PREDMETA " xfId="11"/>
    <cellStyle name="Normal_Sheet1" xfId="12"/>
    <cellStyle name="Normal_Sheet1 2" xfId="13"/>
    <cellStyle name="Normal_Sheet2" xfId="14"/>
    <cellStyle name="Normal_Sheet2 2" xfId="15"/>
    <cellStyle name="Percent 2" xfId="16"/>
  </cellStyles>
  <dxfs count="74">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
      <font>
        <name val="Arial"/>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DBEEF4"/>
      <rgbColor rgb="FFD7E4BD"/>
      <rgbColor rgb="FFFFFF99"/>
      <rgbColor rgb="FFBFBFBF"/>
      <rgbColor rgb="FFFDEADA"/>
      <rgbColor rgb="FFDCE6F2"/>
      <rgbColor rgb="FFFCD5B5"/>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K190"/>
  <sheetViews>
    <sheetView view="pageBreakPreview" zoomScale="75" zoomScaleNormal="100" zoomScalePageLayoutView="75" workbookViewId="0">
      <selection activeCell="J2" sqref="J2"/>
    </sheetView>
  </sheetViews>
  <sheetFormatPr defaultColWidth="9.140625" defaultRowHeight="15.75" x14ac:dyDescent="0.25"/>
  <cols>
    <col min="1" max="1" width="3.5703125" style="14" customWidth="1"/>
    <col min="2" max="12" width="9.140625" style="14"/>
    <col min="13" max="13" width="22.7109375" style="14" customWidth="1"/>
    <col min="14" max="14" width="3.5703125" style="14" customWidth="1"/>
    <col min="15" max="1025" width="9.140625" style="14"/>
  </cols>
  <sheetData>
    <row r="2" spans="2:13" ht="66.75" customHeight="1" x14ac:dyDescent="0.25">
      <c r="B2" s="15" t="s">
        <v>0</v>
      </c>
      <c r="C2" s="16"/>
      <c r="D2" s="17"/>
      <c r="E2" s="17"/>
      <c r="F2" s="17"/>
      <c r="G2" s="17"/>
      <c r="H2" s="17"/>
      <c r="I2" s="17"/>
      <c r="J2" s="17"/>
      <c r="K2" s="17"/>
      <c r="L2" s="17"/>
      <c r="M2" s="17"/>
    </row>
    <row r="3" spans="2:13" s="18" customFormat="1" ht="21" customHeight="1" x14ac:dyDescent="0.25">
      <c r="B3" s="19" t="s">
        <v>1</v>
      </c>
      <c r="C3" s="20"/>
      <c r="D3" s="20"/>
      <c r="E3" s="20"/>
      <c r="F3" s="20"/>
      <c r="G3" s="20"/>
      <c r="H3" s="20"/>
      <c r="I3" s="20"/>
      <c r="J3" s="20"/>
      <c r="K3" s="20"/>
      <c r="L3" s="20"/>
      <c r="M3" s="20"/>
    </row>
    <row r="4" spans="2:13" s="18" customFormat="1" ht="21" customHeight="1" x14ac:dyDescent="0.25">
      <c r="B4" s="21" t="s">
        <v>2</v>
      </c>
      <c r="C4" s="20"/>
      <c r="D4" s="20"/>
      <c r="E4" s="20"/>
      <c r="F4" s="20"/>
      <c r="G4" s="20"/>
      <c r="H4" s="20"/>
      <c r="I4" s="20"/>
      <c r="J4" s="20"/>
      <c r="K4" s="20"/>
      <c r="L4" s="20"/>
      <c r="M4" s="20"/>
    </row>
    <row r="5" spans="2:13" s="18" customFormat="1" ht="21" customHeight="1" x14ac:dyDescent="0.25">
      <c r="B5" s="21" t="s">
        <v>3</v>
      </c>
      <c r="C5" s="20"/>
      <c r="D5" s="20"/>
      <c r="E5" s="20"/>
      <c r="F5" s="20"/>
      <c r="G5" s="20"/>
      <c r="H5" s="20"/>
      <c r="I5" s="20"/>
      <c r="J5" s="20"/>
      <c r="K5" s="20"/>
      <c r="L5" s="20"/>
      <c r="M5" s="20"/>
    </row>
    <row r="6" spans="2:13" s="22" customFormat="1" ht="29.25" customHeight="1" x14ac:dyDescent="0.25">
      <c r="B6" s="13" t="s">
        <v>4</v>
      </c>
      <c r="C6" s="13"/>
      <c r="D6" s="13"/>
      <c r="E6" s="13"/>
      <c r="F6" s="13"/>
      <c r="G6" s="13"/>
      <c r="H6" s="13"/>
      <c r="I6" s="13"/>
      <c r="J6" s="13"/>
      <c r="K6" s="13"/>
      <c r="L6" s="13"/>
      <c r="M6" s="13"/>
    </row>
    <row r="7" spans="2:13" s="22" customFormat="1" ht="16.5" customHeight="1" x14ac:dyDescent="0.25">
      <c r="B7" s="13" t="s">
        <v>5</v>
      </c>
      <c r="C7" s="13"/>
      <c r="D7" s="13"/>
      <c r="E7" s="13"/>
      <c r="F7" s="13"/>
      <c r="G7" s="13"/>
      <c r="H7" s="13"/>
      <c r="I7" s="13"/>
      <c r="J7" s="13"/>
      <c r="K7" s="13"/>
      <c r="L7" s="13"/>
      <c r="M7" s="13"/>
    </row>
    <row r="8" spans="2:13" s="22" customFormat="1" ht="16.5" customHeight="1" x14ac:dyDescent="0.25">
      <c r="B8" s="13"/>
      <c r="C8" s="13"/>
      <c r="D8" s="13"/>
      <c r="E8" s="13"/>
      <c r="F8" s="13"/>
      <c r="G8" s="13"/>
      <c r="H8" s="13"/>
      <c r="I8" s="13"/>
      <c r="J8" s="13"/>
      <c r="K8" s="13"/>
      <c r="L8" s="13"/>
      <c r="M8" s="13"/>
    </row>
    <row r="9" spans="2:13" s="22" customFormat="1" ht="16.5" customHeight="1" x14ac:dyDescent="0.25">
      <c r="B9" s="23"/>
      <c r="C9" s="23"/>
      <c r="D9" s="23"/>
      <c r="E9" s="23"/>
      <c r="F9" s="23"/>
      <c r="G9" s="23"/>
      <c r="H9" s="23"/>
      <c r="I9" s="23"/>
      <c r="J9" s="23"/>
      <c r="K9" s="23"/>
      <c r="L9" s="23"/>
      <c r="M9" s="23"/>
    </row>
    <row r="10" spans="2:13" s="22" customFormat="1" x14ac:dyDescent="0.25">
      <c r="B10" s="24" t="s">
        <v>6</v>
      </c>
      <c r="C10" s="24"/>
      <c r="D10" s="24"/>
      <c r="E10" s="24"/>
      <c r="F10" s="24"/>
      <c r="G10" s="24"/>
      <c r="H10" s="24"/>
      <c r="I10" s="24"/>
      <c r="J10" s="24"/>
      <c r="K10" s="24"/>
      <c r="L10" s="24"/>
      <c r="M10" s="24"/>
    </row>
    <row r="11" spans="2:13" s="22" customFormat="1" ht="30" customHeight="1" x14ac:dyDescent="0.25">
      <c r="B11" s="24" t="s">
        <v>7</v>
      </c>
      <c r="C11" s="24"/>
      <c r="D11" s="24"/>
      <c r="E11" s="24"/>
      <c r="F11" s="24"/>
      <c r="G11" s="24"/>
      <c r="H11" s="24"/>
      <c r="I11" s="24"/>
      <c r="J11" s="24"/>
      <c r="K11" s="24"/>
      <c r="L11" s="24"/>
      <c r="M11" s="24"/>
    </row>
    <row r="12" spans="2:13" s="22" customFormat="1" ht="24" customHeight="1" x14ac:dyDescent="0.25">
      <c r="B12" s="13" t="s">
        <v>8</v>
      </c>
      <c r="C12" s="13"/>
      <c r="D12" s="13"/>
      <c r="E12" s="13"/>
      <c r="F12" s="13"/>
      <c r="G12" s="13"/>
      <c r="H12" s="13"/>
      <c r="I12" s="13"/>
      <c r="J12" s="13"/>
      <c r="K12" s="13"/>
      <c r="L12" s="13"/>
      <c r="M12" s="13"/>
    </row>
    <row r="13" spans="2:13" s="22" customFormat="1" x14ac:dyDescent="0.25">
      <c r="B13" s="13"/>
      <c r="C13" s="13"/>
      <c r="D13" s="13"/>
      <c r="E13" s="13"/>
      <c r="F13" s="13"/>
      <c r="G13" s="13"/>
      <c r="H13" s="13"/>
      <c r="I13" s="13"/>
      <c r="J13" s="13"/>
      <c r="K13" s="13"/>
      <c r="L13" s="13"/>
      <c r="M13" s="13"/>
    </row>
    <row r="14" spans="2:13" s="22" customFormat="1" x14ac:dyDescent="0.25">
      <c r="B14" s="24"/>
      <c r="C14" s="24"/>
      <c r="D14" s="24"/>
      <c r="E14" s="24"/>
      <c r="F14" s="24"/>
      <c r="G14" s="24"/>
      <c r="H14" s="24"/>
      <c r="I14" s="24"/>
      <c r="J14" s="24"/>
      <c r="K14" s="24"/>
      <c r="L14" s="24"/>
      <c r="M14" s="24"/>
    </row>
    <row r="15" spans="2:13" s="22" customFormat="1" x14ac:dyDescent="0.25">
      <c r="B15" s="24" t="s">
        <v>9</v>
      </c>
      <c r="C15" s="24"/>
      <c r="D15" s="24"/>
      <c r="E15" s="24"/>
      <c r="F15" s="24"/>
      <c r="G15" s="24"/>
      <c r="H15" s="24"/>
      <c r="I15" s="24"/>
      <c r="J15" s="24"/>
      <c r="K15" s="24"/>
      <c r="L15" s="24"/>
      <c r="M15" s="24"/>
    </row>
    <row r="16" spans="2:13" s="22" customFormat="1" x14ac:dyDescent="0.25">
      <c r="B16" s="24"/>
      <c r="C16" s="24"/>
      <c r="D16" s="24"/>
      <c r="E16" s="24"/>
      <c r="F16" s="24"/>
      <c r="G16" s="24"/>
      <c r="H16" s="24"/>
      <c r="I16" s="24"/>
      <c r="J16" s="24"/>
      <c r="K16" s="24"/>
      <c r="L16" s="24"/>
      <c r="M16" s="24"/>
    </row>
    <row r="17" spans="2:13" s="22" customFormat="1" x14ac:dyDescent="0.25">
      <c r="B17" s="24" t="s">
        <v>10</v>
      </c>
      <c r="C17" s="24"/>
      <c r="D17" s="24"/>
      <c r="E17" s="24"/>
      <c r="F17" s="24"/>
      <c r="G17" s="24"/>
      <c r="H17" s="24"/>
      <c r="I17" s="24"/>
      <c r="J17" s="24"/>
      <c r="K17" s="24"/>
      <c r="L17" s="24"/>
      <c r="M17" s="24"/>
    </row>
    <row r="18" spans="2:13" s="22" customFormat="1" x14ac:dyDescent="0.25">
      <c r="B18" s="24" t="s">
        <v>11</v>
      </c>
      <c r="C18" s="24"/>
      <c r="D18" s="24"/>
      <c r="E18" s="24"/>
      <c r="F18" s="24"/>
      <c r="G18" s="24"/>
      <c r="H18" s="24"/>
      <c r="I18" s="24"/>
      <c r="J18" s="24"/>
      <c r="K18" s="24"/>
      <c r="L18" s="24"/>
      <c r="M18" s="24"/>
    </row>
    <row r="19" spans="2:13" s="22" customFormat="1" ht="9" customHeight="1" x14ac:dyDescent="0.25">
      <c r="B19" s="24"/>
      <c r="C19" s="24"/>
      <c r="D19" s="24"/>
      <c r="E19" s="24"/>
      <c r="F19" s="24"/>
      <c r="G19" s="24"/>
      <c r="H19" s="24"/>
      <c r="I19" s="24"/>
      <c r="J19" s="24"/>
      <c r="K19" s="24"/>
      <c r="L19" s="24"/>
      <c r="M19" s="24"/>
    </row>
    <row r="20" spans="2:13" s="22" customFormat="1" ht="29.25" customHeight="1" x14ac:dyDescent="0.25">
      <c r="B20" s="12" t="s">
        <v>12</v>
      </c>
      <c r="C20" s="12"/>
      <c r="D20" s="12"/>
      <c r="E20" s="12"/>
      <c r="F20" s="12"/>
      <c r="G20" s="12"/>
      <c r="H20" s="12"/>
      <c r="I20" s="12"/>
      <c r="J20" s="12"/>
      <c r="K20" s="12"/>
      <c r="L20" s="12"/>
      <c r="M20" s="12"/>
    </row>
    <row r="21" spans="2:13" s="22" customFormat="1" ht="31.5" customHeight="1" x14ac:dyDescent="0.35">
      <c r="B21" s="25" t="s">
        <v>13</v>
      </c>
      <c r="C21" s="24"/>
      <c r="D21" s="24"/>
      <c r="E21" s="24"/>
      <c r="F21" s="24"/>
      <c r="G21" s="24"/>
      <c r="H21" s="24"/>
      <c r="I21" s="24"/>
      <c r="J21" s="24"/>
      <c r="K21" s="24"/>
      <c r="L21" s="24"/>
      <c r="M21" s="24"/>
    </row>
    <row r="22" spans="2:13" s="22" customFormat="1" ht="15.75" hidden="1" customHeight="1" x14ac:dyDescent="0.25">
      <c r="B22" s="26"/>
      <c r="C22" s="26"/>
      <c r="D22" s="26"/>
      <c r="E22" s="26"/>
      <c r="F22" s="26"/>
      <c r="G22" s="26"/>
      <c r="H22" s="26"/>
      <c r="I22" s="26"/>
      <c r="J22" s="26"/>
      <c r="K22" s="26"/>
      <c r="L22" s="26"/>
      <c r="M22" s="26"/>
    </row>
    <row r="23" spans="2:13" s="22" customFormat="1" ht="15.75" hidden="1" customHeight="1" x14ac:dyDescent="0.25">
      <c r="B23" s="26"/>
      <c r="C23" s="26"/>
      <c r="D23" s="26"/>
      <c r="E23" s="26"/>
      <c r="F23" s="26"/>
      <c r="G23" s="26"/>
      <c r="H23" s="26"/>
      <c r="I23" s="26"/>
      <c r="J23" s="26"/>
      <c r="K23" s="26"/>
      <c r="L23" s="26"/>
      <c r="M23" s="26"/>
    </row>
    <row r="24" spans="2:13" ht="24.75" customHeight="1" x14ac:dyDescent="0.25">
      <c r="B24" s="17" t="s">
        <v>14</v>
      </c>
      <c r="C24" s="17"/>
      <c r="D24" s="17"/>
      <c r="E24" s="17"/>
      <c r="F24" s="17"/>
      <c r="G24" s="17"/>
      <c r="H24" s="17"/>
      <c r="I24" s="17"/>
      <c r="J24" s="17"/>
      <c r="K24" s="17"/>
      <c r="L24" s="17"/>
      <c r="M24" s="17"/>
    </row>
    <row r="25" spans="2:13" x14ac:dyDescent="0.25">
      <c r="B25" s="17" t="s">
        <v>15</v>
      </c>
      <c r="C25" s="17"/>
      <c r="D25" s="17"/>
      <c r="E25" s="17"/>
      <c r="F25" s="17"/>
      <c r="G25" s="17"/>
      <c r="H25" s="17"/>
      <c r="I25" s="17"/>
      <c r="J25" s="17"/>
      <c r="K25" s="17"/>
      <c r="L25" s="17"/>
      <c r="M25" s="17"/>
    </row>
    <row r="26" spans="2:13" s="27" customFormat="1" ht="25.5" customHeight="1" x14ac:dyDescent="0.25">
      <c r="B26" s="28" t="s">
        <v>16</v>
      </c>
      <c r="C26" s="29"/>
      <c r="D26" s="29"/>
      <c r="E26" s="29"/>
      <c r="F26" s="29"/>
      <c r="G26" s="29"/>
      <c r="H26" s="29"/>
      <c r="I26" s="29"/>
      <c r="J26" s="29"/>
      <c r="K26" s="29"/>
      <c r="L26" s="29"/>
      <c r="M26" s="29"/>
    </row>
    <row r="27" spans="2:13" x14ac:dyDescent="0.25">
      <c r="B27" s="17" t="s">
        <v>17</v>
      </c>
      <c r="C27" s="17"/>
      <c r="D27" s="17"/>
      <c r="E27" s="17"/>
      <c r="F27" s="17"/>
      <c r="G27" s="17"/>
      <c r="H27" s="17"/>
      <c r="I27" s="17"/>
      <c r="J27" s="17"/>
      <c r="K27" s="17"/>
      <c r="L27" s="17"/>
      <c r="M27" s="17"/>
    </row>
    <row r="28" spans="2:13" x14ac:dyDescent="0.25">
      <c r="B28" s="17" t="s">
        <v>18</v>
      </c>
      <c r="C28" s="17"/>
      <c r="D28" s="17"/>
      <c r="E28" s="17"/>
      <c r="F28" s="17"/>
      <c r="G28" s="17"/>
      <c r="H28" s="17"/>
      <c r="I28" s="17"/>
      <c r="J28" s="17"/>
      <c r="K28" s="17"/>
      <c r="L28" s="17"/>
      <c r="M28" s="17"/>
    </row>
    <row r="29" spans="2:13" ht="30" customHeight="1" x14ac:dyDescent="0.25">
      <c r="B29" s="17" t="s">
        <v>19</v>
      </c>
      <c r="C29" s="17"/>
      <c r="D29" s="17"/>
      <c r="E29" s="17"/>
      <c r="F29" s="17"/>
      <c r="G29" s="17"/>
      <c r="H29" s="17"/>
      <c r="I29" s="17"/>
      <c r="J29" s="17"/>
      <c r="K29" s="17"/>
      <c r="L29" s="17"/>
      <c r="M29" s="17"/>
    </row>
    <row r="30" spans="2:13" x14ac:dyDescent="0.25">
      <c r="B30" s="17" t="s">
        <v>20</v>
      </c>
      <c r="C30" s="17"/>
      <c r="D30" s="17"/>
      <c r="E30" s="17"/>
      <c r="F30" s="17"/>
      <c r="G30" s="17"/>
      <c r="H30" s="17"/>
      <c r="I30" s="17"/>
      <c r="J30" s="17"/>
      <c r="K30" s="17"/>
      <c r="L30" s="17"/>
      <c r="M30" s="17"/>
    </row>
    <row r="31" spans="2:13" ht="8.25" customHeight="1" x14ac:dyDescent="0.25">
      <c r="B31" s="17"/>
      <c r="C31" s="17"/>
      <c r="D31" s="17"/>
      <c r="E31" s="17"/>
      <c r="F31" s="17"/>
      <c r="G31" s="17"/>
      <c r="H31" s="17"/>
      <c r="I31" s="17"/>
      <c r="J31" s="17"/>
      <c r="K31" s="17"/>
      <c r="L31" s="17"/>
      <c r="M31" s="17"/>
    </row>
    <row r="32" spans="2:13" ht="47.25" customHeight="1" x14ac:dyDescent="0.25">
      <c r="B32" s="11" t="s">
        <v>21</v>
      </c>
      <c r="C32" s="11"/>
      <c r="D32" s="11"/>
      <c r="E32" s="11"/>
      <c r="F32" s="11"/>
      <c r="G32" s="11"/>
      <c r="H32" s="11"/>
      <c r="I32" s="11"/>
      <c r="J32" s="11"/>
      <c r="K32" s="11"/>
      <c r="L32" s="11"/>
      <c r="M32" s="11"/>
    </row>
    <row r="33" spans="2:13" ht="81" customHeight="1" x14ac:dyDescent="0.25">
      <c r="B33" s="11" t="s">
        <v>22</v>
      </c>
      <c r="C33" s="11"/>
      <c r="D33" s="11"/>
      <c r="E33" s="11"/>
      <c r="F33" s="11"/>
      <c r="G33" s="11"/>
      <c r="H33" s="11"/>
      <c r="I33" s="11"/>
      <c r="J33" s="11"/>
      <c r="K33" s="11"/>
      <c r="L33" s="11"/>
      <c r="M33" s="11"/>
    </row>
    <row r="34" spans="2:13" ht="151.5" customHeight="1" x14ac:dyDescent="0.25">
      <c r="B34" s="11" t="s">
        <v>23</v>
      </c>
      <c r="C34" s="11"/>
      <c r="D34" s="11"/>
      <c r="E34" s="11"/>
      <c r="F34" s="11"/>
      <c r="G34" s="11"/>
      <c r="H34" s="11"/>
      <c r="I34" s="11"/>
      <c r="J34" s="11"/>
      <c r="K34" s="11"/>
      <c r="L34" s="11"/>
      <c r="M34" s="11"/>
    </row>
    <row r="35" spans="2:13" ht="15.75" hidden="1" customHeight="1" x14ac:dyDescent="0.25">
      <c r="B35" s="11" t="s">
        <v>24</v>
      </c>
      <c r="C35" s="11"/>
      <c r="D35" s="11"/>
      <c r="E35" s="11"/>
      <c r="F35" s="11"/>
      <c r="G35" s="11"/>
      <c r="H35" s="11"/>
      <c r="I35" s="11"/>
      <c r="J35" s="11"/>
      <c r="K35" s="11"/>
      <c r="L35" s="11"/>
      <c r="M35" s="11"/>
    </row>
    <row r="36" spans="2:13" hidden="1" x14ac:dyDescent="0.25">
      <c r="B36" s="11"/>
      <c r="C36" s="11"/>
      <c r="D36" s="11"/>
      <c r="E36" s="11"/>
      <c r="F36" s="11"/>
      <c r="G36" s="11"/>
      <c r="H36" s="11"/>
      <c r="I36" s="11"/>
      <c r="J36" s="11"/>
      <c r="K36" s="11"/>
      <c r="L36" s="11"/>
      <c r="M36" s="11"/>
    </row>
    <row r="37" spans="2:13" ht="15.75" hidden="1" customHeight="1" x14ac:dyDescent="0.25">
      <c r="B37" s="11"/>
      <c r="C37" s="11"/>
      <c r="D37" s="11"/>
      <c r="E37" s="11"/>
      <c r="F37" s="11"/>
      <c r="G37" s="11"/>
      <c r="H37" s="11"/>
      <c r="I37" s="11"/>
      <c r="J37" s="11"/>
      <c r="K37" s="11"/>
      <c r="L37" s="11"/>
      <c r="M37" s="11"/>
    </row>
    <row r="38" spans="2:13" hidden="1" x14ac:dyDescent="0.25">
      <c r="B38" s="11"/>
      <c r="C38" s="11"/>
      <c r="D38" s="11"/>
      <c r="E38" s="11"/>
      <c r="F38" s="11"/>
      <c r="G38" s="11"/>
      <c r="H38" s="11"/>
      <c r="I38" s="11"/>
      <c r="J38" s="11"/>
      <c r="K38" s="11"/>
      <c r="L38" s="11"/>
      <c r="M38" s="11"/>
    </row>
    <row r="39" spans="2:13" hidden="1" x14ac:dyDescent="0.25">
      <c r="B39" s="11"/>
      <c r="C39" s="11"/>
      <c r="D39" s="11"/>
      <c r="E39" s="11"/>
      <c r="F39" s="11"/>
      <c r="G39" s="11"/>
      <c r="H39" s="11"/>
      <c r="I39" s="11"/>
      <c r="J39" s="11"/>
      <c r="K39" s="11"/>
      <c r="L39" s="11"/>
      <c r="M39" s="11"/>
    </row>
    <row r="40" spans="2:13" hidden="1" x14ac:dyDescent="0.25">
      <c r="B40" s="11"/>
      <c r="C40" s="11"/>
      <c r="D40" s="11"/>
      <c r="E40" s="11"/>
      <c r="F40" s="11"/>
      <c r="G40" s="11"/>
      <c r="H40" s="11"/>
      <c r="I40" s="11"/>
      <c r="J40" s="11"/>
      <c r="K40" s="11"/>
      <c r="L40" s="11"/>
      <c r="M40" s="11"/>
    </row>
    <row r="41" spans="2:13" hidden="1" x14ac:dyDescent="0.25">
      <c r="B41" s="11"/>
      <c r="C41" s="11"/>
      <c r="D41" s="11"/>
      <c r="E41" s="11"/>
      <c r="F41" s="11"/>
      <c r="G41" s="11"/>
      <c r="H41" s="11"/>
      <c r="I41" s="11"/>
      <c r="J41" s="11"/>
      <c r="K41" s="11"/>
      <c r="L41" s="11"/>
      <c r="M41" s="11"/>
    </row>
    <row r="42" spans="2:13" hidden="1" x14ac:dyDescent="0.25">
      <c r="B42" s="11"/>
      <c r="C42" s="11"/>
      <c r="D42" s="11"/>
      <c r="E42" s="11"/>
      <c r="F42" s="11"/>
      <c r="G42" s="11"/>
      <c r="H42" s="11"/>
      <c r="I42" s="11"/>
      <c r="J42" s="11"/>
      <c r="K42" s="11"/>
      <c r="L42" s="11"/>
      <c r="M42" s="11"/>
    </row>
    <row r="43" spans="2:13" hidden="1" x14ac:dyDescent="0.25">
      <c r="B43" s="11"/>
      <c r="C43" s="11"/>
      <c r="D43" s="11"/>
      <c r="E43" s="11"/>
      <c r="F43" s="11"/>
      <c r="G43" s="11"/>
      <c r="H43" s="11"/>
      <c r="I43" s="11"/>
      <c r="J43" s="11"/>
      <c r="K43" s="11"/>
      <c r="L43" s="11"/>
      <c r="M43" s="11"/>
    </row>
    <row r="44" spans="2:13" hidden="1" x14ac:dyDescent="0.25">
      <c r="B44" s="11"/>
      <c r="C44" s="11"/>
      <c r="D44" s="11"/>
      <c r="E44" s="11"/>
      <c r="F44" s="11"/>
      <c r="G44" s="11"/>
      <c r="H44" s="11"/>
      <c r="I44" s="11"/>
      <c r="J44" s="11"/>
      <c r="K44" s="11"/>
      <c r="L44" s="11"/>
      <c r="M44" s="11"/>
    </row>
    <row r="45" spans="2:13" hidden="1" x14ac:dyDescent="0.25">
      <c r="B45" s="11"/>
      <c r="C45" s="11"/>
      <c r="D45" s="11"/>
      <c r="E45" s="11"/>
      <c r="F45" s="11"/>
      <c r="G45" s="11"/>
      <c r="H45" s="11"/>
      <c r="I45" s="11"/>
      <c r="J45" s="11"/>
      <c r="K45" s="11"/>
      <c r="L45" s="11"/>
      <c r="M45" s="11"/>
    </row>
    <row r="46" spans="2:13" hidden="1" x14ac:dyDescent="0.25">
      <c r="B46" s="11"/>
      <c r="C46" s="11"/>
      <c r="D46" s="11"/>
      <c r="E46" s="11"/>
      <c r="F46" s="11"/>
      <c r="G46" s="11"/>
      <c r="H46" s="11"/>
      <c r="I46" s="11"/>
      <c r="J46" s="11"/>
      <c r="K46" s="11"/>
      <c r="L46" s="11"/>
      <c r="M46" s="11"/>
    </row>
    <row r="47" spans="2:13" hidden="1" x14ac:dyDescent="0.25">
      <c r="B47" s="11"/>
      <c r="C47" s="11"/>
      <c r="D47" s="11"/>
      <c r="E47" s="11"/>
      <c r="F47" s="11"/>
      <c r="G47" s="11"/>
      <c r="H47" s="11"/>
      <c r="I47" s="11"/>
      <c r="J47" s="11"/>
      <c r="K47" s="11"/>
      <c r="L47" s="11"/>
      <c r="M47" s="11"/>
    </row>
    <row r="48" spans="2:13" hidden="1" x14ac:dyDescent="0.25">
      <c r="B48" s="11"/>
      <c r="C48" s="11"/>
      <c r="D48" s="11"/>
      <c r="E48" s="11"/>
      <c r="F48" s="11"/>
      <c r="G48" s="11"/>
      <c r="H48" s="11"/>
      <c r="I48" s="11"/>
      <c r="J48" s="11"/>
      <c r="K48" s="11"/>
      <c r="L48" s="11"/>
      <c r="M48" s="11"/>
    </row>
    <row r="49" spans="2:13" hidden="1" x14ac:dyDescent="0.25">
      <c r="B49" s="11"/>
      <c r="C49" s="11"/>
      <c r="D49" s="11"/>
      <c r="E49" s="11"/>
      <c r="F49" s="11"/>
      <c r="G49" s="11"/>
      <c r="H49" s="11"/>
      <c r="I49" s="11"/>
      <c r="J49" s="11"/>
      <c r="K49" s="11"/>
      <c r="L49" s="11"/>
      <c r="M49" s="11"/>
    </row>
    <row r="50" spans="2:13" hidden="1" x14ac:dyDescent="0.25">
      <c r="B50" s="11"/>
      <c r="C50" s="11"/>
      <c r="D50" s="11"/>
      <c r="E50" s="11"/>
      <c r="F50" s="11"/>
      <c r="G50" s="11"/>
      <c r="H50" s="11"/>
      <c r="I50" s="11"/>
      <c r="J50" s="11"/>
      <c r="K50" s="11"/>
      <c r="L50" s="11"/>
      <c r="M50" s="11"/>
    </row>
    <row r="51" spans="2:13" hidden="1" x14ac:dyDescent="0.25">
      <c r="B51" s="11"/>
      <c r="C51" s="11"/>
      <c r="D51" s="11"/>
      <c r="E51" s="11"/>
      <c r="F51" s="11"/>
      <c r="G51" s="11"/>
      <c r="H51" s="11"/>
      <c r="I51" s="11"/>
      <c r="J51" s="11"/>
      <c r="K51" s="11"/>
      <c r="L51" s="11"/>
      <c r="M51" s="11"/>
    </row>
    <row r="52" spans="2:13" hidden="1" x14ac:dyDescent="0.25">
      <c r="B52" s="11"/>
      <c r="C52" s="11"/>
      <c r="D52" s="11"/>
      <c r="E52" s="11"/>
      <c r="F52" s="11"/>
      <c r="G52" s="11"/>
      <c r="H52" s="11"/>
      <c r="I52" s="11"/>
      <c r="J52" s="11"/>
      <c r="K52" s="11"/>
      <c r="L52" s="11"/>
      <c r="M52" s="11"/>
    </row>
    <row r="53" spans="2:13" hidden="1" x14ac:dyDescent="0.25">
      <c r="B53" s="11"/>
      <c r="C53" s="11"/>
      <c r="D53" s="11"/>
      <c r="E53" s="11"/>
      <c r="F53" s="11"/>
      <c r="G53" s="11"/>
      <c r="H53" s="11"/>
      <c r="I53" s="11"/>
      <c r="J53" s="11"/>
      <c r="K53" s="11"/>
      <c r="L53" s="11"/>
      <c r="M53" s="11"/>
    </row>
    <row r="54" spans="2:13" hidden="1" x14ac:dyDescent="0.25">
      <c r="B54" s="11"/>
      <c r="C54" s="11"/>
      <c r="D54" s="11"/>
      <c r="E54" s="11"/>
      <c r="F54" s="11"/>
      <c r="G54" s="11"/>
      <c r="H54" s="11"/>
      <c r="I54" s="11"/>
      <c r="J54" s="11"/>
      <c r="K54" s="11"/>
      <c r="L54" s="11"/>
      <c r="M54" s="11"/>
    </row>
    <row r="55" spans="2:13" hidden="1" x14ac:dyDescent="0.25">
      <c r="B55" s="11"/>
      <c r="C55" s="11"/>
      <c r="D55" s="11"/>
      <c r="E55" s="11"/>
      <c r="F55" s="11"/>
      <c r="G55" s="11"/>
      <c r="H55" s="11"/>
      <c r="I55" s="11"/>
      <c r="J55" s="11"/>
      <c r="K55" s="11"/>
      <c r="L55" s="11"/>
      <c r="M55" s="11"/>
    </row>
    <row r="56" spans="2:13" hidden="1" x14ac:dyDescent="0.25">
      <c r="B56" s="11"/>
      <c r="C56" s="11"/>
      <c r="D56" s="11"/>
      <c r="E56" s="11"/>
      <c r="F56" s="11"/>
      <c r="G56" s="11"/>
      <c r="H56" s="11"/>
      <c r="I56" s="11"/>
      <c r="J56" s="11"/>
      <c r="K56" s="11"/>
      <c r="L56" s="11"/>
      <c r="M56" s="11"/>
    </row>
    <row r="57" spans="2:13" hidden="1" x14ac:dyDescent="0.25">
      <c r="B57" s="11"/>
      <c r="C57" s="11"/>
      <c r="D57" s="11"/>
      <c r="E57" s="11"/>
      <c r="F57" s="11"/>
      <c r="G57" s="11"/>
      <c r="H57" s="11"/>
      <c r="I57" s="11"/>
      <c r="J57" s="11"/>
      <c r="K57" s="11"/>
      <c r="L57" s="11"/>
      <c r="M57" s="11"/>
    </row>
    <row r="58" spans="2:13" hidden="1" x14ac:dyDescent="0.25">
      <c r="B58" s="11"/>
      <c r="C58" s="11"/>
      <c r="D58" s="11"/>
      <c r="E58" s="11"/>
      <c r="F58" s="11"/>
      <c r="G58" s="11"/>
      <c r="H58" s="11"/>
      <c r="I58" s="11"/>
      <c r="J58" s="11"/>
      <c r="K58" s="11"/>
      <c r="L58" s="11"/>
      <c r="M58" s="11"/>
    </row>
    <row r="59" spans="2:13" hidden="1" x14ac:dyDescent="0.25">
      <c r="B59" s="11"/>
      <c r="C59" s="11"/>
      <c r="D59" s="11"/>
      <c r="E59" s="11"/>
      <c r="F59" s="11"/>
      <c r="G59" s="11"/>
      <c r="H59" s="11"/>
      <c r="I59" s="11"/>
      <c r="J59" s="11"/>
      <c r="K59" s="11"/>
      <c r="L59" s="11"/>
      <c r="M59" s="11"/>
    </row>
    <row r="60" spans="2:13" hidden="1" x14ac:dyDescent="0.25">
      <c r="B60" s="11"/>
      <c r="C60" s="11"/>
      <c r="D60" s="11"/>
      <c r="E60" s="11"/>
      <c r="F60" s="11"/>
      <c r="G60" s="11"/>
      <c r="H60" s="11"/>
      <c r="I60" s="11"/>
      <c r="J60" s="11"/>
      <c r="K60" s="11"/>
      <c r="L60" s="11"/>
      <c r="M60" s="11"/>
    </row>
    <row r="61" spans="2:13" hidden="1" x14ac:dyDescent="0.25">
      <c r="B61" s="11"/>
      <c r="C61" s="11"/>
      <c r="D61" s="11"/>
      <c r="E61" s="11"/>
      <c r="F61" s="11"/>
      <c r="G61" s="11"/>
      <c r="H61" s="11"/>
      <c r="I61" s="11"/>
      <c r="J61" s="11"/>
      <c r="K61" s="11"/>
      <c r="L61" s="11"/>
      <c r="M61" s="11"/>
    </row>
    <row r="62" spans="2:13" hidden="1" x14ac:dyDescent="0.25">
      <c r="B62" s="11"/>
      <c r="C62" s="11"/>
      <c r="D62" s="11"/>
      <c r="E62" s="11"/>
      <c r="F62" s="11"/>
      <c r="G62" s="11"/>
      <c r="H62" s="11"/>
      <c r="I62" s="11"/>
      <c r="J62" s="11"/>
      <c r="K62" s="11"/>
      <c r="L62" s="11"/>
      <c r="M62" s="11"/>
    </row>
    <row r="63" spans="2:13" hidden="1" x14ac:dyDescent="0.25">
      <c r="B63" s="11"/>
      <c r="C63" s="11"/>
      <c r="D63" s="11"/>
      <c r="E63" s="11"/>
      <c r="F63" s="11"/>
      <c r="G63" s="11"/>
      <c r="H63" s="11"/>
      <c r="I63" s="11"/>
      <c r="J63" s="11"/>
      <c r="K63" s="11"/>
      <c r="L63" s="11"/>
      <c r="M63" s="11"/>
    </row>
    <row r="64" spans="2:13" hidden="1" x14ac:dyDescent="0.25">
      <c r="B64" s="11"/>
      <c r="C64" s="11"/>
      <c r="D64" s="11"/>
      <c r="E64" s="11"/>
      <c r="F64" s="11"/>
      <c r="G64" s="11"/>
      <c r="H64" s="11"/>
      <c r="I64" s="11"/>
      <c r="J64" s="11"/>
      <c r="K64" s="11"/>
      <c r="L64" s="11"/>
      <c r="M64" s="11"/>
    </row>
    <row r="65" spans="2:13" hidden="1" x14ac:dyDescent="0.25">
      <c r="B65" s="11"/>
      <c r="C65" s="11"/>
      <c r="D65" s="11"/>
      <c r="E65" s="11"/>
      <c r="F65" s="11"/>
      <c r="G65" s="11"/>
      <c r="H65" s="11"/>
      <c r="I65" s="11"/>
      <c r="J65" s="11"/>
      <c r="K65" s="11"/>
      <c r="L65" s="11"/>
      <c r="M65" s="11"/>
    </row>
    <row r="66" spans="2:13" hidden="1" x14ac:dyDescent="0.25">
      <c r="B66" s="11"/>
      <c r="C66" s="11"/>
      <c r="D66" s="11"/>
      <c r="E66" s="11"/>
      <c r="F66" s="11"/>
      <c r="G66" s="11"/>
      <c r="H66" s="11"/>
      <c r="I66" s="11"/>
      <c r="J66" s="11"/>
      <c r="K66" s="11"/>
      <c r="L66" s="11"/>
      <c r="M66" s="11"/>
    </row>
    <row r="67" spans="2:13" hidden="1" x14ac:dyDescent="0.25">
      <c r="B67" s="11"/>
      <c r="C67" s="11"/>
      <c r="D67" s="11"/>
      <c r="E67" s="11"/>
      <c r="F67" s="11"/>
      <c r="G67" s="11"/>
      <c r="H67" s="11"/>
      <c r="I67" s="11"/>
      <c r="J67" s="11"/>
      <c r="K67" s="11"/>
      <c r="L67" s="11"/>
      <c r="M67" s="11"/>
    </row>
    <row r="68" spans="2:13" hidden="1" x14ac:dyDescent="0.25">
      <c r="B68" s="11"/>
      <c r="C68" s="11"/>
      <c r="D68" s="11"/>
      <c r="E68" s="11"/>
      <c r="F68" s="11"/>
      <c r="G68" s="11"/>
      <c r="H68" s="11"/>
      <c r="I68" s="11"/>
      <c r="J68" s="11"/>
      <c r="K68" s="11"/>
      <c r="L68" s="11"/>
      <c r="M68" s="11"/>
    </row>
    <row r="69" spans="2:13" hidden="1" x14ac:dyDescent="0.25">
      <c r="B69" s="11"/>
      <c r="C69" s="11"/>
      <c r="D69" s="11"/>
      <c r="E69" s="11"/>
      <c r="F69" s="11"/>
      <c r="G69" s="11"/>
      <c r="H69" s="11"/>
      <c r="I69" s="11"/>
      <c r="J69" s="11"/>
      <c r="K69" s="11"/>
      <c r="L69" s="11"/>
      <c r="M69" s="11"/>
    </row>
    <row r="70" spans="2:13" hidden="1" x14ac:dyDescent="0.25">
      <c r="B70" s="11"/>
      <c r="C70" s="11"/>
      <c r="D70" s="11"/>
      <c r="E70" s="11"/>
      <c r="F70" s="11"/>
      <c r="G70" s="11"/>
      <c r="H70" s="11"/>
      <c r="I70" s="11"/>
      <c r="J70" s="11"/>
      <c r="K70" s="11"/>
      <c r="L70" s="11"/>
      <c r="M70" s="11"/>
    </row>
    <row r="71" spans="2:13" hidden="1" x14ac:dyDescent="0.25">
      <c r="B71" s="11"/>
      <c r="C71" s="11"/>
      <c r="D71" s="11"/>
      <c r="E71" s="11"/>
      <c r="F71" s="11"/>
      <c r="G71" s="11"/>
      <c r="H71" s="11"/>
      <c r="I71" s="11"/>
      <c r="J71" s="11"/>
      <c r="K71" s="11"/>
      <c r="L71" s="11"/>
      <c r="M71" s="11"/>
    </row>
    <row r="72" spans="2:13" hidden="1" x14ac:dyDescent="0.25">
      <c r="B72" s="11"/>
      <c r="C72" s="11"/>
      <c r="D72" s="11"/>
      <c r="E72" s="11"/>
      <c r="F72" s="11"/>
      <c r="G72" s="11"/>
      <c r="H72" s="11"/>
      <c r="I72" s="11"/>
      <c r="J72" s="11"/>
      <c r="K72" s="11"/>
      <c r="L72" s="11"/>
      <c r="M72" s="11"/>
    </row>
    <row r="73" spans="2:13" hidden="1" x14ac:dyDescent="0.25">
      <c r="B73" s="11"/>
      <c r="C73" s="11"/>
      <c r="D73" s="11"/>
      <c r="E73" s="11"/>
      <c r="F73" s="11"/>
      <c r="G73" s="11"/>
      <c r="H73" s="11"/>
      <c r="I73" s="11"/>
      <c r="J73" s="11"/>
      <c r="K73" s="11"/>
      <c r="L73" s="11"/>
      <c r="M73" s="11"/>
    </row>
    <row r="74" spans="2:13" hidden="1" x14ac:dyDescent="0.25">
      <c r="B74" s="11"/>
      <c r="C74" s="11"/>
      <c r="D74" s="11"/>
      <c r="E74" s="11"/>
      <c r="F74" s="11"/>
      <c r="G74" s="11"/>
      <c r="H74" s="11"/>
      <c r="I74" s="11"/>
      <c r="J74" s="11"/>
      <c r="K74" s="11"/>
      <c r="L74" s="11"/>
      <c r="M74" s="11"/>
    </row>
    <row r="75" spans="2:13" hidden="1" x14ac:dyDescent="0.25">
      <c r="B75" s="11"/>
      <c r="C75" s="11"/>
      <c r="D75" s="11"/>
      <c r="E75" s="11"/>
      <c r="F75" s="11"/>
      <c r="G75" s="11"/>
      <c r="H75" s="11"/>
      <c r="I75" s="11"/>
      <c r="J75" s="11"/>
      <c r="K75" s="11"/>
      <c r="L75" s="11"/>
      <c r="M75" s="11"/>
    </row>
    <row r="76" spans="2:13" hidden="1" x14ac:dyDescent="0.25">
      <c r="B76" s="11"/>
      <c r="C76" s="11"/>
      <c r="D76" s="11"/>
      <c r="E76" s="11"/>
      <c r="F76" s="11"/>
      <c r="G76" s="11"/>
      <c r="H76" s="11"/>
      <c r="I76" s="11"/>
      <c r="J76" s="11"/>
      <c r="K76" s="11"/>
      <c r="L76" s="11"/>
      <c r="M76" s="11"/>
    </row>
    <row r="77" spans="2:13" hidden="1" x14ac:dyDescent="0.25">
      <c r="B77" s="11"/>
      <c r="C77" s="11"/>
      <c r="D77" s="11"/>
      <c r="E77" s="11"/>
      <c r="F77" s="11"/>
      <c r="G77" s="11"/>
      <c r="H77" s="11"/>
      <c r="I77" s="11"/>
      <c r="J77" s="11"/>
      <c r="K77" s="11"/>
      <c r="L77" s="11"/>
      <c r="M77" s="11"/>
    </row>
    <row r="78" spans="2:13" hidden="1" x14ac:dyDescent="0.25">
      <c r="B78" s="11"/>
      <c r="C78" s="11"/>
      <c r="D78" s="11"/>
      <c r="E78" s="11"/>
      <c r="F78" s="11"/>
      <c r="G78" s="11"/>
      <c r="H78" s="11"/>
      <c r="I78" s="11"/>
      <c r="J78" s="11"/>
      <c r="K78" s="11"/>
      <c r="L78" s="11"/>
      <c r="M78" s="11"/>
    </row>
    <row r="79" spans="2:13" hidden="1" x14ac:dyDescent="0.25">
      <c r="B79" s="11"/>
      <c r="C79" s="11"/>
      <c r="D79" s="11"/>
      <c r="E79" s="11"/>
      <c r="F79" s="11"/>
      <c r="G79" s="11"/>
      <c r="H79" s="11"/>
      <c r="I79" s="11"/>
      <c r="J79" s="11"/>
      <c r="K79" s="11"/>
      <c r="L79" s="11"/>
      <c r="M79" s="11"/>
    </row>
    <row r="80" spans="2:13" hidden="1" x14ac:dyDescent="0.25">
      <c r="B80" s="11"/>
      <c r="C80" s="11"/>
      <c r="D80" s="11"/>
      <c r="E80" s="11"/>
      <c r="F80" s="11"/>
      <c r="G80" s="11"/>
      <c r="H80" s="11"/>
      <c r="I80" s="11"/>
      <c r="J80" s="11"/>
      <c r="K80" s="11"/>
      <c r="L80" s="11"/>
      <c r="M80" s="11"/>
    </row>
    <row r="81" spans="2:13" hidden="1" x14ac:dyDescent="0.25">
      <c r="B81" s="11"/>
      <c r="C81" s="11"/>
      <c r="D81" s="11"/>
      <c r="E81" s="11"/>
      <c r="F81" s="11"/>
      <c r="G81" s="11"/>
      <c r="H81" s="11"/>
      <c r="I81" s="11"/>
      <c r="J81" s="11"/>
      <c r="K81" s="11"/>
      <c r="L81" s="11"/>
      <c r="M81" s="11"/>
    </row>
    <row r="82" spans="2:13" hidden="1" x14ac:dyDescent="0.25">
      <c r="B82" s="11"/>
      <c r="C82" s="11"/>
      <c r="D82" s="11"/>
      <c r="E82" s="11"/>
      <c r="F82" s="11"/>
      <c r="G82" s="11"/>
      <c r="H82" s="11"/>
      <c r="I82" s="11"/>
      <c r="J82" s="11"/>
      <c r="K82" s="11"/>
      <c r="L82" s="11"/>
      <c r="M82" s="11"/>
    </row>
    <row r="84" spans="2:13" x14ac:dyDescent="0.25">
      <c r="B84" s="30"/>
      <c r="C84" s="30"/>
      <c r="D84" s="30"/>
      <c r="E84" s="30"/>
      <c r="F84" s="30"/>
      <c r="G84" s="30"/>
      <c r="H84" s="30"/>
      <c r="I84" s="30"/>
      <c r="J84" s="30"/>
      <c r="K84" s="30"/>
      <c r="L84" s="30"/>
      <c r="M84" s="30"/>
    </row>
    <row r="85" spans="2:13" x14ac:dyDescent="0.25">
      <c r="B85" s="30"/>
      <c r="C85" s="30"/>
      <c r="D85" s="30"/>
      <c r="E85" s="30"/>
      <c r="F85" s="30"/>
      <c r="G85" s="30"/>
      <c r="H85" s="30"/>
      <c r="I85" s="30"/>
      <c r="J85" s="30"/>
      <c r="K85" s="30"/>
      <c r="L85" s="30"/>
      <c r="M85" s="30"/>
    </row>
    <row r="86" spans="2:13" x14ac:dyDescent="0.25">
      <c r="B86" s="30"/>
      <c r="C86" s="30"/>
      <c r="D86" s="30"/>
      <c r="E86" s="30"/>
      <c r="F86" s="30"/>
      <c r="G86" s="30"/>
      <c r="H86" s="30"/>
      <c r="I86" s="30"/>
      <c r="J86" s="30"/>
      <c r="K86" s="30"/>
      <c r="L86" s="30"/>
      <c r="M86" s="30"/>
    </row>
    <row r="87" spans="2:13" x14ac:dyDescent="0.25">
      <c r="B87" s="30"/>
      <c r="C87" s="30"/>
      <c r="D87" s="30"/>
      <c r="E87" s="30"/>
      <c r="F87" s="30"/>
      <c r="G87" s="30"/>
      <c r="H87" s="30"/>
      <c r="I87" s="30"/>
      <c r="J87" s="30"/>
      <c r="K87" s="30"/>
      <c r="L87" s="30"/>
      <c r="M87" s="30"/>
    </row>
    <row r="88" spans="2:13" x14ac:dyDescent="0.25">
      <c r="B88" s="30"/>
      <c r="C88" s="30"/>
      <c r="D88" s="30"/>
      <c r="E88" s="30"/>
      <c r="F88" s="30"/>
      <c r="G88" s="30"/>
      <c r="H88" s="30"/>
      <c r="I88" s="30"/>
      <c r="J88" s="30"/>
      <c r="K88" s="30"/>
      <c r="L88" s="30"/>
      <c r="M88" s="30"/>
    </row>
    <row r="89" spans="2:13" x14ac:dyDescent="0.25">
      <c r="B89" s="30"/>
      <c r="C89" s="30"/>
      <c r="D89" s="30"/>
      <c r="E89" s="30"/>
      <c r="F89" s="30"/>
      <c r="G89" s="30"/>
      <c r="H89" s="30"/>
      <c r="I89" s="30"/>
      <c r="J89" s="30"/>
      <c r="K89" s="30"/>
      <c r="L89" s="30"/>
      <c r="M89" s="30"/>
    </row>
    <row r="90" spans="2:13" x14ac:dyDescent="0.25">
      <c r="B90" s="30"/>
      <c r="C90" s="30"/>
      <c r="D90" s="30"/>
      <c r="E90" s="30"/>
      <c r="F90" s="30"/>
      <c r="G90" s="30"/>
      <c r="H90" s="30"/>
      <c r="I90" s="30"/>
      <c r="J90" s="30"/>
      <c r="K90" s="30"/>
      <c r="L90" s="30"/>
      <c r="M90" s="30"/>
    </row>
    <row r="91" spans="2:13" x14ac:dyDescent="0.25">
      <c r="B91" s="30"/>
      <c r="C91" s="30"/>
      <c r="D91" s="30"/>
      <c r="E91" s="30"/>
      <c r="F91" s="30"/>
      <c r="G91" s="30"/>
      <c r="H91" s="30"/>
      <c r="I91" s="30"/>
      <c r="J91" s="30"/>
      <c r="K91" s="30"/>
      <c r="L91" s="30"/>
      <c r="M91" s="30"/>
    </row>
    <row r="92" spans="2:13" x14ac:dyDescent="0.25">
      <c r="B92" s="30"/>
      <c r="C92" s="30"/>
      <c r="D92" s="30"/>
      <c r="E92" s="30"/>
      <c r="F92" s="30"/>
      <c r="G92" s="30"/>
      <c r="H92" s="30"/>
      <c r="I92" s="30"/>
      <c r="J92" s="30"/>
      <c r="K92" s="30"/>
      <c r="L92" s="30"/>
      <c r="M92" s="30"/>
    </row>
    <row r="93" spans="2:13" x14ac:dyDescent="0.25">
      <c r="B93" s="30"/>
      <c r="C93" s="30"/>
      <c r="D93" s="30"/>
      <c r="E93" s="30"/>
      <c r="F93" s="30"/>
      <c r="G93" s="30"/>
      <c r="H93" s="30"/>
      <c r="I93" s="30"/>
      <c r="J93" s="30"/>
      <c r="K93" s="30"/>
      <c r="L93" s="30"/>
      <c r="M93" s="30"/>
    </row>
    <row r="94" spans="2:13" x14ac:dyDescent="0.25">
      <c r="B94" s="30"/>
      <c r="C94" s="30"/>
      <c r="D94" s="30"/>
      <c r="E94" s="30"/>
      <c r="F94" s="30"/>
      <c r="G94" s="30"/>
      <c r="H94" s="30"/>
      <c r="I94" s="30"/>
      <c r="J94" s="30"/>
      <c r="K94" s="30"/>
      <c r="L94" s="30"/>
      <c r="M94" s="30"/>
    </row>
    <row r="95" spans="2:13" x14ac:dyDescent="0.25">
      <c r="B95" s="30"/>
      <c r="C95" s="30"/>
      <c r="D95" s="30"/>
      <c r="E95" s="30"/>
      <c r="F95" s="30"/>
      <c r="G95" s="30"/>
      <c r="H95" s="30"/>
      <c r="I95" s="30"/>
      <c r="J95" s="30"/>
      <c r="K95" s="30"/>
      <c r="L95" s="30"/>
      <c r="M95" s="30"/>
    </row>
    <row r="96" spans="2:13" x14ac:dyDescent="0.25">
      <c r="B96" s="30"/>
      <c r="C96" s="30"/>
      <c r="D96" s="30"/>
      <c r="E96" s="30"/>
      <c r="F96" s="30"/>
      <c r="G96" s="30"/>
      <c r="H96" s="30"/>
      <c r="I96" s="30"/>
      <c r="J96" s="30"/>
      <c r="K96" s="30"/>
      <c r="L96" s="30"/>
      <c r="M96" s="30"/>
    </row>
    <row r="97" spans="2:13" x14ac:dyDescent="0.25">
      <c r="B97" s="30"/>
      <c r="C97" s="30"/>
      <c r="D97" s="30"/>
      <c r="E97" s="30"/>
      <c r="F97" s="30"/>
      <c r="G97" s="30"/>
      <c r="H97" s="30"/>
      <c r="I97" s="30"/>
      <c r="J97" s="30"/>
      <c r="K97" s="30"/>
      <c r="L97" s="30"/>
      <c r="M97" s="30"/>
    </row>
    <row r="98" spans="2:13" x14ac:dyDescent="0.25">
      <c r="B98" s="30"/>
      <c r="C98" s="30"/>
      <c r="D98" s="30"/>
      <c r="E98" s="30"/>
      <c r="F98" s="30"/>
      <c r="G98" s="30"/>
      <c r="H98" s="30"/>
      <c r="I98" s="30"/>
      <c r="J98" s="30"/>
      <c r="K98" s="30"/>
      <c r="L98" s="30"/>
      <c r="M98" s="30"/>
    </row>
    <row r="99" spans="2:13" x14ac:dyDescent="0.25">
      <c r="B99" s="30"/>
      <c r="C99" s="30"/>
      <c r="D99" s="30"/>
      <c r="E99" s="30"/>
      <c r="F99" s="30"/>
      <c r="G99" s="30"/>
      <c r="H99" s="30"/>
      <c r="I99" s="30"/>
      <c r="J99" s="30"/>
      <c r="K99" s="30"/>
      <c r="L99" s="30"/>
      <c r="M99" s="30"/>
    </row>
    <row r="100" spans="2:13" x14ac:dyDescent="0.25">
      <c r="B100" s="30"/>
      <c r="C100" s="30"/>
      <c r="D100" s="30"/>
      <c r="E100" s="30"/>
      <c r="F100" s="30"/>
      <c r="G100" s="30"/>
      <c r="H100" s="30"/>
      <c r="I100" s="30"/>
      <c r="J100" s="30"/>
      <c r="K100" s="30"/>
      <c r="L100" s="30"/>
      <c r="M100" s="30"/>
    </row>
    <row r="101" spans="2:13" x14ac:dyDescent="0.25">
      <c r="B101" s="30"/>
      <c r="C101" s="30"/>
      <c r="D101" s="30"/>
      <c r="E101" s="30"/>
      <c r="F101" s="30"/>
      <c r="G101" s="30"/>
      <c r="H101" s="30"/>
      <c r="I101" s="30"/>
      <c r="J101" s="30"/>
      <c r="K101" s="30"/>
      <c r="L101" s="30"/>
      <c r="M101" s="30"/>
    </row>
    <row r="102" spans="2:13" x14ac:dyDescent="0.25">
      <c r="B102" s="30"/>
      <c r="C102" s="30"/>
      <c r="D102" s="30"/>
      <c r="E102" s="30"/>
      <c r="F102" s="30"/>
      <c r="G102" s="30"/>
      <c r="H102" s="30"/>
      <c r="I102" s="30"/>
      <c r="J102" s="30"/>
      <c r="K102" s="30"/>
      <c r="L102" s="30"/>
      <c r="M102" s="30"/>
    </row>
    <row r="103" spans="2:13" x14ac:dyDescent="0.25">
      <c r="B103" s="30"/>
      <c r="C103" s="30"/>
      <c r="D103" s="30"/>
      <c r="E103" s="30"/>
      <c r="F103" s="30"/>
      <c r="G103" s="30"/>
      <c r="H103" s="30"/>
      <c r="I103" s="30"/>
      <c r="J103" s="30"/>
      <c r="K103" s="30"/>
      <c r="L103" s="30"/>
      <c r="M103" s="30"/>
    </row>
    <row r="104" spans="2:13" x14ac:dyDescent="0.25">
      <c r="B104" s="30"/>
      <c r="C104" s="30"/>
      <c r="D104" s="30"/>
      <c r="E104" s="30"/>
      <c r="F104" s="30"/>
      <c r="G104" s="30"/>
      <c r="H104" s="30"/>
      <c r="I104" s="30"/>
      <c r="J104" s="30"/>
      <c r="K104" s="30"/>
      <c r="L104" s="30"/>
      <c r="M104" s="30"/>
    </row>
    <row r="105" spans="2:13" x14ac:dyDescent="0.25">
      <c r="B105" s="30"/>
      <c r="C105" s="30"/>
      <c r="D105" s="30"/>
      <c r="E105" s="30"/>
      <c r="F105" s="30"/>
      <c r="G105" s="30"/>
      <c r="H105" s="30"/>
      <c r="I105" s="30"/>
      <c r="J105" s="30"/>
      <c r="K105" s="30"/>
      <c r="L105" s="30"/>
      <c r="M105" s="30"/>
    </row>
    <row r="106" spans="2:13" x14ac:dyDescent="0.25">
      <c r="B106" s="30"/>
      <c r="C106" s="30"/>
      <c r="D106" s="30"/>
      <c r="E106" s="30"/>
      <c r="F106" s="30"/>
      <c r="G106" s="30"/>
      <c r="H106" s="30"/>
      <c r="I106" s="30"/>
      <c r="J106" s="30"/>
      <c r="K106" s="30"/>
      <c r="L106" s="30"/>
      <c r="M106" s="30"/>
    </row>
    <row r="107" spans="2:13" x14ac:dyDescent="0.25">
      <c r="B107" s="30"/>
      <c r="C107" s="30"/>
      <c r="D107" s="30"/>
      <c r="E107" s="30"/>
      <c r="F107" s="30"/>
      <c r="G107" s="30"/>
      <c r="H107" s="30"/>
      <c r="I107" s="30"/>
      <c r="J107" s="30"/>
      <c r="K107" s="30"/>
      <c r="L107" s="30"/>
      <c r="M107" s="30"/>
    </row>
    <row r="108" spans="2:13" x14ac:dyDescent="0.25">
      <c r="B108" s="30"/>
      <c r="C108" s="30"/>
      <c r="D108" s="30"/>
      <c r="E108" s="30"/>
      <c r="F108" s="30"/>
      <c r="G108" s="30"/>
      <c r="H108" s="30"/>
      <c r="I108" s="30"/>
      <c r="J108" s="30"/>
      <c r="K108" s="30"/>
      <c r="L108" s="30"/>
      <c r="M108" s="30"/>
    </row>
    <row r="109" spans="2:13" x14ac:dyDescent="0.25">
      <c r="B109" s="30"/>
      <c r="C109" s="30"/>
      <c r="D109" s="30"/>
      <c r="E109" s="30"/>
      <c r="F109" s="30"/>
      <c r="G109" s="30"/>
      <c r="H109" s="30"/>
      <c r="I109" s="30"/>
      <c r="J109" s="30"/>
      <c r="K109" s="30"/>
      <c r="L109" s="30"/>
      <c r="M109" s="30"/>
    </row>
    <row r="110" spans="2:13" x14ac:dyDescent="0.25">
      <c r="B110" s="30"/>
      <c r="C110" s="30"/>
      <c r="D110" s="30"/>
      <c r="E110" s="30"/>
      <c r="F110" s="30"/>
      <c r="G110" s="30"/>
      <c r="H110" s="30"/>
      <c r="I110" s="30"/>
      <c r="J110" s="30"/>
      <c r="K110" s="30"/>
      <c r="L110" s="30"/>
      <c r="M110" s="30"/>
    </row>
    <row r="111" spans="2:13" x14ac:dyDescent="0.25">
      <c r="B111" s="30"/>
      <c r="C111" s="30"/>
      <c r="D111" s="30"/>
      <c r="E111" s="30"/>
      <c r="F111" s="30"/>
      <c r="G111" s="30"/>
      <c r="H111" s="30"/>
      <c r="I111" s="30"/>
      <c r="J111" s="30"/>
      <c r="K111" s="30"/>
      <c r="L111" s="30"/>
      <c r="M111" s="30"/>
    </row>
    <row r="112" spans="2:13" x14ac:dyDescent="0.25">
      <c r="B112" s="30"/>
      <c r="C112" s="30"/>
      <c r="D112" s="30"/>
      <c r="E112" s="30"/>
      <c r="F112" s="30"/>
      <c r="G112" s="30"/>
      <c r="H112" s="30"/>
      <c r="I112" s="30"/>
      <c r="J112" s="30"/>
      <c r="K112" s="30"/>
      <c r="L112" s="30"/>
      <c r="M112" s="30"/>
    </row>
    <row r="113" spans="2:13" x14ac:dyDescent="0.25">
      <c r="B113" s="30"/>
      <c r="C113" s="30"/>
      <c r="D113" s="30"/>
      <c r="E113" s="30"/>
      <c r="F113" s="30"/>
      <c r="G113" s="30"/>
      <c r="H113" s="30"/>
      <c r="I113" s="30"/>
      <c r="J113" s="30"/>
      <c r="K113" s="30"/>
      <c r="L113" s="30"/>
      <c r="M113" s="30"/>
    </row>
    <row r="114" spans="2:13" x14ac:dyDescent="0.25">
      <c r="B114" s="30"/>
      <c r="C114" s="30"/>
      <c r="D114" s="30"/>
      <c r="E114" s="30"/>
      <c r="F114" s="30"/>
      <c r="G114" s="30"/>
      <c r="H114" s="30"/>
      <c r="I114" s="30"/>
      <c r="J114" s="30"/>
      <c r="K114" s="30"/>
      <c r="L114" s="30"/>
      <c r="M114" s="30"/>
    </row>
    <row r="115" spans="2:13" x14ac:dyDescent="0.25">
      <c r="B115" s="30"/>
      <c r="C115" s="30"/>
      <c r="D115" s="30"/>
      <c r="E115" s="30"/>
      <c r="F115" s="30"/>
      <c r="G115" s="30"/>
      <c r="H115" s="30"/>
      <c r="I115" s="30"/>
      <c r="J115" s="30"/>
      <c r="K115" s="30"/>
      <c r="L115" s="30"/>
      <c r="M115" s="30"/>
    </row>
    <row r="116" spans="2:13" x14ac:dyDescent="0.25">
      <c r="B116" s="31"/>
      <c r="C116" s="31"/>
      <c r="D116" s="31"/>
      <c r="E116" s="31"/>
      <c r="F116" s="31"/>
      <c r="G116" s="31"/>
      <c r="H116" s="31"/>
      <c r="I116" s="31"/>
      <c r="J116" s="31"/>
      <c r="K116" s="31"/>
      <c r="L116" s="31"/>
      <c r="M116" s="31"/>
    </row>
    <row r="117" spans="2:13" x14ac:dyDescent="0.25">
      <c r="B117" s="31"/>
      <c r="C117" s="31"/>
      <c r="D117" s="31"/>
      <c r="E117" s="31"/>
      <c r="F117" s="31"/>
      <c r="G117" s="31"/>
      <c r="H117" s="31"/>
      <c r="I117" s="31"/>
      <c r="J117" s="31"/>
      <c r="K117" s="31"/>
      <c r="L117" s="31"/>
      <c r="M117" s="31"/>
    </row>
    <row r="118" spans="2:13" x14ac:dyDescent="0.25">
      <c r="B118" s="31"/>
      <c r="C118" s="31"/>
      <c r="D118" s="31"/>
      <c r="E118" s="31"/>
      <c r="F118" s="31"/>
      <c r="G118" s="31"/>
      <c r="H118" s="31"/>
      <c r="I118" s="31"/>
      <c r="J118" s="31"/>
      <c r="K118" s="31"/>
      <c r="L118" s="31"/>
      <c r="M118" s="31"/>
    </row>
    <row r="119" spans="2:13" x14ac:dyDescent="0.25">
      <c r="B119" s="31"/>
      <c r="C119" s="31"/>
      <c r="D119" s="31"/>
      <c r="E119" s="31"/>
      <c r="F119" s="31"/>
      <c r="G119" s="31"/>
      <c r="H119" s="31"/>
      <c r="I119" s="31"/>
      <c r="J119" s="31"/>
      <c r="K119" s="31"/>
      <c r="L119" s="31"/>
      <c r="M119" s="31"/>
    </row>
    <row r="120" spans="2:13" x14ac:dyDescent="0.25">
      <c r="B120" s="31"/>
      <c r="C120" s="31"/>
      <c r="D120" s="31"/>
      <c r="E120" s="31"/>
      <c r="F120" s="31"/>
      <c r="G120" s="31"/>
      <c r="H120" s="31"/>
      <c r="I120" s="31"/>
      <c r="J120" s="31"/>
      <c r="K120" s="31"/>
      <c r="L120" s="31"/>
      <c r="M120" s="31"/>
    </row>
    <row r="121" spans="2:13" x14ac:dyDescent="0.25">
      <c r="B121" s="31"/>
      <c r="C121" s="31"/>
      <c r="D121" s="31"/>
      <c r="E121" s="31"/>
      <c r="F121" s="31"/>
      <c r="G121" s="31"/>
      <c r="H121" s="31"/>
      <c r="I121" s="31"/>
      <c r="J121" s="31"/>
      <c r="K121" s="31"/>
      <c r="L121" s="31"/>
      <c r="M121" s="31"/>
    </row>
    <row r="122" spans="2:13" x14ac:dyDescent="0.25">
      <c r="B122" s="31"/>
      <c r="C122" s="31"/>
      <c r="D122" s="31"/>
      <c r="E122" s="31"/>
      <c r="F122" s="31"/>
      <c r="G122" s="31"/>
      <c r="H122" s="31"/>
      <c r="I122" s="31"/>
      <c r="J122" s="31"/>
      <c r="K122" s="31"/>
      <c r="L122" s="31"/>
      <c r="M122" s="31"/>
    </row>
    <row r="123" spans="2:13" x14ac:dyDescent="0.25">
      <c r="B123" s="31"/>
      <c r="C123" s="31"/>
      <c r="D123" s="31"/>
      <c r="E123" s="31"/>
      <c r="F123" s="31"/>
      <c r="G123" s="31"/>
      <c r="H123" s="31"/>
      <c r="I123" s="31"/>
      <c r="J123" s="31"/>
      <c r="K123" s="31"/>
      <c r="L123" s="31"/>
      <c r="M123" s="31"/>
    </row>
    <row r="124" spans="2:13" x14ac:dyDescent="0.25">
      <c r="B124" s="31"/>
      <c r="C124" s="31"/>
      <c r="D124" s="31"/>
      <c r="E124" s="31"/>
      <c r="F124" s="31"/>
      <c r="G124" s="31"/>
      <c r="H124" s="31"/>
      <c r="I124" s="31"/>
      <c r="J124" s="31"/>
      <c r="K124" s="31"/>
      <c r="L124" s="31"/>
      <c r="M124" s="31"/>
    </row>
    <row r="125" spans="2:13" x14ac:dyDescent="0.25">
      <c r="B125" s="31"/>
      <c r="C125" s="31"/>
      <c r="D125" s="31"/>
      <c r="E125" s="31"/>
      <c r="F125" s="31"/>
      <c r="G125" s="31"/>
      <c r="H125" s="31"/>
      <c r="I125" s="31"/>
      <c r="J125" s="31"/>
      <c r="K125" s="31"/>
      <c r="L125" s="31"/>
      <c r="M125" s="31"/>
    </row>
    <row r="126" spans="2:13" x14ac:dyDescent="0.25">
      <c r="B126" s="31"/>
      <c r="C126" s="31"/>
      <c r="D126" s="31"/>
      <c r="E126" s="31"/>
      <c r="F126" s="31"/>
      <c r="G126" s="31"/>
      <c r="H126" s="31"/>
      <c r="I126" s="31"/>
      <c r="J126" s="31"/>
      <c r="K126" s="31"/>
      <c r="L126" s="31"/>
      <c r="M126" s="31"/>
    </row>
    <row r="127" spans="2:13" x14ac:dyDescent="0.25">
      <c r="B127" s="31"/>
      <c r="C127" s="31"/>
      <c r="D127" s="31"/>
      <c r="E127" s="31"/>
      <c r="F127" s="31"/>
      <c r="G127" s="31"/>
      <c r="H127" s="31"/>
      <c r="I127" s="31"/>
      <c r="J127" s="31"/>
      <c r="K127" s="31"/>
      <c r="L127" s="31"/>
      <c r="M127" s="31"/>
    </row>
    <row r="128" spans="2:13" x14ac:dyDescent="0.25">
      <c r="B128" s="31"/>
      <c r="C128" s="31"/>
      <c r="D128" s="31"/>
      <c r="E128" s="31"/>
      <c r="F128" s="31"/>
      <c r="G128" s="31"/>
      <c r="H128" s="31"/>
      <c r="I128" s="31"/>
      <c r="J128" s="31"/>
      <c r="K128" s="31"/>
      <c r="L128" s="31"/>
      <c r="M128" s="31"/>
    </row>
    <row r="129" spans="2:13" x14ac:dyDescent="0.25">
      <c r="B129" s="31"/>
      <c r="C129" s="31"/>
      <c r="D129" s="31"/>
      <c r="E129" s="31"/>
      <c r="F129" s="31"/>
      <c r="G129" s="31"/>
      <c r="H129" s="31"/>
      <c r="I129" s="31"/>
      <c r="J129" s="31"/>
      <c r="K129" s="31"/>
      <c r="L129" s="31"/>
      <c r="M129" s="31"/>
    </row>
    <row r="130" spans="2:13" x14ac:dyDescent="0.25">
      <c r="B130" s="31"/>
      <c r="C130" s="31"/>
      <c r="D130" s="31"/>
      <c r="E130" s="31"/>
      <c r="F130" s="31"/>
      <c r="G130" s="31"/>
      <c r="H130" s="31"/>
      <c r="I130" s="31"/>
      <c r="J130" s="31"/>
      <c r="K130" s="31"/>
      <c r="L130" s="31"/>
      <c r="M130" s="31"/>
    </row>
    <row r="131" spans="2:13" x14ac:dyDescent="0.25">
      <c r="B131" s="31"/>
      <c r="C131" s="31"/>
      <c r="D131" s="31"/>
      <c r="E131" s="31"/>
      <c r="F131" s="31"/>
      <c r="G131" s="31"/>
      <c r="H131" s="31"/>
      <c r="I131" s="31"/>
      <c r="J131" s="31"/>
      <c r="K131" s="31"/>
      <c r="L131" s="31"/>
      <c r="M131" s="31"/>
    </row>
    <row r="132" spans="2:13" x14ac:dyDescent="0.25">
      <c r="B132" s="31"/>
      <c r="C132" s="31"/>
      <c r="D132" s="31"/>
      <c r="E132" s="31"/>
      <c r="F132" s="31"/>
      <c r="G132" s="31"/>
      <c r="H132" s="31"/>
      <c r="I132" s="31"/>
      <c r="J132" s="31"/>
      <c r="K132" s="31"/>
      <c r="L132" s="31"/>
      <c r="M132" s="31"/>
    </row>
    <row r="133" spans="2:13" x14ac:dyDescent="0.25">
      <c r="B133" s="31"/>
      <c r="C133" s="31"/>
      <c r="D133" s="31"/>
      <c r="E133" s="31"/>
      <c r="F133" s="31"/>
      <c r="G133" s="31"/>
      <c r="H133" s="31"/>
      <c r="I133" s="31"/>
      <c r="J133" s="31"/>
      <c r="K133" s="31"/>
      <c r="L133" s="31"/>
      <c r="M133" s="31"/>
    </row>
    <row r="134" spans="2:13" x14ac:dyDescent="0.25">
      <c r="B134" s="31"/>
      <c r="C134" s="31"/>
      <c r="D134" s="31"/>
      <c r="E134" s="31"/>
      <c r="F134" s="31"/>
      <c r="G134" s="31"/>
      <c r="H134" s="31"/>
      <c r="I134" s="31"/>
      <c r="J134" s="31"/>
      <c r="K134" s="31"/>
      <c r="L134" s="31"/>
      <c r="M134" s="31"/>
    </row>
    <row r="135" spans="2:13" x14ac:dyDescent="0.25">
      <c r="B135" s="31"/>
      <c r="C135" s="31"/>
      <c r="D135" s="31"/>
      <c r="E135" s="31"/>
      <c r="F135" s="31"/>
      <c r="G135" s="31"/>
      <c r="H135" s="31"/>
      <c r="I135" s="31"/>
      <c r="J135" s="31"/>
      <c r="K135" s="31"/>
      <c r="L135" s="31"/>
      <c r="M135" s="31"/>
    </row>
    <row r="136" spans="2:13" x14ac:dyDescent="0.25">
      <c r="B136" s="31"/>
      <c r="C136" s="31"/>
      <c r="D136" s="31"/>
      <c r="E136" s="31"/>
      <c r="F136" s="31"/>
      <c r="G136" s="31"/>
      <c r="H136" s="31"/>
      <c r="I136" s="31"/>
      <c r="J136" s="31"/>
      <c r="K136" s="31"/>
      <c r="L136" s="31"/>
      <c r="M136" s="31"/>
    </row>
    <row r="137" spans="2:13" x14ac:dyDescent="0.25">
      <c r="B137" s="31"/>
      <c r="C137" s="31"/>
      <c r="D137" s="31"/>
      <c r="E137" s="31"/>
      <c r="F137" s="31"/>
      <c r="G137" s="31"/>
      <c r="H137" s="31"/>
      <c r="I137" s="31"/>
      <c r="J137" s="31"/>
      <c r="K137" s="31"/>
      <c r="L137" s="31"/>
      <c r="M137" s="31"/>
    </row>
    <row r="138" spans="2:13" x14ac:dyDescent="0.25">
      <c r="B138" s="31"/>
      <c r="C138" s="31"/>
      <c r="D138" s="31"/>
      <c r="E138" s="31"/>
      <c r="F138" s="31"/>
      <c r="G138" s="31"/>
      <c r="H138" s="31"/>
      <c r="I138" s="31"/>
      <c r="J138" s="31"/>
      <c r="K138" s="31"/>
      <c r="L138" s="31"/>
      <c r="M138" s="31"/>
    </row>
    <row r="139" spans="2:13" x14ac:dyDescent="0.25">
      <c r="B139" s="31"/>
      <c r="C139" s="31"/>
      <c r="D139" s="31"/>
      <c r="E139" s="31"/>
      <c r="F139" s="31"/>
      <c r="G139" s="31"/>
      <c r="H139" s="31"/>
      <c r="I139" s="31"/>
      <c r="J139" s="31"/>
      <c r="K139" s="31"/>
      <c r="L139" s="31"/>
      <c r="M139" s="31"/>
    </row>
    <row r="140" spans="2:13" x14ac:dyDescent="0.25">
      <c r="B140" s="31"/>
      <c r="C140" s="31"/>
      <c r="D140" s="31"/>
      <c r="E140" s="31"/>
      <c r="F140" s="31"/>
      <c r="G140" s="31"/>
      <c r="H140" s="31"/>
      <c r="I140" s="31"/>
      <c r="J140" s="31"/>
      <c r="K140" s="31"/>
      <c r="L140" s="31"/>
      <c r="M140" s="31"/>
    </row>
    <row r="141" spans="2:13" x14ac:dyDescent="0.25">
      <c r="B141" s="31"/>
      <c r="C141" s="31"/>
      <c r="D141" s="31"/>
      <c r="E141" s="31"/>
      <c r="F141" s="31"/>
      <c r="G141" s="31"/>
      <c r="H141" s="31"/>
      <c r="I141" s="31"/>
      <c r="J141" s="31"/>
      <c r="K141" s="31"/>
      <c r="L141" s="31"/>
      <c r="M141" s="31"/>
    </row>
    <row r="142" spans="2:13" x14ac:dyDescent="0.25">
      <c r="B142" s="31"/>
      <c r="C142" s="31"/>
      <c r="D142" s="31"/>
      <c r="E142" s="31"/>
      <c r="F142" s="31"/>
      <c r="G142" s="31"/>
      <c r="H142" s="31"/>
      <c r="I142" s="31"/>
      <c r="J142" s="31"/>
      <c r="K142" s="31"/>
      <c r="L142" s="31"/>
      <c r="M142" s="31"/>
    </row>
    <row r="143" spans="2:13" x14ac:dyDescent="0.25">
      <c r="B143" s="31"/>
      <c r="C143" s="31"/>
      <c r="D143" s="31"/>
      <c r="E143" s="31"/>
      <c r="F143" s="31"/>
      <c r="G143" s="31"/>
      <c r="H143" s="31"/>
      <c r="I143" s="31"/>
      <c r="J143" s="31"/>
      <c r="K143" s="31"/>
      <c r="L143" s="31"/>
      <c r="M143" s="31"/>
    </row>
    <row r="144" spans="2:13" x14ac:dyDescent="0.25">
      <c r="B144" s="31"/>
      <c r="C144" s="31"/>
      <c r="D144" s="31"/>
      <c r="E144" s="31"/>
      <c r="F144" s="31"/>
      <c r="G144" s="31"/>
      <c r="H144" s="31"/>
      <c r="I144" s="31"/>
      <c r="J144" s="31"/>
      <c r="K144" s="31"/>
      <c r="L144" s="31"/>
      <c r="M144" s="31"/>
    </row>
    <row r="145" spans="2:13" x14ac:dyDescent="0.25">
      <c r="B145" s="31"/>
      <c r="C145" s="31"/>
      <c r="D145" s="31"/>
      <c r="E145" s="31"/>
      <c r="F145" s="31"/>
      <c r="G145" s="31"/>
      <c r="H145" s="31"/>
      <c r="I145" s="31"/>
      <c r="J145" s="31"/>
      <c r="K145" s="31"/>
      <c r="L145" s="31"/>
      <c r="M145" s="31"/>
    </row>
    <row r="146" spans="2:13" x14ac:dyDescent="0.25">
      <c r="B146" s="31"/>
      <c r="C146" s="31"/>
      <c r="D146" s="31"/>
      <c r="E146" s="31"/>
      <c r="F146" s="31"/>
      <c r="G146" s="31"/>
      <c r="H146" s="31"/>
      <c r="I146" s="31"/>
      <c r="J146" s="31"/>
      <c r="K146" s="31"/>
      <c r="L146" s="31"/>
      <c r="M146" s="31"/>
    </row>
    <row r="147" spans="2:13" x14ac:dyDescent="0.25">
      <c r="B147" s="31"/>
      <c r="C147" s="31"/>
      <c r="D147" s="31"/>
      <c r="E147" s="31"/>
      <c r="F147" s="31"/>
      <c r="G147" s="31"/>
      <c r="H147" s="31"/>
      <c r="I147" s="31"/>
      <c r="J147" s="31"/>
      <c r="K147" s="31"/>
      <c r="L147" s="31"/>
      <c r="M147" s="31"/>
    </row>
    <row r="148" spans="2:13" x14ac:dyDescent="0.25">
      <c r="B148" s="31"/>
      <c r="C148" s="31"/>
      <c r="D148" s="31"/>
      <c r="E148" s="31"/>
      <c r="F148" s="31"/>
      <c r="G148" s="31"/>
      <c r="H148" s="31"/>
      <c r="I148" s="31"/>
      <c r="J148" s="31"/>
      <c r="K148" s="31"/>
      <c r="L148" s="31"/>
      <c r="M148" s="31"/>
    </row>
    <row r="149" spans="2:13" x14ac:dyDescent="0.25">
      <c r="B149" s="31"/>
      <c r="C149" s="31"/>
      <c r="D149" s="31"/>
      <c r="E149" s="31"/>
      <c r="F149" s="31"/>
      <c r="G149" s="31"/>
      <c r="H149" s="31"/>
      <c r="I149" s="31"/>
      <c r="J149" s="31"/>
      <c r="K149" s="31"/>
      <c r="L149" s="31"/>
      <c r="M149" s="31"/>
    </row>
    <row r="150" spans="2:13" x14ac:dyDescent="0.25">
      <c r="B150" s="31"/>
      <c r="C150" s="31"/>
      <c r="D150" s="31"/>
      <c r="E150" s="31"/>
      <c r="F150" s="31"/>
      <c r="G150" s="31"/>
      <c r="H150" s="31"/>
      <c r="I150" s="31"/>
      <c r="J150" s="31"/>
      <c r="K150" s="31"/>
      <c r="L150" s="31"/>
      <c r="M150" s="31"/>
    </row>
    <row r="151" spans="2:13" x14ac:dyDescent="0.25">
      <c r="B151" s="31"/>
      <c r="C151" s="31"/>
      <c r="D151" s="31"/>
      <c r="E151" s="31"/>
      <c r="F151" s="31"/>
      <c r="G151" s="31"/>
      <c r="H151" s="31"/>
      <c r="I151" s="31"/>
      <c r="J151" s="31"/>
      <c r="K151" s="31"/>
      <c r="L151" s="31"/>
      <c r="M151" s="31"/>
    </row>
    <row r="152" spans="2:13" x14ac:dyDescent="0.25">
      <c r="B152" s="31"/>
      <c r="C152" s="31"/>
      <c r="D152" s="31"/>
      <c r="E152" s="31"/>
      <c r="F152" s="31"/>
      <c r="G152" s="31"/>
      <c r="H152" s="31"/>
      <c r="I152" s="31"/>
      <c r="J152" s="31"/>
      <c r="K152" s="31"/>
      <c r="L152" s="31"/>
      <c r="M152" s="31"/>
    </row>
    <row r="153" spans="2:13" x14ac:dyDescent="0.25">
      <c r="B153" s="31"/>
      <c r="C153" s="31"/>
      <c r="D153" s="31"/>
      <c r="E153" s="31"/>
      <c r="F153" s="31"/>
      <c r="G153" s="31"/>
      <c r="H153" s="31"/>
      <c r="I153" s="31"/>
      <c r="J153" s="31"/>
      <c r="K153" s="31"/>
      <c r="L153" s="31"/>
      <c r="M153" s="31"/>
    </row>
    <row r="154" spans="2:13" x14ac:dyDescent="0.25">
      <c r="B154" s="31"/>
      <c r="C154" s="31"/>
      <c r="D154" s="31"/>
      <c r="E154" s="31"/>
      <c r="F154" s="31"/>
      <c r="G154" s="31"/>
      <c r="H154" s="31"/>
      <c r="I154" s="31"/>
      <c r="J154" s="31"/>
      <c r="K154" s="31"/>
      <c r="L154" s="31"/>
      <c r="M154" s="31"/>
    </row>
    <row r="155" spans="2:13" x14ac:dyDescent="0.25">
      <c r="B155" s="31"/>
      <c r="C155" s="31"/>
      <c r="D155" s="31"/>
      <c r="E155" s="31"/>
      <c r="F155" s="31"/>
      <c r="G155" s="31"/>
      <c r="H155" s="31"/>
      <c r="I155" s="31"/>
      <c r="J155" s="31"/>
      <c r="K155" s="31"/>
      <c r="L155" s="31"/>
      <c r="M155" s="31"/>
    </row>
    <row r="156" spans="2:13" x14ac:dyDescent="0.25">
      <c r="B156" s="31"/>
      <c r="C156" s="31"/>
      <c r="D156" s="31"/>
      <c r="E156" s="31"/>
      <c r="F156" s="31"/>
      <c r="G156" s="31"/>
      <c r="H156" s="31"/>
      <c r="I156" s="31"/>
      <c r="J156" s="31"/>
      <c r="K156" s="31"/>
      <c r="L156" s="31"/>
      <c r="M156" s="31"/>
    </row>
    <row r="157" spans="2:13" x14ac:dyDescent="0.25">
      <c r="B157" s="31"/>
      <c r="C157" s="31"/>
      <c r="D157" s="31"/>
      <c r="E157" s="31"/>
      <c r="F157" s="31"/>
      <c r="G157" s="31"/>
      <c r="H157" s="31"/>
      <c r="I157" s="31"/>
      <c r="J157" s="31"/>
      <c r="K157" s="31"/>
      <c r="L157" s="31"/>
      <c r="M157" s="31"/>
    </row>
    <row r="158" spans="2:13" x14ac:dyDescent="0.25">
      <c r="B158" s="31"/>
      <c r="C158" s="31"/>
      <c r="D158" s="31"/>
      <c r="E158" s="31"/>
      <c r="F158" s="31"/>
      <c r="G158" s="31"/>
      <c r="H158" s="31"/>
      <c r="I158" s="31"/>
      <c r="J158" s="31"/>
      <c r="K158" s="31"/>
      <c r="L158" s="31"/>
      <c r="M158" s="31"/>
    </row>
    <row r="159" spans="2:13" x14ac:dyDescent="0.25">
      <c r="B159" s="31"/>
      <c r="C159" s="31"/>
      <c r="D159" s="31"/>
      <c r="E159" s="31"/>
      <c r="F159" s="31"/>
      <c r="G159" s="31"/>
      <c r="H159" s="31"/>
      <c r="I159" s="31"/>
      <c r="J159" s="31"/>
      <c r="K159" s="31"/>
      <c r="L159" s="31"/>
      <c r="M159" s="31"/>
    </row>
    <row r="160" spans="2:13" x14ac:dyDescent="0.25">
      <c r="B160" s="31"/>
      <c r="C160" s="31"/>
      <c r="D160" s="31"/>
      <c r="E160" s="31"/>
      <c r="F160" s="31"/>
      <c r="G160" s="31"/>
      <c r="H160" s="31"/>
      <c r="I160" s="31"/>
      <c r="J160" s="31"/>
      <c r="K160" s="31"/>
      <c r="L160" s="31"/>
      <c r="M160" s="31"/>
    </row>
    <row r="161" spans="2:13" x14ac:dyDescent="0.25">
      <c r="B161" s="31"/>
      <c r="C161" s="31"/>
      <c r="D161" s="31"/>
      <c r="E161" s="31"/>
      <c r="F161" s="31"/>
      <c r="G161" s="31"/>
      <c r="H161" s="31"/>
      <c r="I161" s="31"/>
      <c r="J161" s="31"/>
      <c r="K161" s="31"/>
      <c r="L161" s="31"/>
      <c r="M161" s="31"/>
    </row>
    <row r="162" spans="2:13" x14ac:dyDescent="0.25">
      <c r="B162" s="31"/>
      <c r="C162" s="31"/>
      <c r="D162" s="31"/>
      <c r="E162" s="31"/>
      <c r="F162" s="31"/>
      <c r="G162" s="31"/>
      <c r="H162" s="31"/>
      <c r="I162" s="31"/>
      <c r="J162" s="31"/>
      <c r="K162" s="31"/>
      <c r="L162" s="31"/>
      <c r="M162" s="31"/>
    </row>
    <row r="163" spans="2:13" x14ac:dyDescent="0.25">
      <c r="B163" s="31"/>
      <c r="C163" s="31"/>
      <c r="D163" s="31"/>
      <c r="E163" s="31"/>
      <c r="F163" s="31"/>
      <c r="G163" s="31"/>
      <c r="H163" s="31"/>
      <c r="I163" s="31"/>
      <c r="J163" s="31"/>
      <c r="K163" s="31"/>
      <c r="L163" s="31"/>
      <c r="M163" s="31"/>
    </row>
    <row r="164" spans="2:13" x14ac:dyDescent="0.25">
      <c r="B164" s="31"/>
      <c r="C164" s="31"/>
      <c r="D164" s="31"/>
      <c r="E164" s="31"/>
      <c r="F164" s="31"/>
      <c r="G164" s="31"/>
      <c r="H164" s="31"/>
      <c r="I164" s="31"/>
      <c r="J164" s="31"/>
      <c r="K164" s="31"/>
      <c r="L164" s="31"/>
      <c r="M164" s="31"/>
    </row>
    <row r="165" spans="2:13" x14ac:dyDescent="0.25">
      <c r="B165" s="31"/>
      <c r="C165" s="31"/>
      <c r="D165" s="31"/>
      <c r="E165" s="31"/>
      <c r="F165" s="31"/>
      <c r="G165" s="31"/>
      <c r="H165" s="31"/>
      <c r="I165" s="31"/>
      <c r="J165" s="31"/>
      <c r="K165" s="31"/>
      <c r="L165" s="31"/>
      <c r="M165" s="31"/>
    </row>
    <row r="166" spans="2:13" x14ac:dyDescent="0.25">
      <c r="B166" s="31"/>
      <c r="C166" s="31"/>
      <c r="D166" s="31"/>
      <c r="E166" s="31"/>
      <c r="F166" s="31"/>
      <c r="G166" s="31"/>
      <c r="H166" s="31"/>
      <c r="I166" s="31"/>
      <c r="J166" s="31"/>
      <c r="K166" s="31"/>
      <c r="L166" s="31"/>
      <c r="M166" s="31"/>
    </row>
    <row r="167" spans="2:13" x14ac:dyDescent="0.25">
      <c r="B167" s="31"/>
      <c r="C167" s="31"/>
      <c r="D167" s="31"/>
      <c r="E167" s="31"/>
      <c r="F167" s="31"/>
      <c r="G167" s="31"/>
      <c r="H167" s="31"/>
      <c r="I167" s="31"/>
      <c r="J167" s="31"/>
      <c r="K167" s="31"/>
      <c r="L167" s="31"/>
      <c r="M167" s="31"/>
    </row>
    <row r="168" spans="2:13" x14ac:dyDescent="0.25">
      <c r="B168" s="31"/>
      <c r="C168" s="31"/>
      <c r="D168" s="31"/>
      <c r="E168" s="31"/>
      <c r="F168" s="31"/>
      <c r="G168" s="31"/>
      <c r="H168" s="31"/>
      <c r="I168" s="31"/>
      <c r="J168" s="31"/>
      <c r="K168" s="31"/>
      <c r="L168" s="31"/>
      <c r="M168" s="31"/>
    </row>
    <row r="169" spans="2:13" x14ac:dyDescent="0.25">
      <c r="B169" s="31"/>
      <c r="C169" s="31"/>
      <c r="D169" s="31"/>
      <c r="E169" s="31"/>
      <c r="F169" s="31"/>
      <c r="G169" s="31"/>
      <c r="H169" s="31"/>
      <c r="I169" s="31"/>
      <c r="J169" s="31"/>
      <c r="K169" s="31"/>
      <c r="L169" s="31"/>
      <c r="M169" s="31"/>
    </row>
    <row r="170" spans="2:13" x14ac:dyDescent="0.25">
      <c r="B170" s="31"/>
      <c r="C170" s="31"/>
      <c r="D170" s="31"/>
      <c r="E170" s="31"/>
      <c r="F170" s="31"/>
      <c r="G170" s="31"/>
      <c r="H170" s="31"/>
      <c r="I170" s="31"/>
      <c r="J170" s="31"/>
      <c r="K170" s="31"/>
      <c r="L170" s="31"/>
      <c r="M170" s="31"/>
    </row>
    <row r="171" spans="2:13" x14ac:dyDescent="0.25">
      <c r="B171" s="31"/>
      <c r="C171" s="31"/>
      <c r="D171" s="31"/>
      <c r="E171" s="31"/>
      <c r="F171" s="31"/>
      <c r="G171" s="31"/>
      <c r="H171" s="31"/>
      <c r="I171" s="31"/>
      <c r="J171" s="31"/>
      <c r="K171" s="31"/>
      <c r="L171" s="31"/>
      <c r="M171" s="31"/>
    </row>
    <row r="172" spans="2:13" x14ac:dyDescent="0.25">
      <c r="B172" s="31"/>
      <c r="C172" s="31"/>
      <c r="D172" s="31"/>
      <c r="E172" s="31"/>
      <c r="F172" s="31"/>
      <c r="G172" s="31"/>
      <c r="H172" s="31"/>
      <c r="I172" s="31"/>
      <c r="J172" s="31"/>
      <c r="K172" s="31"/>
      <c r="L172" s="31"/>
      <c r="M172" s="31"/>
    </row>
    <row r="173" spans="2:13" x14ac:dyDescent="0.25">
      <c r="B173" s="31"/>
      <c r="C173" s="31"/>
      <c r="D173" s="31"/>
      <c r="E173" s="31"/>
      <c r="F173" s="31"/>
      <c r="G173" s="31"/>
      <c r="H173" s="31"/>
      <c r="I173" s="31"/>
      <c r="J173" s="31"/>
      <c r="K173" s="31"/>
      <c r="L173" s="31"/>
      <c r="M173" s="31"/>
    </row>
    <row r="174" spans="2:13" x14ac:dyDescent="0.25">
      <c r="B174" s="31"/>
      <c r="C174" s="31"/>
      <c r="D174" s="31"/>
      <c r="E174" s="31"/>
      <c r="F174" s="31"/>
      <c r="G174" s="31"/>
      <c r="H174" s="31"/>
      <c r="I174" s="31"/>
      <c r="J174" s="31"/>
      <c r="K174" s="31"/>
      <c r="L174" s="31"/>
      <c r="M174" s="31"/>
    </row>
    <row r="175" spans="2:13" x14ac:dyDescent="0.25">
      <c r="B175" s="31"/>
      <c r="C175" s="31"/>
      <c r="D175" s="31"/>
      <c r="E175" s="31"/>
      <c r="F175" s="31"/>
      <c r="G175" s="31"/>
      <c r="H175" s="31"/>
      <c r="I175" s="31"/>
      <c r="J175" s="31"/>
      <c r="K175" s="31"/>
      <c r="L175" s="31"/>
      <c r="M175" s="31"/>
    </row>
    <row r="176" spans="2:13" x14ac:dyDescent="0.25">
      <c r="B176" s="31"/>
      <c r="C176" s="31"/>
      <c r="D176" s="31"/>
      <c r="E176" s="31"/>
      <c r="F176" s="31"/>
      <c r="G176" s="31"/>
      <c r="H176" s="31"/>
      <c r="I176" s="31"/>
      <c r="J176" s="31"/>
      <c r="K176" s="31"/>
      <c r="L176" s="31"/>
      <c r="M176" s="31"/>
    </row>
    <row r="177" spans="2:13" x14ac:dyDescent="0.25">
      <c r="B177" s="31"/>
      <c r="C177" s="31"/>
      <c r="D177" s="31"/>
      <c r="E177" s="31"/>
      <c r="F177" s="31"/>
      <c r="G177" s="31"/>
      <c r="H177" s="31"/>
      <c r="I177" s="31"/>
      <c r="J177" s="31"/>
      <c r="K177" s="31"/>
      <c r="L177" s="31"/>
      <c r="M177" s="31"/>
    </row>
    <row r="178" spans="2:13" x14ac:dyDescent="0.25">
      <c r="B178" s="31"/>
      <c r="C178" s="31"/>
      <c r="D178" s="31"/>
      <c r="E178" s="31"/>
      <c r="F178" s="31"/>
      <c r="G178" s="31"/>
      <c r="H178" s="31"/>
      <c r="I178" s="31"/>
      <c r="J178" s="31"/>
      <c r="K178" s="31"/>
      <c r="L178" s="31"/>
      <c r="M178" s="31"/>
    </row>
    <row r="179" spans="2:13" x14ac:dyDescent="0.25">
      <c r="B179" s="31"/>
      <c r="C179" s="31"/>
      <c r="D179" s="31"/>
      <c r="E179" s="31"/>
      <c r="F179" s="31"/>
      <c r="G179" s="31"/>
      <c r="H179" s="31"/>
      <c r="I179" s="31"/>
      <c r="J179" s="31"/>
      <c r="K179" s="31"/>
      <c r="L179" s="31"/>
      <c r="M179" s="31"/>
    </row>
    <row r="180" spans="2:13" x14ac:dyDescent="0.25">
      <c r="B180" s="31"/>
      <c r="C180" s="31"/>
      <c r="D180" s="31"/>
      <c r="E180" s="31"/>
      <c r="F180" s="31"/>
      <c r="G180" s="31"/>
      <c r="H180" s="31"/>
      <c r="I180" s="31"/>
      <c r="J180" s="31"/>
      <c r="K180" s="31"/>
      <c r="L180" s="31"/>
      <c r="M180" s="31"/>
    </row>
    <row r="181" spans="2:13" x14ac:dyDescent="0.25">
      <c r="B181" s="31"/>
      <c r="C181" s="31"/>
      <c r="D181" s="31"/>
      <c r="E181" s="31"/>
      <c r="F181" s="31"/>
      <c r="G181" s="31"/>
      <c r="H181" s="31"/>
      <c r="I181" s="31"/>
      <c r="J181" s="31"/>
      <c r="K181" s="31"/>
      <c r="L181" s="31"/>
      <c r="M181" s="31"/>
    </row>
    <row r="182" spans="2:13" x14ac:dyDescent="0.25">
      <c r="B182" s="31"/>
      <c r="C182" s="31"/>
      <c r="D182" s="31"/>
      <c r="E182" s="31"/>
      <c r="F182" s="31"/>
      <c r="G182" s="31"/>
      <c r="H182" s="31"/>
      <c r="I182" s="31"/>
      <c r="J182" s="31"/>
      <c r="K182" s="31"/>
      <c r="L182" s="31"/>
      <c r="M182" s="31"/>
    </row>
    <row r="183" spans="2:13" x14ac:dyDescent="0.25">
      <c r="B183" s="31"/>
      <c r="C183" s="31"/>
      <c r="D183" s="31"/>
      <c r="E183" s="31"/>
      <c r="F183" s="31"/>
      <c r="G183" s="31"/>
      <c r="H183" s="31"/>
      <c r="I183" s="31"/>
      <c r="J183" s="31"/>
      <c r="K183" s="31"/>
      <c r="L183" s="31"/>
      <c r="M183" s="31"/>
    </row>
    <row r="184" spans="2:13" x14ac:dyDescent="0.25">
      <c r="B184" s="31"/>
      <c r="C184" s="31"/>
      <c r="D184" s="31"/>
      <c r="E184" s="31"/>
      <c r="F184" s="31"/>
      <c r="G184" s="31"/>
      <c r="H184" s="31"/>
      <c r="I184" s="31"/>
      <c r="J184" s="31"/>
      <c r="K184" s="31"/>
      <c r="L184" s="31"/>
      <c r="M184" s="31"/>
    </row>
    <row r="185" spans="2:13" x14ac:dyDescent="0.25">
      <c r="B185" s="31"/>
      <c r="C185" s="31"/>
      <c r="D185" s="31"/>
      <c r="E185" s="31"/>
      <c r="F185" s="31"/>
      <c r="G185" s="31"/>
      <c r="H185" s="31"/>
      <c r="I185" s="31"/>
      <c r="J185" s="31"/>
      <c r="K185" s="31"/>
      <c r="L185" s="31"/>
      <c r="M185" s="31"/>
    </row>
    <row r="186" spans="2:13" x14ac:dyDescent="0.25">
      <c r="B186" s="31"/>
      <c r="C186" s="31"/>
      <c r="D186" s="31"/>
      <c r="E186" s="31"/>
      <c r="F186" s="31"/>
      <c r="G186" s="31"/>
      <c r="H186" s="31"/>
      <c r="I186" s="31"/>
      <c r="J186" s="31"/>
      <c r="K186" s="31"/>
      <c r="L186" s="31"/>
      <c r="M186" s="31"/>
    </row>
    <row r="187" spans="2:13" x14ac:dyDescent="0.25">
      <c r="B187" s="31"/>
      <c r="C187" s="31"/>
      <c r="D187" s="31"/>
      <c r="E187" s="31"/>
      <c r="F187" s="31"/>
      <c r="G187" s="31"/>
      <c r="H187" s="31"/>
      <c r="I187" s="31"/>
      <c r="J187" s="31"/>
      <c r="K187" s="31"/>
      <c r="L187" s="31"/>
      <c r="M187" s="31"/>
    </row>
    <row r="188" spans="2:13" x14ac:dyDescent="0.25">
      <c r="B188" s="31"/>
      <c r="C188" s="31"/>
      <c r="D188" s="31"/>
      <c r="E188" s="31"/>
      <c r="F188" s="31"/>
      <c r="G188" s="31"/>
      <c r="H188" s="31"/>
      <c r="I188" s="31"/>
      <c r="J188" s="31"/>
      <c r="K188" s="31"/>
      <c r="L188" s="31"/>
      <c r="M188" s="31"/>
    </row>
    <row r="189" spans="2:13" x14ac:dyDescent="0.25">
      <c r="B189" s="31"/>
      <c r="C189" s="31"/>
      <c r="D189" s="31"/>
      <c r="E189" s="31"/>
      <c r="F189" s="31"/>
      <c r="G189" s="31"/>
      <c r="H189" s="31"/>
      <c r="I189" s="31"/>
      <c r="J189" s="31"/>
      <c r="K189" s="31"/>
      <c r="L189" s="31"/>
      <c r="M189" s="31"/>
    </row>
    <row r="190" spans="2:13" x14ac:dyDescent="0.25">
      <c r="B190" s="31"/>
      <c r="C190" s="31"/>
      <c r="D190" s="31"/>
      <c r="E190" s="31"/>
      <c r="F190" s="31"/>
      <c r="G190" s="31"/>
      <c r="H190" s="31"/>
      <c r="I190" s="31"/>
      <c r="J190" s="31"/>
      <c r="K190" s="31"/>
      <c r="L190" s="31"/>
      <c r="M190" s="31"/>
    </row>
  </sheetData>
  <sheetProtection password="CCF6" sheet="1" objects="1" scenarios="1"/>
  <mergeCells count="8">
    <mergeCell ref="B33:M33"/>
    <mergeCell ref="B34:M34"/>
    <mergeCell ref="B35:M82"/>
    <mergeCell ref="B6:M6"/>
    <mergeCell ref="B7:M8"/>
    <mergeCell ref="B12:M13"/>
    <mergeCell ref="B20:M20"/>
    <mergeCell ref="B32:M32"/>
  </mergeCells>
  <hyperlinks>
    <hyperlink ref="B4" r:id="rId1"/>
    <hyperlink ref="B5" r:id="rId2"/>
  </hyperlinks>
  <pageMargins left="0.75" right="0.75" top="1" bottom="1" header="0.5" footer="0.51180555555555496"/>
  <pageSetup scale="35" firstPageNumber="0" orientation="portrait" horizontalDpi="300" verticalDpi="300" r:id="rId3"/>
  <headerFooter>
    <oddHeader>&amp;R </oddHeader>
  </headerFooter>
  <rowBreaks count="1" manualBreakCount="1">
    <brk id="10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76"/>
  <sheetViews>
    <sheetView showGridLines="0" view="pageBreakPreview" zoomScale="75" zoomScaleNormal="90" zoomScalePageLayoutView="75" workbookViewId="0">
      <pane ySplit="5" topLeftCell="A9" activePane="bottomLeft" state="frozen"/>
      <selection pane="bottomLeft" activeCell="C32" sqref="C32:K37"/>
    </sheetView>
  </sheetViews>
  <sheetFormatPr defaultColWidth="9.140625" defaultRowHeight="12.75" x14ac:dyDescent="0.2"/>
  <cols>
    <col min="1" max="1" width="27.140625" style="32" customWidth="1"/>
    <col min="2" max="2" width="13.140625" style="33" customWidth="1"/>
    <col min="3" max="3" width="12.7109375" style="33" customWidth="1"/>
    <col min="4" max="4" width="12.28515625" style="33" customWidth="1"/>
    <col min="5" max="5" width="11.85546875" style="33" customWidth="1"/>
    <col min="6" max="6" width="12.140625" style="33" customWidth="1"/>
    <col min="7" max="7" width="15" style="33" customWidth="1"/>
    <col min="8" max="8" width="14.5703125" style="33" customWidth="1"/>
    <col min="9" max="9" width="11.7109375" style="33" customWidth="1"/>
    <col min="10" max="10" width="12.28515625" style="32" customWidth="1"/>
    <col min="11" max="11" width="13.7109375" style="33" customWidth="1"/>
    <col min="12" max="12" width="14.28515625" style="32" customWidth="1"/>
    <col min="13" max="13" width="13.5703125" style="32" customWidth="1"/>
    <col min="14" max="14" width="9.140625" style="32"/>
    <col min="15" max="15" width="11.5703125" style="32" hidden="1" customWidth="1"/>
    <col min="16" max="1025" width="9.140625" style="32"/>
  </cols>
  <sheetData>
    <row r="1" spans="1:12" ht="22.5" customHeight="1" x14ac:dyDescent="0.25">
      <c r="A1" s="34" t="s">
        <v>25</v>
      </c>
      <c r="B1" s="35"/>
      <c r="C1" s="36" t="s">
        <v>26</v>
      </c>
      <c r="D1" s="37"/>
      <c r="F1" s="38"/>
      <c r="G1" s="38"/>
      <c r="H1" s="38"/>
      <c r="I1" s="39"/>
      <c r="J1" s="40"/>
      <c r="K1" s="41">
        <v>2019</v>
      </c>
    </row>
    <row r="2" spans="1:12" ht="22.5" customHeight="1" x14ac:dyDescent="0.25">
      <c r="A2" s="42" t="s">
        <v>27</v>
      </c>
      <c r="B2" s="43" t="s">
        <v>28</v>
      </c>
      <c r="F2" s="38"/>
      <c r="G2" s="38"/>
      <c r="H2" s="38"/>
      <c r="I2" s="39"/>
      <c r="J2" s="44"/>
      <c r="K2" s="45"/>
    </row>
    <row r="3" spans="1:12" ht="6.75" customHeight="1" x14ac:dyDescent="0.25">
      <c r="A3" s="42"/>
      <c r="B3" s="43"/>
      <c r="F3" s="38"/>
      <c r="G3" s="38"/>
      <c r="H3" s="38"/>
      <c r="I3" s="39"/>
      <c r="J3" s="44"/>
    </row>
    <row r="4" spans="1:12" ht="22.5" customHeight="1" x14ac:dyDescent="0.25">
      <c r="A4" s="10" t="s">
        <v>29</v>
      </c>
      <c r="B4" s="10"/>
      <c r="C4" s="10"/>
      <c r="D4" s="46">
        <f>+'Tabela II'!P84</f>
        <v>1.3007560696751141</v>
      </c>
      <c r="F4" s="38"/>
      <c r="G4" s="38"/>
      <c r="H4" s="38"/>
      <c r="I4" s="39"/>
      <c r="J4" s="44"/>
    </row>
    <row r="5" spans="1:12" ht="22.5" customHeight="1" x14ac:dyDescent="0.25">
      <c r="A5" s="47" t="s">
        <v>30</v>
      </c>
      <c r="B5" s="48">
        <f>+J30</f>
        <v>0.91169845779220771</v>
      </c>
      <c r="F5" s="38"/>
      <c r="G5" s="38"/>
      <c r="H5" s="38"/>
      <c r="I5" s="39"/>
      <c r="J5" s="44"/>
    </row>
    <row r="6" spans="1:12" ht="8.25" customHeight="1" x14ac:dyDescent="0.25">
      <c r="A6" s="49"/>
      <c r="B6" s="43"/>
      <c r="F6" s="38"/>
      <c r="G6" s="38"/>
      <c r="H6" s="38"/>
      <c r="I6" s="39"/>
      <c r="J6" s="44"/>
    </row>
    <row r="7" spans="1:12" s="53" customFormat="1" ht="18.75" customHeight="1" x14ac:dyDescent="0.25">
      <c r="A7" s="50" t="s">
        <v>31</v>
      </c>
      <c r="B7" s="33"/>
      <c r="C7" s="33"/>
      <c r="D7" s="37"/>
      <c r="E7" s="37"/>
      <c r="F7" s="37"/>
      <c r="G7" s="37"/>
      <c r="H7" s="37"/>
      <c r="I7" s="33"/>
      <c r="J7" s="51"/>
      <c r="K7" s="52"/>
    </row>
    <row r="8" spans="1:12" ht="16.5" customHeight="1" x14ac:dyDescent="0.2">
      <c r="A8" s="9" t="s">
        <v>32</v>
      </c>
      <c r="B8" s="8" t="s">
        <v>33</v>
      </c>
      <c r="C8" s="7" t="s">
        <v>34</v>
      </c>
      <c r="D8" s="6" t="s">
        <v>35</v>
      </c>
      <c r="E8" s="5" t="s">
        <v>36</v>
      </c>
      <c r="F8" s="4" t="s">
        <v>37</v>
      </c>
      <c r="G8" s="4" t="s">
        <v>38</v>
      </c>
      <c r="H8" s="4" t="s">
        <v>39</v>
      </c>
      <c r="I8" s="4" t="s">
        <v>40</v>
      </c>
      <c r="J8" s="3" t="s">
        <v>41</v>
      </c>
      <c r="K8" s="2" t="s">
        <v>42</v>
      </c>
    </row>
    <row r="9" spans="1:12" ht="83.25" customHeight="1" x14ac:dyDescent="0.2">
      <c r="A9" s="9"/>
      <c r="B9" s="8"/>
      <c r="C9" s="7"/>
      <c r="D9" s="6"/>
      <c r="E9" s="5" t="s">
        <v>43</v>
      </c>
      <c r="F9" s="4"/>
      <c r="G9" s="4"/>
      <c r="H9" s="4"/>
      <c r="I9" s="4"/>
      <c r="J9" s="3"/>
      <c r="K9" s="2"/>
    </row>
    <row r="10" spans="1:12" ht="28.5" customHeight="1" x14ac:dyDescent="0.2">
      <c r="A10" s="9"/>
      <c r="B10" s="55" t="s">
        <v>44</v>
      </c>
      <c r="C10" s="56" t="s">
        <v>45</v>
      </c>
      <c r="D10" s="57" t="s">
        <v>46</v>
      </c>
      <c r="E10" s="58" t="s">
        <v>47</v>
      </c>
      <c r="F10" s="58" t="s">
        <v>48</v>
      </c>
      <c r="G10" s="58" t="s">
        <v>49</v>
      </c>
      <c r="H10" s="58" t="s">
        <v>50</v>
      </c>
      <c r="I10" s="58" t="s">
        <v>51</v>
      </c>
      <c r="J10" s="59" t="s">
        <v>52</v>
      </c>
      <c r="K10" s="57" t="s">
        <v>53</v>
      </c>
      <c r="L10" s="32" t="s">
        <v>54</v>
      </c>
    </row>
    <row r="11" spans="1:12" ht="16.5" customHeight="1" x14ac:dyDescent="0.25">
      <c r="A11" s="60" t="s">
        <v>55</v>
      </c>
      <c r="B11" s="38"/>
      <c r="C11" s="61"/>
      <c r="D11" s="38"/>
      <c r="E11" s="38"/>
      <c r="F11" s="38"/>
      <c r="G11" s="38"/>
      <c r="H11" s="38"/>
      <c r="I11" s="38"/>
      <c r="J11" s="62"/>
    </row>
    <row r="12" spans="1:12" ht="18" customHeight="1" x14ac:dyDescent="0.2">
      <c r="A12" s="63" t="s">
        <v>56</v>
      </c>
      <c r="B12" s="64">
        <v>173</v>
      </c>
      <c r="C12" s="65">
        <f>E12+F12+G12+H12+I12</f>
        <v>24</v>
      </c>
      <c r="D12" s="66">
        <v>32</v>
      </c>
      <c r="E12" s="67">
        <v>20</v>
      </c>
      <c r="F12" s="68">
        <v>3</v>
      </c>
      <c r="G12" s="68"/>
      <c r="H12" s="68">
        <v>1</v>
      </c>
      <c r="I12" s="68"/>
      <c r="J12" s="69">
        <f>IF(C12=0,"",IF(B12=0,1,0.83*((C12-H12-I12/2)/C12)+0.17*((B12-G12-H12-I12/2)/B12)))</f>
        <v>0.96443400770712906</v>
      </c>
      <c r="K12" s="64"/>
    </row>
    <row r="13" spans="1:12" ht="18" customHeight="1" x14ac:dyDescent="0.2">
      <c r="A13" s="70" t="s">
        <v>57</v>
      </c>
      <c r="B13" s="71">
        <v>36</v>
      </c>
      <c r="C13" s="72">
        <f>E13+F13+G13+H13+I13</f>
        <v>12</v>
      </c>
      <c r="D13" s="73">
        <v>6</v>
      </c>
      <c r="E13" s="74">
        <v>12</v>
      </c>
      <c r="F13" s="75">
        <v>0</v>
      </c>
      <c r="G13" s="75"/>
      <c r="H13" s="75"/>
      <c r="I13" s="75"/>
      <c r="J13" s="76">
        <f>IF(C13=0,"",IF(B13=0,1,0.83*((C13-H13-I13/2)/C13)+0.17*((B13-G13-H13-I13/2)/B13)))</f>
        <v>1</v>
      </c>
      <c r="K13" s="71"/>
    </row>
    <row r="14" spans="1:12" ht="18" customHeight="1" x14ac:dyDescent="0.2">
      <c r="A14" s="70" t="s">
        <v>58</v>
      </c>
      <c r="B14" s="71">
        <v>43</v>
      </c>
      <c r="C14" s="72">
        <f>E14+F14+G14+H14+I14</f>
        <v>4</v>
      </c>
      <c r="D14" s="73">
        <v>9</v>
      </c>
      <c r="E14" s="74">
        <v>4</v>
      </c>
      <c r="F14" s="75">
        <v>0</v>
      </c>
      <c r="G14" s="75"/>
      <c r="H14" s="75"/>
      <c r="I14" s="75"/>
      <c r="J14" s="76">
        <f>IF(C14=0,"",IF(B14=0,1,0.83*((C14-H14-I14/2)/C14)+0.17*((B14-G14-H14-I14/2)/B14)))</f>
        <v>1</v>
      </c>
      <c r="K14" s="71"/>
    </row>
    <row r="15" spans="1:12" ht="18" customHeight="1" x14ac:dyDescent="0.2">
      <c r="A15" s="77" t="s">
        <v>59</v>
      </c>
      <c r="B15" s="78">
        <v>39</v>
      </c>
      <c r="C15" s="79">
        <f>E15+F15+G15+H15+I15</f>
        <v>3</v>
      </c>
      <c r="D15" s="80">
        <v>0</v>
      </c>
      <c r="E15" s="81">
        <v>2</v>
      </c>
      <c r="F15" s="82">
        <v>0</v>
      </c>
      <c r="G15" s="82"/>
      <c r="H15" s="82">
        <v>1</v>
      </c>
      <c r="I15" s="82"/>
      <c r="J15" s="83">
        <f>IF(C15=0,"",IF(B15=0,1,0.83*((C15-H15-I15/2)/C15)+0.17*((B15-G15-H15-I15/2)/B15)))</f>
        <v>0.71897435897435891</v>
      </c>
      <c r="K15" s="78"/>
    </row>
    <row r="16" spans="1:12" ht="17.100000000000001" customHeight="1" x14ac:dyDescent="0.2">
      <c r="A16" s="84" t="s">
        <v>60</v>
      </c>
      <c r="B16" s="85"/>
      <c r="C16" s="85"/>
      <c r="D16" s="85"/>
      <c r="E16" s="85"/>
      <c r="F16" s="85"/>
      <c r="G16" s="85"/>
      <c r="H16" s="85"/>
      <c r="I16" s="85"/>
      <c r="J16" s="86"/>
      <c r="K16" s="85"/>
    </row>
    <row r="17" spans="1:12" ht="18" customHeight="1" x14ac:dyDescent="0.2">
      <c r="A17" s="87" t="s">
        <v>61</v>
      </c>
      <c r="B17" s="64">
        <v>4</v>
      </c>
      <c r="C17" s="65">
        <f t="shared" ref="C17:C25" si="0">E17+F17+G17+H17+I17</f>
        <v>4</v>
      </c>
      <c r="D17" s="66">
        <v>0</v>
      </c>
      <c r="E17" s="67">
        <v>1</v>
      </c>
      <c r="F17" s="68"/>
      <c r="G17" s="68"/>
      <c r="H17" s="68">
        <v>3</v>
      </c>
      <c r="I17" s="68"/>
      <c r="J17" s="69">
        <f t="shared" ref="J17:J25" si="1">IF(C17=0,"",IF(B17=0,1,0.83*((C17-H17-I17/2)/C17)+0.17*((B17-G17-H17-I17/2)/B17)))</f>
        <v>0.25</v>
      </c>
      <c r="K17" s="64"/>
    </row>
    <row r="18" spans="1:12" ht="18" customHeight="1" x14ac:dyDescent="0.2">
      <c r="A18" s="88" t="s">
        <v>62</v>
      </c>
      <c r="B18" s="89"/>
      <c r="C18" s="72">
        <f t="shared" si="0"/>
        <v>0</v>
      </c>
      <c r="D18" s="90"/>
      <c r="E18" s="91"/>
      <c r="F18" s="92"/>
      <c r="G18" s="92"/>
      <c r="H18" s="92"/>
      <c r="I18" s="92"/>
      <c r="J18" s="76" t="str">
        <f t="shared" si="1"/>
        <v/>
      </c>
      <c r="K18" s="89"/>
    </row>
    <row r="19" spans="1:12" ht="18" customHeight="1" x14ac:dyDescent="0.2">
      <c r="A19" s="88" t="s">
        <v>63</v>
      </c>
      <c r="B19" s="89">
        <v>3</v>
      </c>
      <c r="C19" s="72">
        <f t="shared" si="0"/>
        <v>0</v>
      </c>
      <c r="D19" s="90"/>
      <c r="E19" s="91">
        <v>0</v>
      </c>
      <c r="F19" s="92"/>
      <c r="G19" s="92"/>
      <c r="H19" s="92"/>
      <c r="I19" s="92"/>
      <c r="J19" s="76" t="str">
        <f t="shared" si="1"/>
        <v/>
      </c>
      <c r="K19" s="89"/>
    </row>
    <row r="20" spans="1:12" ht="18" customHeight="1" x14ac:dyDescent="0.2">
      <c r="A20" s="88" t="s">
        <v>64</v>
      </c>
      <c r="B20" s="89"/>
      <c r="C20" s="72">
        <f t="shared" si="0"/>
        <v>1</v>
      </c>
      <c r="D20" s="90"/>
      <c r="E20" s="91"/>
      <c r="F20" s="92"/>
      <c r="G20" s="92"/>
      <c r="H20" s="92">
        <v>1</v>
      </c>
      <c r="I20" s="92"/>
      <c r="J20" s="76">
        <f t="shared" si="1"/>
        <v>1</v>
      </c>
      <c r="K20" s="89"/>
    </row>
    <row r="21" spans="1:12" ht="18" customHeight="1" x14ac:dyDescent="0.2">
      <c r="A21" s="88" t="s">
        <v>65</v>
      </c>
      <c r="B21" s="71">
        <v>6</v>
      </c>
      <c r="C21" s="72">
        <f t="shared" si="0"/>
        <v>1</v>
      </c>
      <c r="D21" s="73"/>
      <c r="E21" s="74">
        <v>1</v>
      </c>
      <c r="F21" s="75"/>
      <c r="G21" s="75"/>
      <c r="H21" s="75"/>
      <c r="I21" s="75"/>
      <c r="J21" s="76">
        <f t="shared" si="1"/>
        <v>1</v>
      </c>
      <c r="K21" s="71"/>
    </row>
    <row r="22" spans="1:12" ht="18" customHeight="1" x14ac:dyDescent="0.2">
      <c r="A22" s="88" t="s">
        <v>66</v>
      </c>
      <c r="B22" s="71"/>
      <c r="C22" s="72">
        <f t="shared" si="0"/>
        <v>0</v>
      </c>
      <c r="D22" s="73"/>
      <c r="E22" s="74"/>
      <c r="F22" s="75"/>
      <c r="G22" s="75"/>
      <c r="H22" s="75"/>
      <c r="I22" s="75"/>
      <c r="J22" s="76" t="str">
        <f t="shared" si="1"/>
        <v/>
      </c>
      <c r="K22" s="71"/>
    </row>
    <row r="23" spans="1:12" ht="18" customHeight="1" x14ac:dyDescent="0.2">
      <c r="A23" s="88" t="s">
        <v>67</v>
      </c>
      <c r="B23" s="71"/>
      <c r="C23" s="72">
        <f t="shared" si="0"/>
        <v>0</v>
      </c>
      <c r="D23" s="73"/>
      <c r="E23" s="74"/>
      <c r="F23" s="75"/>
      <c r="G23" s="75"/>
      <c r="H23" s="75"/>
      <c r="I23" s="75"/>
      <c r="J23" s="76" t="str">
        <f t="shared" si="1"/>
        <v/>
      </c>
      <c r="K23" s="71"/>
    </row>
    <row r="24" spans="1:12" ht="18" customHeight="1" x14ac:dyDescent="0.2">
      <c r="A24" s="88" t="s">
        <v>68</v>
      </c>
      <c r="B24" s="71"/>
      <c r="C24" s="72">
        <f t="shared" si="0"/>
        <v>0</v>
      </c>
      <c r="D24" s="73"/>
      <c r="E24" s="74"/>
      <c r="F24" s="75"/>
      <c r="G24" s="75"/>
      <c r="H24" s="75"/>
      <c r="I24" s="75"/>
      <c r="J24" s="76" t="str">
        <f t="shared" si="1"/>
        <v/>
      </c>
      <c r="K24" s="71"/>
    </row>
    <row r="25" spans="1:12" ht="18" customHeight="1" x14ac:dyDescent="0.2">
      <c r="A25" s="93" t="s">
        <v>59</v>
      </c>
      <c r="B25" s="78"/>
      <c r="C25" s="79">
        <f t="shared" si="0"/>
        <v>0</v>
      </c>
      <c r="D25" s="80"/>
      <c r="E25" s="81"/>
      <c r="F25" s="82"/>
      <c r="G25" s="82"/>
      <c r="H25" s="82"/>
      <c r="I25" s="82"/>
      <c r="J25" s="83" t="str">
        <f t="shared" si="1"/>
        <v/>
      </c>
      <c r="K25" s="78"/>
    </row>
    <row r="26" spans="1:12" ht="17.100000000000001" customHeight="1" x14ac:dyDescent="0.2">
      <c r="A26" s="84" t="s">
        <v>69</v>
      </c>
      <c r="B26" s="85"/>
      <c r="C26" s="85"/>
      <c r="D26" s="85"/>
      <c r="E26" s="85"/>
      <c r="F26" s="85"/>
      <c r="G26" s="85"/>
      <c r="H26" s="85"/>
      <c r="I26" s="85"/>
      <c r="J26" s="86"/>
      <c r="K26" s="85"/>
    </row>
    <row r="27" spans="1:12" ht="18" customHeight="1" x14ac:dyDescent="0.2">
      <c r="A27" s="94" t="s">
        <v>70</v>
      </c>
      <c r="B27" s="64">
        <v>12</v>
      </c>
      <c r="C27" s="65">
        <f>E27+F27+G27+H27+I27</f>
        <v>39</v>
      </c>
      <c r="D27" s="66">
        <v>0</v>
      </c>
      <c r="E27" s="67">
        <v>34</v>
      </c>
      <c r="F27" s="68">
        <v>2</v>
      </c>
      <c r="G27" s="68"/>
      <c r="H27" s="68">
        <v>3</v>
      </c>
      <c r="I27" s="68"/>
      <c r="J27" s="69">
        <f>IF(C27=0,"",IF(B27=0,1,0.83*((C27-H27-I27/2)/C27)+0.17*((B27-G27-H27-I27/2)/B27)))</f>
        <v>0.89365384615384613</v>
      </c>
      <c r="K27" s="64"/>
    </row>
    <row r="28" spans="1:12" ht="18" customHeight="1" x14ac:dyDescent="0.2">
      <c r="A28" s="95" t="s">
        <v>71</v>
      </c>
      <c r="B28" s="78">
        <v>132</v>
      </c>
      <c r="C28" s="79">
        <f>E28+F28+G28+H28+I28</f>
        <v>0</v>
      </c>
      <c r="D28" s="80">
        <v>0</v>
      </c>
      <c r="E28" s="81">
        <v>0</v>
      </c>
      <c r="F28" s="82">
        <v>0</v>
      </c>
      <c r="G28" s="82"/>
      <c r="H28" s="82"/>
      <c r="I28" s="82"/>
      <c r="J28" s="83" t="str">
        <f>IF(C28=0,"",IF(B28=0,1,0.83*((C28-H28-I28/2)/C28)+0.17*((B28-G28-H28-I28/2)/B28)))</f>
        <v/>
      </c>
      <c r="K28" s="78"/>
      <c r="L28" s="32" t="s">
        <v>54</v>
      </c>
    </row>
    <row r="29" spans="1:12" s="96" customFormat="1" ht="7.5" customHeight="1" x14ac:dyDescent="0.2">
      <c r="B29" s="85"/>
      <c r="C29" s="85"/>
      <c r="D29" s="85"/>
      <c r="E29" s="85"/>
      <c r="F29" s="85"/>
      <c r="G29" s="85"/>
      <c r="H29" s="85"/>
      <c r="I29" s="85"/>
      <c r="J29" s="86"/>
      <c r="K29" s="85"/>
    </row>
    <row r="30" spans="1:12" s="102" customFormat="1" ht="21.95" customHeight="1" x14ac:dyDescent="0.25">
      <c r="A30" s="97" t="s">
        <v>72</v>
      </c>
      <c r="B30" s="98">
        <f t="shared" ref="B30:I30" si="2">SUM(B12:B15)+SUM(B17:B25)+SUM(B27:B28)</f>
        <v>448</v>
      </c>
      <c r="C30" s="99">
        <f t="shared" si="2"/>
        <v>88</v>
      </c>
      <c r="D30" s="99">
        <f t="shared" si="2"/>
        <v>47</v>
      </c>
      <c r="E30" s="99">
        <f t="shared" si="2"/>
        <v>74</v>
      </c>
      <c r="F30" s="99">
        <f t="shared" si="2"/>
        <v>5</v>
      </c>
      <c r="G30" s="99">
        <f t="shared" si="2"/>
        <v>0</v>
      </c>
      <c r="H30" s="99">
        <f t="shared" si="2"/>
        <v>9</v>
      </c>
      <c r="I30" s="99">
        <f t="shared" si="2"/>
        <v>0</v>
      </c>
      <c r="J30" s="100">
        <f>IF(C30=0,"",IF(B30=0,1,0.83*((C30-H30-I30/2)/C30)+0.17*((B30-G30-H30-I30/2)/B30)))</f>
        <v>0.91169845779220771</v>
      </c>
      <c r="K30" s="101">
        <f>SUM(K12:K15)+SUM(K17:K25)+SUM(K27:K28)</f>
        <v>0</v>
      </c>
    </row>
    <row r="31" spans="1:12" ht="14.25" customHeight="1" x14ac:dyDescent="0.2">
      <c r="A31" s="103"/>
      <c r="B31" s="104"/>
      <c r="C31" s="104"/>
      <c r="D31" s="104"/>
      <c r="E31" s="104"/>
      <c r="F31" s="104"/>
      <c r="G31" s="104"/>
      <c r="H31" s="104"/>
      <c r="I31" s="104"/>
      <c r="J31" s="105"/>
      <c r="K31" s="104"/>
    </row>
    <row r="32" spans="1:12" ht="21" customHeight="1" x14ac:dyDescent="0.25">
      <c r="A32" s="97" t="s">
        <v>73</v>
      </c>
      <c r="B32" s="106">
        <v>433</v>
      </c>
      <c r="C32" s="1" t="s">
        <v>74</v>
      </c>
      <c r="D32" s="1"/>
      <c r="E32" s="1"/>
      <c r="F32" s="1"/>
      <c r="G32" s="1"/>
      <c r="H32" s="1"/>
      <c r="I32" s="1"/>
      <c r="J32" s="1"/>
      <c r="K32" s="1"/>
    </row>
    <row r="33" spans="1:11" ht="21.75" customHeight="1" x14ac:dyDescent="0.2">
      <c r="A33" s="575" t="s">
        <v>75</v>
      </c>
      <c r="B33" s="575"/>
      <c r="C33" s="1"/>
      <c r="D33" s="1"/>
      <c r="E33" s="1"/>
      <c r="F33" s="1"/>
      <c r="G33" s="1"/>
      <c r="H33" s="1"/>
      <c r="I33" s="1"/>
      <c r="J33" s="1"/>
      <c r="K33" s="1"/>
    </row>
    <row r="34" spans="1:11" ht="21.75" customHeight="1" x14ac:dyDescent="0.2">
      <c r="A34" s="575"/>
      <c r="B34" s="575"/>
      <c r="C34" s="1"/>
      <c r="D34" s="1"/>
      <c r="E34" s="1"/>
      <c r="F34" s="1"/>
      <c r="G34" s="1"/>
      <c r="H34" s="1"/>
      <c r="I34" s="1"/>
      <c r="J34" s="1"/>
      <c r="K34" s="1"/>
    </row>
    <row r="35" spans="1:11" ht="21.75" customHeight="1" x14ac:dyDescent="0.2">
      <c r="A35" s="575"/>
      <c r="B35" s="575"/>
      <c r="C35" s="1"/>
      <c r="D35" s="1"/>
      <c r="E35" s="1"/>
      <c r="F35" s="1"/>
      <c r="G35" s="1"/>
      <c r="H35" s="1"/>
      <c r="I35" s="1"/>
      <c r="J35" s="1"/>
      <c r="K35" s="1"/>
    </row>
    <row r="36" spans="1:11" ht="21.75" customHeight="1" x14ac:dyDescent="0.2">
      <c r="A36" s="575"/>
      <c r="B36" s="575"/>
      <c r="C36" s="1"/>
      <c r="D36" s="1"/>
      <c r="E36" s="1"/>
      <c r="F36" s="1"/>
      <c r="G36" s="1"/>
      <c r="H36" s="1"/>
      <c r="I36" s="1"/>
      <c r="J36" s="1"/>
      <c r="K36" s="1"/>
    </row>
    <row r="37" spans="1:11" ht="21.75" customHeight="1" x14ac:dyDescent="0.2">
      <c r="A37" s="575"/>
      <c r="B37" s="575"/>
      <c r="C37" s="1"/>
      <c r="D37" s="1"/>
      <c r="E37" s="1"/>
      <c r="F37" s="1"/>
      <c r="G37" s="1"/>
      <c r="H37" s="1"/>
      <c r="I37" s="1"/>
      <c r="J37" s="1"/>
      <c r="K37" s="1"/>
    </row>
    <row r="38" spans="1:11" ht="9" customHeight="1" x14ac:dyDescent="0.2">
      <c r="A38" s="107"/>
      <c r="B38" s="104"/>
      <c r="C38" s="104"/>
      <c r="D38" s="104"/>
      <c r="E38" s="104"/>
      <c r="F38" s="104"/>
      <c r="G38" s="104"/>
      <c r="H38" s="104"/>
      <c r="I38" s="104"/>
      <c r="J38" s="105"/>
      <c r="K38" s="104"/>
    </row>
    <row r="39" spans="1:11" ht="9" customHeight="1" x14ac:dyDescent="0.2">
      <c r="A39" s="108"/>
      <c r="B39" s="104"/>
      <c r="C39" s="104"/>
      <c r="D39" s="104"/>
      <c r="E39" s="104"/>
      <c r="F39" s="104"/>
      <c r="G39" s="104"/>
      <c r="H39" s="104"/>
      <c r="I39" s="104"/>
      <c r="J39" s="105"/>
      <c r="K39" s="104"/>
    </row>
    <row r="40" spans="1:11" ht="73.5" customHeight="1" x14ac:dyDescent="0.2">
      <c r="A40" s="576" t="s">
        <v>76</v>
      </c>
      <c r="B40" s="576"/>
      <c r="C40" s="576"/>
      <c r="D40" s="576"/>
      <c r="E40" s="576"/>
      <c r="F40" s="576"/>
      <c r="G40" s="576"/>
      <c r="H40" s="576"/>
      <c r="I40" s="576"/>
      <c r="J40" s="576"/>
      <c r="K40" s="576"/>
    </row>
    <row r="41" spans="1:11" ht="12.75" customHeight="1" x14ac:dyDescent="0.2">
      <c r="A41" s="109"/>
    </row>
    <row r="42" spans="1:11" ht="12.75" customHeight="1" x14ac:dyDescent="0.2">
      <c r="A42" s="577" t="s">
        <v>77</v>
      </c>
      <c r="B42" s="577"/>
      <c r="C42" s="577"/>
      <c r="D42" s="577"/>
      <c r="E42" s="577"/>
      <c r="F42" s="577"/>
      <c r="G42" s="577"/>
      <c r="H42" s="577"/>
      <c r="I42" s="577"/>
      <c r="J42" s="577"/>
      <c r="K42" s="577"/>
    </row>
    <row r="43" spans="1:11" ht="12.75" customHeight="1" x14ac:dyDescent="0.2">
      <c r="A43" s="577"/>
      <c r="B43" s="577"/>
      <c r="C43" s="577"/>
      <c r="D43" s="577"/>
      <c r="E43" s="577"/>
      <c r="F43" s="577"/>
      <c r="G43" s="577"/>
      <c r="H43" s="577"/>
      <c r="I43" s="577"/>
      <c r="J43" s="577"/>
      <c r="K43" s="577"/>
    </row>
    <row r="44" spans="1:11" ht="12.75" customHeight="1" x14ac:dyDescent="0.2">
      <c r="A44" s="577"/>
      <c r="B44" s="577"/>
      <c r="C44" s="577"/>
      <c r="D44" s="577"/>
      <c r="E44" s="577"/>
      <c r="F44" s="577"/>
      <c r="G44" s="577"/>
      <c r="H44" s="577"/>
      <c r="I44" s="577"/>
      <c r="J44" s="577"/>
      <c r="K44" s="577"/>
    </row>
    <row r="45" spans="1:11" s="96" customFormat="1" ht="12.75" customHeight="1" x14ac:dyDescent="0.2">
      <c r="A45" s="577"/>
      <c r="B45" s="577"/>
      <c r="C45" s="577"/>
      <c r="D45" s="577"/>
      <c r="E45" s="577"/>
      <c r="F45" s="577"/>
      <c r="G45" s="577"/>
      <c r="H45" s="577"/>
      <c r="I45" s="577"/>
      <c r="J45" s="577"/>
      <c r="K45" s="577"/>
    </row>
    <row r="46" spans="1:11" ht="12.75" customHeight="1" x14ac:dyDescent="0.2">
      <c r="A46" s="577"/>
      <c r="B46" s="577"/>
      <c r="C46" s="577"/>
      <c r="D46" s="577"/>
      <c r="E46" s="577"/>
      <c r="F46" s="577"/>
      <c r="G46" s="577"/>
      <c r="H46" s="577"/>
      <c r="I46" s="577"/>
      <c r="J46" s="577"/>
      <c r="K46" s="577"/>
    </row>
    <row r="47" spans="1:11" ht="12.75" customHeight="1" x14ac:dyDescent="0.2">
      <c r="A47" s="577"/>
      <c r="B47" s="577"/>
      <c r="C47" s="577"/>
      <c r="D47" s="577"/>
      <c r="E47" s="577"/>
      <c r="F47" s="577"/>
      <c r="G47" s="577"/>
      <c r="H47" s="577"/>
      <c r="I47" s="577"/>
      <c r="J47" s="577"/>
      <c r="K47" s="577"/>
    </row>
    <row r="48" spans="1:11" s="96" customFormat="1" x14ac:dyDescent="0.2">
      <c r="A48" s="84"/>
      <c r="B48" s="37"/>
      <c r="C48" s="37"/>
      <c r="D48" s="85"/>
      <c r="E48" s="37"/>
      <c r="F48" s="37"/>
      <c r="G48" s="37"/>
      <c r="H48" s="37"/>
      <c r="I48" s="37"/>
      <c r="K48" s="37"/>
    </row>
    <row r="49" spans="1:15" ht="52.5" customHeight="1" x14ac:dyDescent="0.2">
      <c r="A49" s="577" t="s">
        <v>78</v>
      </c>
      <c r="B49" s="577"/>
      <c r="C49" s="577"/>
      <c r="D49" s="577"/>
      <c r="E49" s="577"/>
      <c r="F49" s="577"/>
      <c r="G49" s="577"/>
      <c r="H49" s="577"/>
      <c r="I49" s="577"/>
      <c r="J49" s="577"/>
      <c r="K49" s="577"/>
    </row>
    <row r="50" spans="1:15" ht="18.75" customHeight="1" x14ac:dyDescent="0.25">
      <c r="A50" s="110" t="s">
        <v>79</v>
      </c>
      <c r="B50" s="111"/>
      <c r="C50" s="111"/>
      <c r="D50" s="112"/>
      <c r="E50" s="111"/>
      <c r="F50" s="111"/>
      <c r="G50" s="111"/>
      <c r="H50" s="111"/>
      <c r="I50" s="111"/>
      <c r="J50" s="113"/>
      <c r="K50" s="111"/>
      <c r="L50" s="114"/>
    </row>
    <row r="51" spans="1:15" ht="21.95" customHeight="1" x14ac:dyDescent="0.25">
      <c r="A51" s="578" t="s">
        <v>80</v>
      </c>
      <c r="B51" s="578"/>
      <c r="C51" s="115">
        <f t="shared" ref="C51:J51" si="3">SUM(C55:C69)</f>
        <v>0</v>
      </c>
      <c r="D51" s="115">
        <f t="shared" si="3"/>
        <v>0</v>
      </c>
      <c r="E51" s="115">
        <f t="shared" si="3"/>
        <v>0</v>
      </c>
      <c r="F51" s="115">
        <f t="shared" si="3"/>
        <v>0</v>
      </c>
      <c r="G51" s="115">
        <f t="shared" si="3"/>
        <v>0</v>
      </c>
      <c r="H51" s="115">
        <f t="shared" si="3"/>
        <v>0</v>
      </c>
      <c r="I51" s="115">
        <f t="shared" si="3"/>
        <v>0</v>
      </c>
      <c r="J51" s="115">
        <f t="shared" si="3"/>
        <v>0</v>
      </c>
      <c r="K51" s="116" t="str">
        <f>IF(D51=0,"",IF(C51=0,1,0.83*((D51-I51-J51/2)/D51)+0.17*((C51-H51-I51-J51/2)/C51)))</f>
        <v/>
      </c>
      <c r="L51" s="115">
        <f>SUM(L55:L69)</f>
        <v>0</v>
      </c>
    </row>
    <row r="52" spans="1:15" ht="8.25" customHeight="1" x14ac:dyDescent="0.2">
      <c r="J52" s="33"/>
      <c r="K52" s="32"/>
      <c r="L52" s="33"/>
    </row>
    <row r="53" spans="1:15" ht="116.25" customHeight="1" x14ac:dyDescent="0.2">
      <c r="A53" s="579" t="s">
        <v>81</v>
      </c>
      <c r="B53" s="580" t="s">
        <v>82</v>
      </c>
      <c r="C53" s="54" t="s">
        <v>83</v>
      </c>
      <c r="D53" s="117" t="s">
        <v>34</v>
      </c>
      <c r="E53" s="54" t="s">
        <v>35</v>
      </c>
      <c r="F53" s="118" t="s">
        <v>36</v>
      </c>
      <c r="G53" s="119" t="s">
        <v>37</v>
      </c>
      <c r="H53" s="119" t="s">
        <v>84</v>
      </c>
      <c r="I53" s="119" t="s">
        <v>85</v>
      </c>
      <c r="J53" s="120" t="s">
        <v>40</v>
      </c>
      <c r="K53" s="121" t="s">
        <v>41</v>
      </c>
      <c r="L53" s="54" t="s">
        <v>42</v>
      </c>
      <c r="M53" s="122" t="s">
        <v>86</v>
      </c>
    </row>
    <row r="54" spans="1:15" s="129" customFormat="1" ht="18.75" customHeight="1" x14ac:dyDescent="0.2">
      <c r="A54" s="579"/>
      <c r="B54" s="580"/>
      <c r="C54" s="123" t="s">
        <v>44</v>
      </c>
      <c r="D54" s="124" t="s">
        <v>45</v>
      </c>
      <c r="E54" s="123" t="s">
        <v>46</v>
      </c>
      <c r="F54" s="125" t="s">
        <v>47</v>
      </c>
      <c r="G54" s="126" t="s">
        <v>48</v>
      </c>
      <c r="H54" s="126" t="s">
        <v>49</v>
      </c>
      <c r="I54" s="126" t="s">
        <v>50</v>
      </c>
      <c r="J54" s="127" t="s">
        <v>51</v>
      </c>
      <c r="K54" s="128" t="s">
        <v>87</v>
      </c>
      <c r="L54" s="123" t="s">
        <v>53</v>
      </c>
      <c r="M54" s="123" t="s">
        <v>88</v>
      </c>
    </row>
    <row r="55" spans="1:15" x14ac:dyDescent="0.2">
      <c r="A55" s="130"/>
      <c r="B55" s="131"/>
      <c r="C55" s="132"/>
      <c r="D55" s="133">
        <f t="shared" ref="D55:D69" si="4">F55+G55+H55+I55+J55</f>
        <v>0</v>
      </c>
      <c r="E55" s="132"/>
      <c r="F55" s="134"/>
      <c r="G55" s="135"/>
      <c r="H55" s="135"/>
      <c r="I55" s="135"/>
      <c r="J55" s="136"/>
      <c r="K55" s="137" t="str">
        <f t="shared" ref="K55:K69" si="5">IF(D55=0,"",IF(C55=0,1,0.83*((D55-I55-J55/2)/D55)+0.17*((C55-H55-I55-J55/2)/C55)))</f>
        <v/>
      </c>
      <c r="L55" s="132"/>
      <c r="M55" s="138" t="str">
        <f t="shared" ref="M55:M69" si="6">IF(A55="","",IF(B55="Ocijenjen",IF(K55&gt;0.95,5,IF(K55&gt;0.9,4,IF(K55&gt;0.8,3,IF(K55&gt;0.7,2,IF(K55&gt;0.6,1,0))))),""))</f>
        <v/>
      </c>
      <c r="O55" s="139" t="s">
        <v>89</v>
      </c>
    </row>
    <row r="56" spans="1:15" x14ac:dyDescent="0.2">
      <c r="A56" s="140"/>
      <c r="B56" s="141"/>
      <c r="C56" s="142"/>
      <c r="D56" s="143">
        <f t="shared" si="4"/>
        <v>0</v>
      </c>
      <c r="E56" s="142"/>
      <c r="F56" s="144"/>
      <c r="G56" s="145"/>
      <c r="H56" s="145"/>
      <c r="I56" s="145"/>
      <c r="J56" s="146"/>
      <c r="K56" s="147" t="str">
        <f t="shared" si="5"/>
        <v/>
      </c>
      <c r="L56" s="142"/>
      <c r="M56" s="138" t="str">
        <f t="shared" si="6"/>
        <v/>
      </c>
      <c r="O56" s="139" t="s">
        <v>90</v>
      </c>
    </row>
    <row r="57" spans="1:15" x14ac:dyDescent="0.2">
      <c r="A57" s="140"/>
      <c r="B57" s="141"/>
      <c r="C57" s="142"/>
      <c r="D57" s="143">
        <f t="shared" si="4"/>
        <v>0</v>
      </c>
      <c r="E57" s="142"/>
      <c r="F57" s="144"/>
      <c r="G57" s="145"/>
      <c r="H57" s="145"/>
      <c r="I57" s="145"/>
      <c r="J57" s="146"/>
      <c r="K57" s="147" t="str">
        <f t="shared" si="5"/>
        <v/>
      </c>
      <c r="L57" s="142"/>
      <c r="M57" s="138" t="str">
        <f t="shared" si="6"/>
        <v/>
      </c>
    </row>
    <row r="58" spans="1:15" x14ac:dyDescent="0.2">
      <c r="A58" s="140"/>
      <c r="B58" s="141"/>
      <c r="C58" s="142"/>
      <c r="D58" s="143">
        <f t="shared" si="4"/>
        <v>0</v>
      </c>
      <c r="E58" s="142"/>
      <c r="F58" s="144"/>
      <c r="G58" s="145"/>
      <c r="H58" s="145"/>
      <c r="I58" s="145"/>
      <c r="J58" s="146"/>
      <c r="K58" s="147" t="str">
        <f t="shared" si="5"/>
        <v/>
      </c>
      <c r="L58" s="142"/>
      <c r="M58" s="138" t="str">
        <f t="shared" si="6"/>
        <v/>
      </c>
    </row>
    <row r="59" spans="1:15" x14ac:dyDescent="0.2">
      <c r="A59" s="140"/>
      <c r="B59" s="141"/>
      <c r="C59" s="142"/>
      <c r="D59" s="143">
        <f t="shared" si="4"/>
        <v>0</v>
      </c>
      <c r="E59" s="142"/>
      <c r="F59" s="144"/>
      <c r="G59" s="145"/>
      <c r="H59" s="145"/>
      <c r="I59" s="145"/>
      <c r="J59" s="146"/>
      <c r="K59" s="147" t="str">
        <f t="shared" si="5"/>
        <v/>
      </c>
      <c r="L59" s="142"/>
      <c r="M59" s="138" t="str">
        <f t="shared" si="6"/>
        <v/>
      </c>
    </row>
    <row r="60" spans="1:15" x14ac:dyDescent="0.2">
      <c r="A60" s="140"/>
      <c r="B60" s="141"/>
      <c r="C60" s="142"/>
      <c r="D60" s="143">
        <f t="shared" si="4"/>
        <v>0</v>
      </c>
      <c r="E60" s="142"/>
      <c r="F60" s="144"/>
      <c r="G60" s="145"/>
      <c r="H60" s="145"/>
      <c r="I60" s="145"/>
      <c r="J60" s="146"/>
      <c r="K60" s="147" t="str">
        <f t="shared" si="5"/>
        <v/>
      </c>
      <c r="L60" s="142"/>
      <c r="M60" s="138" t="str">
        <f t="shared" si="6"/>
        <v/>
      </c>
    </row>
    <row r="61" spans="1:15" x14ac:dyDescent="0.2">
      <c r="A61" s="140"/>
      <c r="B61" s="141"/>
      <c r="C61" s="142"/>
      <c r="D61" s="143">
        <f t="shared" si="4"/>
        <v>0</v>
      </c>
      <c r="E61" s="142"/>
      <c r="F61" s="144"/>
      <c r="G61" s="145"/>
      <c r="H61" s="145"/>
      <c r="I61" s="145"/>
      <c r="J61" s="146"/>
      <c r="K61" s="147" t="str">
        <f t="shared" si="5"/>
        <v/>
      </c>
      <c r="L61" s="142"/>
      <c r="M61" s="138" t="str">
        <f t="shared" si="6"/>
        <v/>
      </c>
    </row>
    <row r="62" spans="1:15" x14ac:dyDescent="0.2">
      <c r="A62" s="140"/>
      <c r="B62" s="141"/>
      <c r="C62" s="142"/>
      <c r="D62" s="143">
        <f t="shared" si="4"/>
        <v>0</v>
      </c>
      <c r="E62" s="142"/>
      <c r="F62" s="144"/>
      <c r="G62" s="145"/>
      <c r="H62" s="145"/>
      <c r="I62" s="145"/>
      <c r="J62" s="146"/>
      <c r="K62" s="147" t="str">
        <f t="shared" si="5"/>
        <v/>
      </c>
      <c r="L62" s="142"/>
      <c r="M62" s="138" t="str">
        <f t="shared" si="6"/>
        <v/>
      </c>
    </row>
    <row r="63" spans="1:15" x14ac:dyDescent="0.2">
      <c r="A63" s="140"/>
      <c r="B63" s="141"/>
      <c r="C63" s="142"/>
      <c r="D63" s="143">
        <f t="shared" si="4"/>
        <v>0</v>
      </c>
      <c r="E63" s="142"/>
      <c r="F63" s="144"/>
      <c r="G63" s="145"/>
      <c r="H63" s="145"/>
      <c r="I63" s="145"/>
      <c r="J63" s="146"/>
      <c r="K63" s="147" t="str">
        <f t="shared" si="5"/>
        <v/>
      </c>
      <c r="L63" s="142"/>
      <c r="M63" s="138" t="str">
        <f t="shared" si="6"/>
        <v/>
      </c>
    </row>
    <row r="64" spans="1:15" x14ac:dyDescent="0.2">
      <c r="A64" s="140"/>
      <c r="B64" s="141"/>
      <c r="C64" s="142"/>
      <c r="D64" s="143">
        <f t="shared" si="4"/>
        <v>0</v>
      </c>
      <c r="E64" s="142"/>
      <c r="F64" s="144"/>
      <c r="G64" s="145"/>
      <c r="H64" s="145"/>
      <c r="I64" s="145"/>
      <c r="J64" s="146"/>
      <c r="K64" s="147" t="str">
        <f t="shared" si="5"/>
        <v/>
      </c>
      <c r="L64" s="142"/>
      <c r="M64" s="138" t="str">
        <f t="shared" si="6"/>
        <v/>
      </c>
    </row>
    <row r="65" spans="1:13" x14ac:dyDescent="0.2">
      <c r="A65" s="140"/>
      <c r="B65" s="141"/>
      <c r="C65" s="142"/>
      <c r="D65" s="143">
        <f t="shared" si="4"/>
        <v>0</v>
      </c>
      <c r="E65" s="142"/>
      <c r="F65" s="144"/>
      <c r="G65" s="145"/>
      <c r="H65" s="145"/>
      <c r="I65" s="145"/>
      <c r="J65" s="146"/>
      <c r="K65" s="147" t="str">
        <f t="shared" si="5"/>
        <v/>
      </c>
      <c r="L65" s="142"/>
      <c r="M65" s="138" t="str">
        <f t="shared" si="6"/>
        <v/>
      </c>
    </row>
    <row r="66" spans="1:13" x14ac:dyDescent="0.2">
      <c r="A66" s="140"/>
      <c r="B66" s="141"/>
      <c r="C66" s="142"/>
      <c r="D66" s="143">
        <f t="shared" si="4"/>
        <v>0</v>
      </c>
      <c r="E66" s="142"/>
      <c r="F66" s="144"/>
      <c r="G66" s="145"/>
      <c r="H66" s="145"/>
      <c r="I66" s="145"/>
      <c r="J66" s="146"/>
      <c r="K66" s="147" t="str">
        <f t="shared" si="5"/>
        <v/>
      </c>
      <c r="L66" s="142"/>
      <c r="M66" s="138" t="str">
        <f t="shared" si="6"/>
        <v/>
      </c>
    </row>
    <row r="67" spans="1:13" x14ac:dyDescent="0.2">
      <c r="A67" s="140"/>
      <c r="B67" s="141"/>
      <c r="C67" s="142"/>
      <c r="D67" s="143">
        <f t="shared" si="4"/>
        <v>0</v>
      </c>
      <c r="E67" s="142"/>
      <c r="F67" s="144"/>
      <c r="G67" s="145"/>
      <c r="H67" s="145"/>
      <c r="I67" s="145"/>
      <c r="J67" s="146"/>
      <c r="K67" s="147" t="str">
        <f t="shared" si="5"/>
        <v/>
      </c>
      <c r="L67" s="142"/>
      <c r="M67" s="138" t="str">
        <f t="shared" si="6"/>
        <v/>
      </c>
    </row>
    <row r="68" spans="1:13" x14ac:dyDescent="0.2">
      <c r="A68" s="140"/>
      <c r="B68" s="141"/>
      <c r="C68" s="142"/>
      <c r="D68" s="143">
        <f t="shared" si="4"/>
        <v>0</v>
      </c>
      <c r="E68" s="142"/>
      <c r="F68" s="144"/>
      <c r="G68" s="145"/>
      <c r="H68" s="145"/>
      <c r="I68" s="145"/>
      <c r="J68" s="146"/>
      <c r="K68" s="147" t="str">
        <f t="shared" si="5"/>
        <v/>
      </c>
      <c r="L68" s="142"/>
      <c r="M68" s="138" t="str">
        <f t="shared" si="6"/>
        <v/>
      </c>
    </row>
    <row r="69" spans="1:13" x14ac:dyDescent="0.2">
      <c r="A69" s="148"/>
      <c r="B69" s="149"/>
      <c r="C69" s="150"/>
      <c r="D69" s="151">
        <f t="shared" si="4"/>
        <v>0</v>
      </c>
      <c r="E69" s="150"/>
      <c r="F69" s="152"/>
      <c r="G69" s="153"/>
      <c r="H69" s="153"/>
      <c r="I69" s="153"/>
      <c r="J69" s="154"/>
      <c r="K69" s="155" t="str">
        <f t="shared" si="5"/>
        <v/>
      </c>
      <c r="L69" s="150"/>
      <c r="M69" s="156" t="str">
        <f t="shared" si="6"/>
        <v/>
      </c>
    </row>
    <row r="71" spans="1:13" s="158" customFormat="1" ht="17.25" customHeight="1" x14ac:dyDescent="0.2">
      <c r="A71" s="157" t="s">
        <v>91</v>
      </c>
      <c r="B71" s="157"/>
      <c r="C71" s="157"/>
      <c r="D71" s="157"/>
      <c r="E71" s="157"/>
      <c r="F71" s="157"/>
      <c r="G71" s="157"/>
      <c r="H71" s="157"/>
      <c r="I71" s="157"/>
      <c r="J71" s="157"/>
      <c r="K71" s="157"/>
      <c r="L71" s="157"/>
    </row>
    <row r="72" spans="1:13" s="158" customFormat="1" ht="20.25" customHeight="1" x14ac:dyDescent="0.2">
      <c r="A72" s="157" t="s">
        <v>92</v>
      </c>
      <c r="B72" s="159"/>
      <c r="C72" s="159"/>
      <c r="D72" s="159"/>
      <c r="E72" s="159"/>
      <c r="F72" s="159"/>
      <c r="G72" s="159"/>
      <c r="H72" s="159"/>
      <c r="I72" s="159"/>
      <c r="J72" s="160"/>
      <c r="K72" s="159"/>
      <c r="L72" s="160"/>
    </row>
    <row r="73" spans="1:13" s="158" customFormat="1" ht="26.25" customHeight="1" x14ac:dyDescent="0.2">
      <c r="A73" s="581" t="s">
        <v>93</v>
      </c>
      <c r="B73" s="581"/>
      <c r="C73" s="581"/>
      <c r="D73" s="581"/>
      <c r="E73" s="581"/>
      <c r="F73" s="581"/>
      <c r="G73" s="581"/>
      <c r="H73" s="581"/>
      <c r="I73" s="581"/>
      <c r="J73" s="581"/>
      <c r="K73" s="581"/>
      <c r="L73" s="581"/>
      <c r="M73" s="581"/>
    </row>
    <row r="74" spans="1:13" ht="130.5" customHeight="1" x14ac:dyDescent="0.2">
      <c r="A74" s="581" t="s">
        <v>94</v>
      </c>
      <c r="B74" s="581"/>
      <c r="C74" s="581"/>
      <c r="D74" s="581"/>
      <c r="E74" s="581"/>
      <c r="F74" s="581"/>
      <c r="G74" s="581"/>
      <c r="H74" s="581"/>
      <c r="I74" s="581"/>
      <c r="J74" s="581"/>
      <c r="K74" s="581"/>
      <c r="L74" s="581"/>
      <c r="M74" s="581"/>
    </row>
    <row r="75" spans="1:13" ht="36.75" customHeight="1" x14ac:dyDescent="0.2">
      <c r="A75" s="581" t="s">
        <v>95</v>
      </c>
      <c r="B75" s="581"/>
      <c r="C75" s="581"/>
      <c r="D75" s="581"/>
      <c r="E75" s="581"/>
      <c r="F75" s="581"/>
      <c r="G75" s="581"/>
      <c r="H75" s="581"/>
      <c r="I75" s="581"/>
      <c r="J75" s="581"/>
      <c r="K75" s="581"/>
      <c r="L75" s="581"/>
      <c r="M75" s="581"/>
    </row>
    <row r="76" spans="1:13" s="158" customFormat="1" ht="26.25" customHeight="1" x14ac:dyDescent="0.2">
      <c r="A76" s="157"/>
      <c r="B76" s="159"/>
      <c r="C76" s="159"/>
      <c r="D76" s="159"/>
      <c r="E76" s="159"/>
      <c r="F76" s="159"/>
      <c r="G76" s="159"/>
      <c r="H76" s="159"/>
      <c r="I76" s="159"/>
      <c r="J76" s="160"/>
      <c r="K76" s="159"/>
      <c r="L76" s="160"/>
    </row>
  </sheetData>
  <sheetProtection password="CCF6" sheet="1" objects="1" scenarios="1"/>
  <mergeCells count="23">
    <mergeCell ref="A73:M73"/>
    <mergeCell ref="A74:M74"/>
    <mergeCell ref="A75:M75"/>
    <mergeCell ref="A42:K47"/>
    <mergeCell ref="A49:K49"/>
    <mergeCell ref="A51:B51"/>
    <mergeCell ref="A53:A54"/>
    <mergeCell ref="B53:B54"/>
    <mergeCell ref="J8:J9"/>
    <mergeCell ref="K8:K9"/>
    <mergeCell ref="C32:K37"/>
    <mergeCell ref="A33:B37"/>
    <mergeCell ref="A40:K40"/>
    <mergeCell ref="E8:E9"/>
    <mergeCell ref="F8:F9"/>
    <mergeCell ref="G8:G9"/>
    <mergeCell ref="H8:H9"/>
    <mergeCell ref="I8:I9"/>
    <mergeCell ref="A4:C4"/>
    <mergeCell ref="A8:A10"/>
    <mergeCell ref="B8:B9"/>
    <mergeCell ref="C8:C9"/>
    <mergeCell ref="D8:D9"/>
  </mergeCells>
  <conditionalFormatting sqref="B30">
    <cfRule type="expression" dxfId="73" priority="2">
      <formula>$B$32-$B$30&gt;$B$30*0.2</formula>
    </cfRule>
    <cfRule type="expression" dxfId="72" priority="3">
      <formula>$B$30-$B$32&gt;$B$30*0.2</formula>
    </cfRule>
  </conditionalFormatting>
  <conditionalFormatting sqref="C51">
    <cfRule type="expression" dxfId="71" priority="4">
      <formula>$C$51&lt;&gt;$B$30</formula>
    </cfRule>
  </conditionalFormatting>
  <conditionalFormatting sqref="D51">
    <cfRule type="expression" dxfId="70" priority="5">
      <formula>$D$51&lt;&gt;$C$30</formula>
    </cfRule>
  </conditionalFormatting>
  <conditionalFormatting sqref="E51">
    <cfRule type="expression" dxfId="69" priority="6">
      <formula>$E$51&lt;&gt;$D$30</formula>
    </cfRule>
  </conditionalFormatting>
  <conditionalFormatting sqref="F51">
    <cfRule type="expression" dxfId="68" priority="7">
      <formula>$F$51&lt;&gt;$E$30</formula>
    </cfRule>
  </conditionalFormatting>
  <conditionalFormatting sqref="G51">
    <cfRule type="expression" dxfId="67" priority="8">
      <formula>$G$51&lt;&gt;$F$30</formula>
    </cfRule>
  </conditionalFormatting>
  <conditionalFormatting sqref="H51">
    <cfRule type="expression" dxfId="66" priority="9">
      <formula>$H$51&lt;&gt;$G$30</formula>
    </cfRule>
  </conditionalFormatting>
  <conditionalFormatting sqref="I51">
    <cfRule type="expression" dxfId="65" priority="10">
      <formula>$I$51&lt;&gt;$H$30</formula>
    </cfRule>
  </conditionalFormatting>
  <conditionalFormatting sqref="J51">
    <cfRule type="expression" dxfId="64" priority="11">
      <formula>$J$51&lt;&gt;$I$30</formula>
    </cfRule>
  </conditionalFormatting>
  <conditionalFormatting sqref="K51">
    <cfRule type="expression" dxfId="63" priority="12">
      <formula>$K$51&lt;&gt;$J$30</formula>
    </cfRule>
  </conditionalFormatting>
  <conditionalFormatting sqref="L51">
    <cfRule type="expression" dxfId="62" priority="13">
      <formula>$L$51&lt;&gt;$K$30</formula>
    </cfRule>
  </conditionalFormatting>
  <dataValidations count="1">
    <dataValidation type="list" allowBlank="1" showInputMessage="1" showErrorMessage="1" sqref="B55:B69">
      <formula1>$O$55:$O$56</formula1>
      <formula2>0</formula2>
    </dataValidation>
  </dataValidations>
  <printOptions horizontalCentered="1"/>
  <pageMargins left="0.51180555555555496" right="0.47222222222222199" top="0.31527777777777799" bottom="0.51180555555555496" header="0.31527777777777799" footer="0.51180555555555496"/>
  <pageSetup scale="45" firstPageNumber="0" orientation="portrait" horizontalDpi="300" verticalDpi="300" r:id="rId1"/>
  <headerFooter>
    <oddHeader>&amp;R </odd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view="pageBreakPreview" zoomScale="75" zoomScaleNormal="85" zoomScalePageLayoutView="75" workbookViewId="0">
      <selection activeCell="Q28" sqref="Q28"/>
    </sheetView>
  </sheetViews>
  <sheetFormatPr defaultColWidth="8.85546875"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customWidth="1"/>
  </cols>
  <sheetData>
    <row r="1" spans="1:11" ht="12.75" customHeight="1" x14ac:dyDescent="0.2">
      <c r="A1" s="161" t="s">
        <v>96</v>
      </c>
      <c r="B1" s="161" t="s">
        <v>97</v>
      </c>
      <c r="C1" s="161" t="s">
        <v>98</v>
      </c>
      <c r="D1" s="161" t="s">
        <v>99</v>
      </c>
      <c r="E1" s="161" t="s">
        <v>100</v>
      </c>
      <c r="F1" s="161" t="s">
        <v>101</v>
      </c>
      <c r="G1" s="161" t="s">
        <v>102</v>
      </c>
      <c r="H1" s="161" t="s">
        <v>103</v>
      </c>
      <c r="I1" s="161" t="s">
        <v>104</v>
      </c>
      <c r="J1" s="161" t="s">
        <v>105</v>
      </c>
      <c r="K1" s="161" t="s">
        <v>106</v>
      </c>
    </row>
    <row r="2" spans="1:11" x14ac:dyDescent="0.2">
      <c r="A2" s="162">
        <f>+'Tabela I'!$K$2</f>
        <v>0</v>
      </c>
      <c r="B2" s="162">
        <f>+'Tabela I'!$K$1</f>
        <v>2019</v>
      </c>
      <c r="C2" s="163">
        <v>34</v>
      </c>
      <c r="D2" s="163">
        <f>'Tabela I'!B12</f>
        <v>173</v>
      </c>
      <c r="E2" s="163">
        <f>'Tabela I'!D12</f>
        <v>32</v>
      </c>
      <c r="F2" s="163">
        <f>'Tabela I'!E12</f>
        <v>20</v>
      </c>
      <c r="G2" s="163">
        <f>'Tabela I'!F12</f>
        <v>3</v>
      </c>
      <c r="H2" s="163">
        <f>'Tabela I'!G12</f>
        <v>0</v>
      </c>
      <c r="I2" s="163">
        <f>'Tabela I'!H12</f>
        <v>1</v>
      </c>
      <c r="J2" s="163">
        <f>'Tabela I'!I12</f>
        <v>0</v>
      </c>
      <c r="K2" s="164">
        <f>'Tabela I'!K12</f>
        <v>0</v>
      </c>
    </row>
    <row r="3" spans="1:11" x14ac:dyDescent="0.2">
      <c r="A3" s="162">
        <f>+'Tabela I'!$K$2</f>
        <v>0</v>
      </c>
      <c r="B3" s="162">
        <f>+'Tabela I'!$K$1</f>
        <v>2019</v>
      </c>
      <c r="C3" s="163">
        <v>35</v>
      </c>
      <c r="D3" s="163">
        <f>'Tabela I'!B13</f>
        <v>36</v>
      </c>
      <c r="E3" s="163">
        <f>'Tabela I'!D13</f>
        <v>6</v>
      </c>
      <c r="F3" s="163">
        <f>'Tabela I'!E13</f>
        <v>12</v>
      </c>
      <c r="G3" s="163">
        <f>'Tabela I'!F13</f>
        <v>0</v>
      </c>
      <c r="H3" s="163">
        <f>'Tabela I'!G13</f>
        <v>0</v>
      </c>
      <c r="I3" s="163">
        <f>'Tabela I'!H13</f>
        <v>0</v>
      </c>
      <c r="J3" s="163">
        <f>'Tabela I'!I13</f>
        <v>0</v>
      </c>
      <c r="K3" s="164">
        <f>'Tabela I'!K13</f>
        <v>0</v>
      </c>
    </row>
    <row r="4" spans="1:11" x14ac:dyDescent="0.2">
      <c r="A4" s="162">
        <f>+'Tabela I'!$K$2</f>
        <v>0</v>
      </c>
      <c r="B4" s="162">
        <f>+'Tabela I'!$K$1</f>
        <v>2019</v>
      </c>
      <c r="C4" s="163">
        <v>90</v>
      </c>
      <c r="D4" s="163">
        <f>'Tabela I'!B14</f>
        <v>43</v>
      </c>
      <c r="E4" s="163">
        <f>'Tabela I'!D14</f>
        <v>9</v>
      </c>
      <c r="F4" s="163">
        <f>'Tabela I'!E14</f>
        <v>4</v>
      </c>
      <c r="G4" s="163">
        <f>'Tabela I'!F14</f>
        <v>0</v>
      </c>
      <c r="H4" s="163">
        <f>'Tabela I'!G14</f>
        <v>0</v>
      </c>
      <c r="I4" s="163">
        <f>'Tabela I'!H14</f>
        <v>0</v>
      </c>
      <c r="J4" s="163">
        <f>'Tabela I'!I14</f>
        <v>0</v>
      </c>
      <c r="K4" s="164">
        <f>'Tabela I'!K14</f>
        <v>0</v>
      </c>
    </row>
    <row r="5" spans="1:11" x14ac:dyDescent="0.2">
      <c r="A5" s="162">
        <f>+'Tabela I'!$K$2</f>
        <v>0</v>
      </c>
      <c r="B5" s="162">
        <f>+'Tabela I'!$K$1</f>
        <v>2019</v>
      </c>
      <c r="C5" s="163">
        <v>36</v>
      </c>
      <c r="D5" s="163">
        <f>'Tabela I'!B15</f>
        <v>39</v>
      </c>
      <c r="E5" s="163">
        <f>'Tabela I'!D15</f>
        <v>0</v>
      </c>
      <c r="F5" s="163">
        <f>'Tabela I'!E15</f>
        <v>2</v>
      </c>
      <c r="G5" s="163">
        <f>'Tabela I'!F15</f>
        <v>0</v>
      </c>
      <c r="H5" s="163">
        <f>'Tabela I'!G15</f>
        <v>0</v>
      </c>
      <c r="I5" s="163">
        <f>'Tabela I'!H15</f>
        <v>1</v>
      </c>
      <c r="J5" s="163">
        <f>'Tabela I'!I15</f>
        <v>0</v>
      </c>
      <c r="K5" s="164">
        <f>'Tabela I'!K15</f>
        <v>0</v>
      </c>
    </row>
    <row r="6" spans="1:11" x14ac:dyDescent="0.2">
      <c r="A6" s="162">
        <f>+'Tabela I'!$K$2</f>
        <v>0</v>
      </c>
      <c r="B6" s="162">
        <f>+'Tabela I'!$K$1</f>
        <v>2019</v>
      </c>
      <c r="C6" s="163">
        <v>11</v>
      </c>
      <c r="D6" s="163">
        <f>'Tabela I'!B17</f>
        <v>4</v>
      </c>
      <c r="E6" s="163">
        <f>'Tabela I'!D17</f>
        <v>0</v>
      </c>
      <c r="F6" s="163">
        <f>'Tabela I'!E17</f>
        <v>1</v>
      </c>
      <c r="G6" s="163">
        <f>'Tabela I'!F17</f>
        <v>0</v>
      </c>
      <c r="H6" s="163">
        <f>'Tabela I'!G17</f>
        <v>0</v>
      </c>
      <c r="I6" s="163">
        <f>'Tabela I'!H17</f>
        <v>3</v>
      </c>
      <c r="J6" s="163">
        <f>'Tabela I'!I17</f>
        <v>0</v>
      </c>
      <c r="K6" s="164">
        <f>'Tabela I'!K17</f>
        <v>0</v>
      </c>
    </row>
    <row r="7" spans="1:11" x14ac:dyDescent="0.2">
      <c r="A7" s="162">
        <f>+'Tabela I'!$K$2</f>
        <v>0</v>
      </c>
      <c r="B7" s="162">
        <f>+'Tabela I'!$K$1</f>
        <v>2019</v>
      </c>
      <c r="C7" s="163">
        <v>37</v>
      </c>
      <c r="D7" s="163">
        <f>'Tabela I'!B18</f>
        <v>0</v>
      </c>
      <c r="E7" s="163">
        <f>'Tabela I'!D18</f>
        <v>0</v>
      </c>
      <c r="F7" s="163">
        <f>'Tabela I'!E18</f>
        <v>0</v>
      </c>
      <c r="G7" s="163">
        <f>'Tabela I'!F18</f>
        <v>0</v>
      </c>
      <c r="H7" s="163">
        <f>'Tabela I'!G18</f>
        <v>0</v>
      </c>
      <c r="I7" s="163">
        <f>'Tabela I'!H18</f>
        <v>0</v>
      </c>
      <c r="J7" s="163">
        <f>'Tabela I'!I18</f>
        <v>0</v>
      </c>
      <c r="K7" s="164">
        <f>'Tabela I'!K18</f>
        <v>0</v>
      </c>
    </row>
    <row r="8" spans="1:11" x14ac:dyDescent="0.2">
      <c r="A8" s="162">
        <f>+'Tabela I'!$K$2</f>
        <v>0</v>
      </c>
      <c r="B8" s="162">
        <f>+'Tabela I'!$K$1</f>
        <v>2019</v>
      </c>
      <c r="C8" s="163">
        <v>38</v>
      </c>
      <c r="D8" s="163">
        <f>'Tabela I'!B19</f>
        <v>3</v>
      </c>
      <c r="E8" s="163">
        <f>'Tabela I'!D19</f>
        <v>0</v>
      </c>
      <c r="F8" s="163">
        <f>'Tabela I'!E19</f>
        <v>0</v>
      </c>
      <c r="G8" s="163">
        <f>'Tabela I'!F19</f>
        <v>0</v>
      </c>
      <c r="H8" s="163">
        <f>'Tabela I'!G19</f>
        <v>0</v>
      </c>
      <c r="I8" s="163">
        <f>'Tabela I'!H19</f>
        <v>0</v>
      </c>
      <c r="J8" s="163">
        <f>'Tabela I'!I19</f>
        <v>0</v>
      </c>
      <c r="K8" s="164">
        <f>'Tabela I'!K19</f>
        <v>0</v>
      </c>
    </row>
    <row r="9" spans="1:11" x14ac:dyDescent="0.2">
      <c r="A9" s="162">
        <f>+'Tabela I'!$K$2</f>
        <v>0</v>
      </c>
      <c r="B9" s="162">
        <f>+'Tabela I'!$K$1</f>
        <v>2019</v>
      </c>
      <c r="C9" s="163">
        <v>40</v>
      </c>
      <c r="D9" s="163">
        <f>'Tabela I'!B20</f>
        <v>0</v>
      </c>
      <c r="E9" s="163">
        <f>'Tabela I'!D20</f>
        <v>0</v>
      </c>
      <c r="F9" s="163">
        <f>'Tabela I'!E20</f>
        <v>0</v>
      </c>
      <c r="G9" s="163">
        <f>'Tabela I'!F20</f>
        <v>0</v>
      </c>
      <c r="H9" s="163">
        <f>'Tabela I'!G20</f>
        <v>0</v>
      </c>
      <c r="I9" s="163">
        <f>'Tabela I'!H20</f>
        <v>1</v>
      </c>
      <c r="J9" s="163">
        <f>'Tabela I'!I20</f>
        <v>0</v>
      </c>
      <c r="K9" s="164">
        <f>'Tabela I'!K20</f>
        <v>0</v>
      </c>
    </row>
    <row r="10" spans="1:11" x14ac:dyDescent="0.2">
      <c r="A10" s="162">
        <f>+'Tabela I'!$K$2</f>
        <v>0</v>
      </c>
      <c r="B10" s="162">
        <f>+'Tabela I'!$K$1</f>
        <v>2019</v>
      </c>
      <c r="C10" s="163">
        <v>16</v>
      </c>
      <c r="D10" s="163">
        <f>'Tabela I'!B21</f>
        <v>6</v>
      </c>
      <c r="E10" s="163">
        <f>'Tabela I'!D21</f>
        <v>0</v>
      </c>
      <c r="F10" s="163">
        <f>'Tabela I'!E21</f>
        <v>1</v>
      </c>
      <c r="G10" s="163">
        <f>'Tabela I'!F21</f>
        <v>0</v>
      </c>
      <c r="H10" s="163">
        <f>'Tabela I'!G21</f>
        <v>0</v>
      </c>
      <c r="I10" s="163">
        <f>'Tabela I'!H21</f>
        <v>0</v>
      </c>
      <c r="J10" s="163">
        <f>'Tabela I'!I21</f>
        <v>0</v>
      </c>
      <c r="K10" s="164">
        <f>'Tabela I'!K21</f>
        <v>0</v>
      </c>
    </row>
    <row r="11" spans="1:11" x14ac:dyDescent="0.2">
      <c r="A11" s="162">
        <f>+'Tabela I'!$K$2</f>
        <v>0</v>
      </c>
      <c r="B11" s="162">
        <f>+'Tabela I'!$K$1</f>
        <v>2019</v>
      </c>
      <c r="C11" s="163">
        <v>13</v>
      </c>
      <c r="D11" s="163">
        <f>'Tabela I'!B22</f>
        <v>0</v>
      </c>
      <c r="E11" s="163">
        <f>'Tabela I'!D22</f>
        <v>0</v>
      </c>
      <c r="F11" s="163">
        <f>'Tabela I'!E22</f>
        <v>0</v>
      </c>
      <c r="G11" s="163">
        <f>'Tabela I'!F22</f>
        <v>0</v>
      </c>
      <c r="H11" s="163">
        <f>'Tabela I'!G22</f>
        <v>0</v>
      </c>
      <c r="I11" s="163">
        <f>'Tabela I'!H22</f>
        <v>0</v>
      </c>
      <c r="J11" s="163">
        <f>'Tabela I'!I22</f>
        <v>0</v>
      </c>
      <c r="K11" s="164">
        <f>'Tabela I'!K22</f>
        <v>0</v>
      </c>
    </row>
    <row r="12" spans="1:11" x14ac:dyDescent="0.2">
      <c r="A12" s="162">
        <f>+'Tabela I'!$K$2</f>
        <v>0</v>
      </c>
      <c r="B12" s="162">
        <f>+'Tabela I'!$K$1</f>
        <v>2019</v>
      </c>
      <c r="C12" s="163">
        <v>12</v>
      </c>
      <c r="D12" s="163">
        <f>'Tabela I'!B23</f>
        <v>0</v>
      </c>
      <c r="E12" s="163">
        <f>'Tabela I'!D23</f>
        <v>0</v>
      </c>
      <c r="F12" s="163">
        <f>'Tabela I'!E23</f>
        <v>0</v>
      </c>
      <c r="G12" s="163">
        <f>'Tabela I'!F23</f>
        <v>0</v>
      </c>
      <c r="H12" s="163">
        <f>'Tabela I'!G23</f>
        <v>0</v>
      </c>
      <c r="I12" s="163">
        <f>'Tabela I'!H23</f>
        <v>0</v>
      </c>
      <c r="J12" s="163">
        <f>'Tabela I'!I23</f>
        <v>0</v>
      </c>
      <c r="K12" s="164">
        <f>'Tabela I'!K23</f>
        <v>0</v>
      </c>
    </row>
    <row r="13" spans="1:11" x14ac:dyDescent="0.2">
      <c r="A13" s="162">
        <f>+'Tabela I'!$K$2</f>
        <v>0</v>
      </c>
      <c r="B13" s="162">
        <f>+'Tabela I'!$K$1</f>
        <v>2019</v>
      </c>
      <c r="C13" s="163">
        <v>39</v>
      </c>
      <c r="D13" s="163">
        <f>'Tabela I'!B24</f>
        <v>0</v>
      </c>
      <c r="E13" s="163">
        <f>'Tabela I'!D24</f>
        <v>0</v>
      </c>
      <c r="F13" s="163">
        <f>'Tabela I'!E24</f>
        <v>0</v>
      </c>
      <c r="G13" s="163">
        <f>'Tabela I'!F24</f>
        <v>0</v>
      </c>
      <c r="H13" s="163">
        <f>'Tabela I'!G24</f>
        <v>0</v>
      </c>
      <c r="I13" s="163">
        <f>'Tabela I'!H24</f>
        <v>0</v>
      </c>
      <c r="J13" s="163">
        <f>'Tabela I'!I24</f>
        <v>0</v>
      </c>
      <c r="K13" s="164">
        <f>'Tabela I'!K24</f>
        <v>0</v>
      </c>
    </row>
    <row r="14" spans="1:11" x14ac:dyDescent="0.2">
      <c r="A14" s="162">
        <f>+'Tabela I'!$K$2</f>
        <v>0</v>
      </c>
      <c r="B14" s="162">
        <f>+'Tabela I'!$K$1</f>
        <v>2019</v>
      </c>
      <c r="C14" s="163">
        <v>19</v>
      </c>
      <c r="D14" s="163">
        <f>'Tabela I'!B25</f>
        <v>0</v>
      </c>
      <c r="E14" s="163">
        <f>'Tabela I'!D25</f>
        <v>0</v>
      </c>
      <c r="F14" s="163">
        <f>'Tabela I'!E25</f>
        <v>0</v>
      </c>
      <c r="G14" s="163">
        <f>'Tabela I'!F25</f>
        <v>0</v>
      </c>
      <c r="H14" s="163">
        <f>'Tabela I'!G25</f>
        <v>0</v>
      </c>
      <c r="I14" s="163">
        <f>'Tabela I'!H25</f>
        <v>0</v>
      </c>
      <c r="J14" s="163">
        <f>'Tabela I'!I25</f>
        <v>0</v>
      </c>
      <c r="K14" s="164">
        <f>'Tabela I'!K25</f>
        <v>0</v>
      </c>
    </row>
    <row r="15" spans="1:11" x14ac:dyDescent="0.2">
      <c r="A15" s="162">
        <f>+'Tabela I'!$K$2</f>
        <v>0</v>
      </c>
      <c r="B15" s="162">
        <f>+'Tabela I'!$K$1</f>
        <v>2019</v>
      </c>
      <c r="C15" s="163">
        <v>52</v>
      </c>
      <c r="D15" s="163">
        <f>'Tabela I'!B27</f>
        <v>12</v>
      </c>
      <c r="E15" s="163">
        <f>'Tabela I'!D27</f>
        <v>0</v>
      </c>
      <c r="F15" s="163">
        <f>'Tabela I'!E27</f>
        <v>34</v>
      </c>
      <c r="G15" s="163">
        <f>'Tabela I'!F27</f>
        <v>2</v>
      </c>
      <c r="H15" s="163">
        <f>'Tabela I'!G27</f>
        <v>0</v>
      </c>
      <c r="I15" s="163">
        <f>'Tabela I'!H27</f>
        <v>3</v>
      </c>
      <c r="J15" s="163">
        <f>'Tabela I'!I27</f>
        <v>0</v>
      </c>
      <c r="K15" s="164">
        <f>'Tabela I'!K27</f>
        <v>0</v>
      </c>
    </row>
    <row r="16" spans="1:11" x14ac:dyDescent="0.2">
      <c r="A16" s="162">
        <f>+'Tabela I'!$K$2</f>
        <v>0</v>
      </c>
      <c r="B16" s="162">
        <f>+'Tabela I'!$K$1</f>
        <v>2019</v>
      </c>
      <c r="C16" s="163">
        <v>56</v>
      </c>
      <c r="D16" s="163">
        <f>'Tabela I'!B28</f>
        <v>132</v>
      </c>
      <c r="E16" s="163">
        <f>'Tabela I'!D28</f>
        <v>0</v>
      </c>
      <c r="F16" s="163">
        <f>'Tabela I'!E28</f>
        <v>0</v>
      </c>
      <c r="G16" s="163">
        <f>'Tabela I'!F28</f>
        <v>0</v>
      </c>
      <c r="H16" s="163">
        <f>'Tabela I'!G28</f>
        <v>0</v>
      </c>
      <c r="I16" s="163">
        <f>'Tabela I'!H28</f>
        <v>0</v>
      </c>
      <c r="J16" s="163">
        <f>'Tabela I'!I28</f>
        <v>0</v>
      </c>
      <c r="K16" s="164">
        <f>'Tabela I'!K28</f>
        <v>0</v>
      </c>
    </row>
    <row r="17" spans="1:11" x14ac:dyDescent="0.2">
      <c r="D17">
        <f t="shared" ref="D17:K17" si="0">SUM(D2:D16)</f>
        <v>448</v>
      </c>
      <c r="E17">
        <f t="shared" si="0"/>
        <v>47</v>
      </c>
      <c r="F17">
        <f t="shared" si="0"/>
        <v>74</v>
      </c>
      <c r="G17">
        <f t="shared" si="0"/>
        <v>5</v>
      </c>
      <c r="H17">
        <f t="shared" si="0"/>
        <v>0</v>
      </c>
      <c r="I17">
        <f t="shared" si="0"/>
        <v>9</v>
      </c>
      <c r="J17">
        <f t="shared" si="0"/>
        <v>0</v>
      </c>
      <c r="K17">
        <f t="shared" si="0"/>
        <v>0</v>
      </c>
    </row>
    <row r="21" spans="1:11" x14ac:dyDescent="0.2">
      <c r="A21" s="161" t="s">
        <v>96</v>
      </c>
      <c r="B21" s="161" t="s">
        <v>97</v>
      </c>
      <c r="C21" s="161" t="s">
        <v>107</v>
      </c>
      <c r="D21" s="161" t="s">
        <v>99</v>
      </c>
      <c r="E21" s="161" t="s">
        <v>100</v>
      </c>
      <c r="F21" s="161" t="s">
        <v>101</v>
      </c>
      <c r="G21" s="161" t="s">
        <v>102</v>
      </c>
      <c r="H21" s="161" t="s">
        <v>103</v>
      </c>
      <c r="I21" s="161" t="s">
        <v>104</v>
      </c>
      <c r="J21" s="161" t="s">
        <v>105</v>
      </c>
      <c r="K21" s="161" t="s">
        <v>106</v>
      </c>
    </row>
    <row r="22" spans="1:11" x14ac:dyDescent="0.2">
      <c r="A22" s="162">
        <f>+'Tabela I'!$K$2</f>
        <v>0</v>
      </c>
      <c r="B22" s="162">
        <f>+'Tabela I'!$K$1</f>
        <v>2019</v>
      </c>
      <c r="C22" s="164" t="e">
        <f>+'Tabela I'!#REF!</f>
        <v>#REF!</v>
      </c>
      <c r="D22" s="164" t="e">
        <f>+'Tabela I'!#REF!</f>
        <v>#REF!</v>
      </c>
      <c r="E22" s="164" t="e">
        <f>+'Tabela I'!#REF!</f>
        <v>#REF!</v>
      </c>
      <c r="F22" s="164" t="e">
        <f>+'Tabela I'!#REF!</f>
        <v>#REF!</v>
      </c>
      <c r="G22" s="164" t="e">
        <f>+'Tabela I'!#REF!</f>
        <v>#REF!</v>
      </c>
      <c r="H22" s="164" t="e">
        <f>+'Tabela I'!#REF!</f>
        <v>#REF!</v>
      </c>
      <c r="I22" s="164" t="e">
        <f>+'Tabela I'!#REF!</f>
        <v>#REF!</v>
      </c>
      <c r="J22" s="164" t="e">
        <f>+'Tabela I'!#REF!</f>
        <v>#REF!</v>
      </c>
      <c r="K22" s="164" t="e">
        <f>+'Tabela I'!#REF!</f>
        <v>#REF!</v>
      </c>
    </row>
    <row r="23" spans="1:11" x14ac:dyDescent="0.2">
      <c r="A23" s="162">
        <f>+'Tabela I'!$K$2</f>
        <v>0</v>
      </c>
      <c r="B23" s="162">
        <f>+'Tabela I'!$K$1</f>
        <v>2019</v>
      </c>
      <c r="C23" s="164" t="e">
        <f>+'Tabela I'!#REF!</f>
        <v>#REF!</v>
      </c>
      <c r="D23" s="164" t="e">
        <f>+'Tabela I'!#REF!</f>
        <v>#REF!</v>
      </c>
      <c r="E23" s="164" t="e">
        <f>+'Tabela I'!#REF!</f>
        <v>#REF!</v>
      </c>
      <c r="F23" s="164" t="e">
        <f>+'Tabela I'!#REF!</f>
        <v>#REF!</v>
      </c>
      <c r="G23" s="164" t="e">
        <f>+'Tabela I'!#REF!</f>
        <v>#REF!</v>
      </c>
      <c r="H23" s="164" t="e">
        <f>+'Tabela I'!#REF!</f>
        <v>#REF!</v>
      </c>
      <c r="I23" s="164" t="e">
        <f>+'Tabela I'!#REF!</f>
        <v>#REF!</v>
      </c>
      <c r="J23" s="164" t="e">
        <f>+'Tabela I'!#REF!</f>
        <v>#REF!</v>
      </c>
      <c r="K23" s="164" t="e">
        <f>+'Tabela I'!#REF!</f>
        <v>#REF!</v>
      </c>
    </row>
    <row r="24" spans="1:11" x14ac:dyDescent="0.2">
      <c r="A24" s="162">
        <f>+'Tabela I'!$K$2</f>
        <v>0</v>
      </c>
      <c r="B24" s="162">
        <f>+'Tabela I'!$K$1</f>
        <v>2019</v>
      </c>
      <c r="C24" s="164" t="e">
        <f>+'Tabela I'!#REF!</f>
        <v>#REF!</v>
      </c>
      <c r="D24" s="164" t="e">
        <f>+'Tabela I'!#REF!</f>
        <v>#REF!</v>
      </c>
      <c r="E24" s="164" t="e">
        <f>+'Tabela I'!#REF!</f>
        <v>#REF!</v>
      </c>
      <c r="F24" s="164" t="e">
        <f>+'Tabela I'!#REF!</f>
        <v>#REF!</v>
      </c>
      <c r="G24" s="164" t="e">
        <f>+'Tabela I'!#REF!</f>
        <v>#REF!</v>
      </c>
      <c r="H24" s="164" t="e">
        <f>+'Tabela I'!#REF!</f>
        <v>#REF!</v>
      </c>
      <c r="I24" s="164" t="e">
        <f>+'Tabela I'!#REF!</f>
        <v>#REF!</v>
      </c>
      <c r="J24" s="164" t="e">
        <f>+'Tabela I'!#REF!</f>
        <v>#REF!</v>
      </c>
      <c r="K24" s="164" t="e">
        <f>+'Tabela I'!#REF!</f>
        <v>#REF!</v>
      </c>
    </row>
    <row r="25" spans="1:11" x14ac:dyDescent="0.2">
      <c r="A25" s="162">
        <f>+'Tabela I'!$K$2</f>
        <v>0</v>
      </c>
      <c r="B25" s="162">
        <f>+'Tabela I'!$K$1</f>
        <v>2019</v>
      </c>
      <c r="C25" s="164" t="e">
        <f>+'Tabela I'!#REF!</f>
        <v>#REF!</v>
      </c>
      <c r="D25" s="164" t="e">
        <f>+'Tabela I'!#REF!</f>
        <v>#REF!</v>
      </c>
      <c r="E25" s="164" t="e">
        <f>+'Tabela I'!#REF!</f>
        <v>#REF!</v>
      </c>
      <c r="F25" s="164" t="e">
        <f>+'Tabela I'!#REF!</f>
        <v>#REF!</v>
      </c>
      <c r="G25" s="164" t="e">
        <f>+'Tabela I'!#REF!</f>
        <v>#REF!</v>
      </c>
      <c r="H25" s="164" t="e">
        <f>+'Tabela I'!#REF!</f>
        <v>#REF!</v>
      </c>
      <c r="I25" s="164" t="e">
        <f>+'Tabela I'!#REF!</f>
        <v>#REF!</v>
      </c>
      <c r="J25" s="164" t="e">
        <f>+'Tabela I'!#REF!</f>
        <v>#REF!</v>
      </c>
      <c r="K25" s="164" t="e">
        <f>+'Tabela I'!#REF!</f>
        <v>#REF!</v>
      </c>
    </row>
    <row r="26" spans="1:11" x14ac:dyDescent="0.2">
      <c r="A26" s="162">
        <f>+'Tabela I'!$K$2</f>
        <v>0</v>
      </c>
      <c r="B26" s="162">
        <f>+'Tabela I'!$K$1</f>
        <v>2019</v>
      </c>
      <c r="C26" s="164" t="e">
        <f>+'Tabela I'!#REF!</f>
        <v>#REF!</v>
      </c>
      <c r="D26" s="164" t="e">
        <f>+'Tabela I'!#REF!</f>
        <v>#REF!</v>
      </c>
      <c r="E26" s="164" t="e">
        <f>+'Tabela I'!#REF!</f>
        <v>#REF!</v>
      </c>
      <c r="F26" s="164" t="e">
        <f>+'Tabela I'!#REF!</f>
        <v>#REF!</v>
      </c>
      <c r="G26" s="164" t="e">
        <f>+'Tabela I'!#REF!</f>
        <v>#REF!</v>
      </c>
      <c r="H26" s="164" t="e">
        <f>+'Tabela I'!#REF!</f>
        <v>#REF!</v>
      </c>
      <c r="I26" s="164" t="e">
        <f>+'Tabela I'!#REF!</f>
        <v>#REF!</v>
      </c>
      <c r="J26" s="164" t="e">
        <f>+'Tabela I'!#REF!</f>
        <v>#REF!</v>
      </c>
      <c r="K26" s="164" t="e">
        <f>+'Tabela I'!#REF!</f>
        <v>#REF!</v>
      </c>
    </row>
    <row r="27" spans="1:11" x14ac:dyDescent="0.2">
      <c r="A27" s="162">
        <f>+'Tabela I'!$K$2</f>
        <v>0</v>
      </c>
      <c r="B27" s="162">
        <f>+'Tabela I'!$K$1</f>
        <v>2019</v>
      </c>
      <c r="C27" s="164" t="e">
        <f>+'Tabela I'!#REF!</f>
        <v>#REF!</v>
      </c>
      <c r="D27" s="164" t="e">
        <f>+'Tabela I'!#REF!</f>
        <v>#REF!</v>
      </c>
      <c r="E27" s="164" t="e">
        <f>+'Tabela I'!#REF!</f>
        <v>#REF!</v>
      </c>
      <c r="F27" s="164" t="e">
        <f>+'Tabela I'!#REF!</f>
        <v>#REF!</v>
      </c>
      <c r="G27" s="164" t="e">
        <f>+'Tabela I'!#REF!</f>
        <v>#REF!</v>
      </c>
      <c r="H27" s="164" t="e">
        <f>+'Tabela I'!#REF!</f>
        <v>#REF!</v>
      </c>
      <c r="I27" s="164" t="e">
        <f>+'Tabela I'!#REF!</f>
        <v>#REF!</v>
      </c>
      <c r="J27" s="164" t="e">
        <f>+'Tabela I'!#REF!</f>
        <v>#REF!</v>
      </c>
      <c r="K27" s="164" t="e">
        <f>+'Tabela I'!#REF!</f>
        <v>#REF!</v>
      </c>
    </row>
    <row r="28" spans="1:11" x14ac:dyDescent="0.2">
      <c r="A28" s="162">
        <f>+'Tabela I'!$K$2</f>
        <v>0</v>
      </c>
      <c r="B28" s="162">
        <f>+'Tabela I'!$K$1</f>
        <v>2019</v>
      </c>
      <c r="C28" s="164" t="e">
        <f>+'Tabela I'!#REF!</f>
        <v>#REF!</v>
      </c>
      <c r="D28" s="164" t="e">
        <f>+'Tabela I'!#REF!</f>
        <v>#REF!</v>
      </c>
      <c r="E28" s="164" t="e">
        <f>+'Tabela I'!#REF!</f>
        <v>#REF!</v>
      </c>
      <c r="F28" s="164" t="e">
        <f>+'Tabela I'!#REF!</f>
        <v>#REF!</v>
      </c>
      <c r="G28" s="164" t="e">
        <f>+'Tabela I'!#REF!</f>
        <v>#REF!</v>
      </c>
      <c r="H28" s="164" t="e">
        <f>+'Tabela I'!#REF!</f>
        <v>#REF!</v>
      </c>
      <c r="I28" s="164" t="e">
        <f>+'Tabela I'!#REF!</f>
        <v>#REF!</v>
      </c>
      <c r="J28" s="164" t="e">
        <f>+'Tabela I'!#REF!</f>
        <v>#REF!</v>
      </c>
      <c r="K28" s="164" t="e">
        <f>+'Tabela I'!#REF!</f>
        <v>#REF!</v>
      </c>
    </row>
    <row r="29" spans="1:11" x14ac:dyDescent="0.2">
      <c r="A29" s="162">
        <f>+'Tabela I'!$K$2</f>
        <v>0</v>
      </c>
      <c r="B29" s="162">
        <f>+'Tabela I'!$K$1</f>
        <v>2019</v>
      </c>
      <c r="C29" s="164" t="e">
        <f>+'Tabela I'!#REF!</f>
        <v>#REF!</v>
      </c>
      <c r="D29" s="164" t="e">
        <f>+'Tabela I'!#REF!</f>
        <v>#REF!</v>
      </c>
      <c r="E29" s="164" t="e">
        <f>+'Tabela I'!#REF!</f>
        <v>#REF!</v>
      </c>
      <c r="F29" s="164" t="e">
        <f>+'Tabela I'!#REF!</f>
        <v>#REF!</v>
      </c>
      <c r="G29" s="164" t="e">
        <f>+'Tabela I'!#REF!</f>
        <v>#REF!</v>
      </c>
      <c r="H29" s="164" t="e">
        <f>+'Tabela I'!#REF!</f>
        <v>#REF!</v>
      </c>
      <c r="I29" s="164" t="e">
        <f>+'Tabela I'!#REF!</f>
        <v>#REF!</v>
      </c>
      <c r="J29" s="164" t="e">
        <f>+'Tabela I'!#REF!</f>
        <v>#REF!</v>
      </c>
      <c r="K29" s="164" t="e">
        <f>+'Tabela I'!#REF!</f>
        <v>#REF!</v>
      </c>
    </row>
    <row r="30" spans="1:11" x14ac:dyDescent="0.2">
      <c r="A30" s="162">
        <f>+'Tabela I'!$K$2</f>
        <v>0</v>
      </c>
      <c r="B30" s="162">
        <f>+'Tabela I'!$K$1</f>
        <v>2019</v>
      </c>
      <c r="C30" s="164" t="e">
        <f>+'Tabela I'!#REF!</f>
        <v>#REF!</v>
      </c>
      <c r="D30" s="164" t="e">
        <f>+'Tabela I'!#REF!</f>
        <v>#REF!</v>
      </c>
      <c r="E30" s="164" t="e">
        <f>+'Tabela I'!#REF!</f>
        <v>#REF!</v>
      </c>
      <c r="F30" s="164" t="e">
        <f>+'Tabela I'!#REF!</f>
        <v>#REF!</v>
      </c>
      <c r="G30" s="164" t="e">
        <f>+'Tabela I'!#REF!</f>
        <v>#REF!</v>
      </c>
      <c r="H30" s="164" t="e">
        <f>+'Tabela I'!#REF!</f>
        <v>#REF!</v>
      </c>
      <c r="I30" s="164" t="e">
        <f>+'Tabela I'!#REF!</f>
        <v>#REF!</v>
      </c>
      <c r="J30" s="164" t="e">
        <f>+'Tabela I'!#REF!</f>
        <v>#REF!</v>
      </c>
      <c r="K30" s="164" t="e">
        <f>+'Tabela I'!#REF!</f>
        <v>#REF!</v>
      </c>
    </row>
    <row r="31" spans="1:11" x14ac:dyDescent="0.2">
      <c r="A31" s="162">
        <f>+'Tabela I'!$K$2</f>
        <v>0</v>
      </c>
      <c r="B31" s="162">
        <f>+'Tabela I'!$K$1</f>
        <v>2019</v>
      </c>
      <c r="C31" s="164" t="e">
        <f>+'Tabela I'!#REF!</f>
        <v>#REF!</v>
      </c>
      <c r="D31" s="164" t="e">
        <f>+'Tabela I'!#REF!</f>
        <v>#REF!</v>
      </c>
      <c r="E31" s="164" t="e">
        <f>+'Tabela I'!#REF!</f>
        <v>#REF!</v>
      </c>
      <c r="F31" s="164" t="e">
        <f>+'Tabela I'!#REF!</f>
        <v>#REF!</v>
      </c>
      <c r="G31" s="164" t="e">
        <f>+'Tabela I'!#REF!</f>
        <v>#REF!</v>
      </c>
      <c r="H31" s="164" t="e">
        <f>+'Tabela I'!#REF!</f>
        <v>#REF!</v>
      </c>
      <c r="I31" s="164" t="e">
        <f>+'Tabela I'!#REF!</f>
        <v>#REF!</v>
      </c>
      <c r="J31" s="164" t="e">
        <f>+'Tabela I'!#REF!</f>
        <v>#REF!</v>
      </c>
      <c r="K31" s="164" t="e">
        <f>+'Tabela I'!#REF!</f>
        <v>#REF!</v>
      </c>
    </row>
    <row r="32" spans="1:11" x14ac:dyDescent="0.2">
      <c r="A32" s="162">
        <f>+'Tabela I'!$K$2</f>
        <v>0</v>
      </c>
      <c r="B32" s="162">
        <f>+'Tabela I'!$K$1</f>
        <v>2019</v>
      </c>
      <c r="C32" s="164" t="e">
        <f>+'Tabela I'!#REF!</f>
        <v>#REF!</v>
      </c>
      <c r="D32" s="164" t="e">
        <f>+'Tabela I'!#REF!</f>
        <v>#REF!</v>
      </c>
      <c r="E32" s="164" t="e">
        <f>+'Tabela I'!#REF!</f>
        <v>#REF!</v>
      </c>
      <c r="F32" s="164" t="e">
        <f>+'Tabela I'!#REF!</f>
        <v>#REF!</v>
      </c>
      <c r="G32" s="164" t="e">
        <f>+'Tabela I'!#REF!</f>
        <v>#REF!</v>
      </c>
      <c r="H32" s="164" t="e">
        <f>+'Tabela I'!#REF!</f>
        <v>#REF!</v>
      </c>
      <c r="I32" s="164" t="e">
        <f>+'Tabela I'!#REF!</f>
        <v>#REF!</v>
      </c>
      <c r="J32" s="164" t="e">
        <f>+'Tabela I'!#REF!</f>
        <v>#REF!</v>
      </c>
      <c r="K32" s="164" t="e">
        <f>+'Tabela I'!#REF!</f>
        <v>#REF!</v>
      </c>
    </row>
    <row r="33" spans="1:11" x14ac:dyDescent="0.2">
      <c r="A33" s="162">
        <f>+'Tabela I'!$K$2</f>
        <v>0</v>
      </c>
      <c r="B33" s="162">
        <f>+'Tabela I'!$K$1</f>
        <v>2019</v>
      </c>
      <c r="C33" s="164" t="e">
        <f>+'Tabela I'!#REF!</f>
        <v>#REF!</v>
      </c>
      <c r="D33" s="164" t="e">
        <f>+'Tabela I'!#REF!</f>
        <v>#REF!</v>
      </c>
      <c r="E33" s="164" t="e">
        <f>+'Tabela I'!#REF!</f>
        <v>#REF!</v>
      </c>
      <c r="F33" s="164" t="e">
        <f>+'Tabela I'!#REF!</f>
        <v>#REF!</v>
      </c>
      <c r="G33" s="164" t="e">
        <f>+'Tabela I'!#REF!</f>
        <v>#REF!</v>
      </c>
      <c r="H33" s="164" t="e">
        <f>+'Tabela I'!#REF!</f>
        <v>#REF!</v>
      </c>
      <c r="I33" s="164" t="e">
        <f>+'Tabela I'!#REF!</f>
        <v>#REF!</v>
      </c>
      <c r="J33" s="164" t="e">
        <f>+'Tabela I'!#REF!</f>
        <v>#REF!</v>
      </c>
      <c r="K33" s="164" t="e">
        <f>+'Tabela I'!#REF!</f>
        <v>#REF!</v>
      </c>
    </row>
    <row r="34" spans="1:11" x14ac:dyDescent="0.2">
      <c r="A34" s="162">
        <f>+'Tabela I'!$K$2</f>
        <v>0</v>
      </c>
      <c r="B34" s="162">
        <f>+'Tabela I'!$K$1</f>
        <v>2019</v>
      </c>
      <c r="C34" s="164" t="e">
        <f>+'Tabela I'!#REF!</f>
        <v>#REF!</v>
      </c>
      <c r="D34" s="164" t="e">
        <f>+'Tabela I'!#REF!</f>
        <v>#REF!</v>
      </c>
      <c r="E34" s="164" t="e">
        <f>+'Tabela I'!#REF!</f>
        <v>#REF!</v>
      </c>
      <c r="F34" s="164" t="e">
        <f>+'Tabela I'!#REF!</f>
        <v>#REF!</v>
      </c>
      <c r="G34" s="164" t="e">
        <f>+'Tabela I'!#REF!</f>
        <v>#REF!</v>
      </c>
      <c r="H34" s="164" t="e">
        <f>+'Tabela I'!#REF!</f>
        <v>#REF!</v>
      </c>
      <c r="I34" s="164" t="e">
        <f>+'Tabela I'!#REF!</f>
        <v>#REF!</v>
      </c>
      <c r="J34" s="164" t="e">
        <f>+'Tabela I'!#REF!</f>
        <v>#REF!</v>
      </c>
      <c r="K34" s="164" t="e">
        <f>+'Tabela I'!#REF!</f>
        <v>#REF!</v>
      </c>
    </row>
    <row r="35" spans="1:11" x14ac:dyDescent="0.2">
      <c r="A35" s="162">
        <f>+'Tabela I'!$K$2</f>
        <v>0</v>
      </c>
      <c r="B35" s="162">
        <f>+'Tabela I'!$K$1</f>
        <v>2019</v>
      </c>
      <c r="C35" s="164" t="e">
        <f>+'Tabela I'!#REF!</f>
        <v>#REF!</v>
      </c>
      <c r="D35" s="164" t="e">
        <f>+'Tabela I'!#REF!</f>
        <v>#REF!</v>
      </c>
      <c r="E35" s="164" t="e">
        <f>+'Tabela I'!#REF!</f>
        <v>#REF!</v>
      </c>
      <c r="F35" s="164" t="e">
        <f>+'Tabela I'!#REF!</f>
        <v>#REF!</v>
      </c>
      <c r="G35" s="164" t="e">
        <f>+'Tabela I'!#REF!</f>
        <v>#REF!</v>
      </c>
      <c r="H35" s="164" t="e">
        <f>+'Tabela I'!#REF!</f>
        <v>#REF!</v>
      </c>
      <c r="I35" s="164" t="e">
        <f>+'Tabela I'!#REF!</f>
        <v>#REF!</v>
      </c>
      <c r="J35" s="164" t="e">
        <f>+'Tabela I'!#REF!</f>
        <v>#REF!</v>
      </c>
      <c r="K35" s="164" t="e">
        <f>+'Tabela I'!#REF!</f>
        <v>#REF!</v>
      </c>
    </row>
    <row r="36" spans="1:11" x14ac:dyDescent="0.2">
      <c r="A36" s="162">
        <f>+'Tabela I'!$K$2</f>
        <v>0</v>
      </c>
      <c r="B36" s="162">
        <f>+'Tabela I'!$K$1</f>
        <v>2019</v>
      </c>
      <c r="C36" s="164" t="e">
        <f>+'Tabela I'!#REF!</f>
        <v>#REF!</v>
      </c>
      <c r="D36" s="164" t="e">
        <f>+'Tabela I'!#REF!</f>
        <v>#REF!</v>
      </c>
      <c r="E36" s="164" t="e">
        <f>+'Tabela I'!#REF!</f>
        <v>#REF!</v>
      </c>
      <c r="F36" s="164" t="e">
        <f>+'Tabela I'!#REF!</f>
        <v>#REF!</v>
      </c>
      <c r="G36" s="164" t="e">
        <f>+'Tabela I'!#REF!</f>
        <v>#REF!</v>
      </c>
      <c r="H36" s="164" t="e">
        <f>+'Tabela I'!#REF!</f>
        <v>#REF!</v>
      </c>
      <c r="I36" s="164" t="e">
        <f>+'Tabela I'!#REF!</f>
        <v>#REF!</v>
      </c>
      <c r="J36" s="164" t="e">
        <f>+'Tabela I'!#REF!</f>
        <v>#REF!</v>
      </c>
      <c r="K36" s="164" t="e">
        <f>+'Tabela I'!#REF!</f>
        <v>#REF!</v>
      </c>
    </row>
    <row r="37" spans="1:11" x14ac:dyDescent="0.2">
      <c r="D37" s="165" t="e">
        <f t="shared" ref="D37:K37" si="1">SUM(D22:D36)</f>
        <v>#REF!</v>
      </c>
      <c r="E37" s="165" t="e">
        <f t="shared" si="1"/>
        <v>#REF!</v>
      </c>
      <c r="F37" s="165" t="e">
        <f t="shared" si="1"/>
        <v>#REF!</v>
      </c>
      <c r="G37" s="165" t="e">
        <f t="shared" si="1"/>
        <v>#REF!</v>
      </c>
      <c r="H37" s="165" t="e">
        <f t="shared" si="1"/>
        <v>#REF!</v>
      </c>
      <c r="I37" s="165" t="e">
        <f t="shared" si="1"/>
        <v>#REF!</v>
      </c>
      <c r="J37" s="165" t="e">
        <f t="shared" si="1"/>
        <v>#REF!</v>
      </c>
      <c r="K37" s="165" t="e">
        <f t="shared" si="1"/>
        <v>#REF!</v>
      </c>
    </row>
  </sheetData>
  <sheetProtection password="CCF6" sheet="1" objects="1" scenarios="1"/>
  <pageMargins left="0.75" right="0.75" top="1" bottom="1" header="0.5" footer="0.51180555555555496"/>
  <pageSetup firstPageNumber="0" orientation="portrait" horizontalDpi="300" verticalDpi="300" r:id="rId1"/>
  <headerFooter>
    <oddHeader>&amp;R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89"/>
  <sheetViews>
    <sheetView showGridLines="0" tabSelected="1" view="pageBreakPreview" zoomScale="75" zoomScaleNormal="100" zoomScalePageLayoutView="75" workbookViewId="0">
      <pane ySplit="7" topLeftCell="A104" activePane="bottomLeft" state="frozen"/>
      <selection pane="bottomLeft" activeCell="L120" sqref="L120"/>
    </sheetView>
  </sheetViews>
  <sheetFormatPr defaultColWidth="9.140625" defaultRowHeight="15" x14ac:dyDescent="0.25"/>
  <cols>
    <col min="1" max="1" width="6.28515625" style="166" customWidth="1"/>
    <col min="2" max="2" width="18.42578125" style="167" customWidth="1"/>
    <col min="3" max="3" width="11" style="167" customWidth="1"/>
    <col min="4" max="4" width="20.42578125" style="167" customWidth="1"/>
    <col min="5" max="5" width="22" style="168" customWidth="1"/>
    <col min="6" max="6" width="7.140625" style="168" hidden="1" customWidth="1"/>
    <col min="7" max="7" width="21.7109375" style="166" customWidth="1"/>
    <col min="8" max="8" width="11.42578125" style="169" customWidth="1"/>
    <col min="9" max="9" width="11" style="169" customWidth="1"/>
    <col min="10" max="10" width="13.42578125" style="166" customWidth="1"/>
    <col min="11" max="11" width="14.7109375" style="166" customWidth="1"/>
    <col min="12" max="13" width="13.5703125" style="166" customWidth="1"/>
    <col min="14" max="14" width="14.42578125" style="166" customWidth="1"/>
    <col min="15" max="15" width="14.7109375" style="166" customWidth="1"/>
    <col min="16" max="16" width="15.5703125" style="166" customWidth="1"/>
    <col min="17" max="17" width="10.42578125" style="166" customWidth="1"/>
    <col min="18" max="18" width="10.7109375" style="166" customWidth="1"/>
    <col min="19" max="20" width="15.5703125" style="166" customWidth="1"/>
    <col min="21" max="21" width="12.28515625" style="166" customWidth="1"/>
    <col min="22" max="22" width="12.85546875" style="166" customWidth="1"/>
    <col min="23" max="23" width="7.42578125" style="166" hidden="1" customWidth="1"/>
    <col min="24" max="24" width="6.85546875" style="166" hidden="1" customWidth="1"/>
    <col min="25" max="26" width="6.140625" style="166" hidden="1" customWidth="1"/>
    <col min="27" max="30" width="9.140625" style="166" hidden="1"/>
    <col min="31" max="1025" width="9.140625" style="166"/>
  </cols>
  <sheetData>
    <row r="1" spans="1:31" s="171" customFormat="1" ht="21" customHeight="1" x14ac:dyDescent="0.25">
      <c r="A1" s="170" t="str">
        <f>'Tabela I'!A1</f>
        <v>Kantonalni/Okružni sud:</v>
      </c>
      <c r="C1" s="172"/>
      <c r="D1" s="173" t="str">
        <f>'Tabela I'!C1</f>
        <v>Županijski sud Široki Brijeg</v>
      </c>
      <c r="E1" s="174"/>
      <c r="F1" s="175"/>
      <c r="G1" s="176"/>
      <c r="H1" s="177"/>
      <c r="I1" s="178"/>
      <c r="V1" s="179"/>
    </row>
    <row r="2" spans="1:31" s="171" customFormat="1" ht="18" customHeight="1" x14ac:dyDescent="0.25">
      <c r="A2" s="180" t="s">
        <v>27</v>
      </c>
      <c r="C2" s="181" t="s">
        <v>28</v>
      </c>
      <c r="E2" s="174"/>
      <c r="F2" s="182"/>
      <c r="G2" s="176"/>
      <c r="H2" s="177"/>
      <c r="I2" s="178"/>
    </row>
    <row r="3" spans="1:31" s="171" customFormat="1" ht="43.5" customHeight="1" x14ac:dyDescent="0.25">
      <c r="A3" s="582" t="s">
        <v>108</v>
      </c>
      <c r="B3" s="582"/>
      <c r="C3" s="582"/>
      <c r="D3" s="582"/>
      <c r="E3" s="582"/>
      <c r="F3" s="582"/>
      <c r="G3" s="582"/>
      <c r="H3" s="582"/>
      <c r="I3" s="582"/>
      <c r="J3" s="582"/>
      <c r="K3" s="582"/>
      <c r="L3" s="582"/>
      <c r="M3" s="582"/>
      <c r="N3" s="582"/>
      <c r="O3" s="582"/>
      <c r="P3" s="582"/>
      <c r="Q3" s="582"/>
      <c r="R3" s="582"/>
      <c r="S3" s="582"/>
      <c r="T3" s="582"/>
      <c r="U3" s="582"/>
      <c r="V3" s="582"/>
    </row>
    <row r="4" spans="1:31" s="171" customFormat="1" ht="5.25" customHeight="1" x14ac:dyDescent="0.25">
      <c r="A4" s="183"/>
      <c r="B4" s="176"/>
      <c r="C4" s="176"/>
      <c r="D4" s="176"/>
      <c r="E4" s="176"/>
      <c r="F4" s="176"/>
      <c r="G4" s="176"/>
      <c r="H4" s="177"/>
      <c r="I4" s="178"/>
    </row>
    <row r="5" spans="1:31" s="187" customFormat="1" ht="83.25" customHeight="1" x14ac:dyDescent="0.25">
      <c r="A5" s="583" t="s">
        <v>109</v>
      </c>
      <c r="B5" s="584" t="s">
        <v>110</v>
      </c>
      <c r="C5" s="585" t="s">
        <v>111</v>
      </c>
      <c r="D5" s="585" t="s">
        <v>112</v>
      </c>
      <c r="E5" s="585" t="s">
        <v>113</v>
      </c>
      <c r="F5" s="585"/>
      <c r="G5" s="585" t="s">
        <v>114</v>
      </c>
      <c r="H5" s="586" t="s">
        <v>115</v>
      </c>
      <c r="I5" s="586"/>
      <c r="J5" s="585" t="s">
        <v>116</v>
      </c>
      <c r="K5" s="585" t="s">
        <v>117</v>
      </c>
      <c r="L5" s="585" t="s">
        <v>118</v>
      </c>
      <c r="M5" s="585" t="s">
        <v>119</v>
      </c>
      <c r="N5" s="585" t="s">
        <v>120</v>
      </c>
      <c r="O5" s="585" t="s">
        <v>121</v>
      </c>
      <c r="P5" s="585" t="s">
        <v>122</v>
      </c>
      <c r="Q5" s="587" t="s">
        <v>123</v>
      </c>
      <c r="R5" s="587"/>
      <c r="S5" s="587"/>
      <c r="T5" s="587"/>
      <c r="U5" s="587"/>
      <c r="V5" s="588" t="s">
        <v>124</v>
      </c>
      <c r="W5" s="184" t="s">
        <v>125</v>
      </c>
      <c r="X5" s="184" t="s">
        <v>126</v>
      </c>
      <c r="Y5" s="184" t="s">
        <v>127</v>
      </c>
      <c r="Z5" s="185" t="s">
        <v>128</v>
      </c>
      <c r="AA5" s="186"/>
      <c r="AB5" s="186"/>
      <c r="AC5" s="186"/>
      <c r="AD5" s="186"/>
    </row>
    <row r="6" spans="1:31" s="187" customFormat="1" ht="74.25" customHeight="1" x14ac:dyDescent="0.25">
      <c r="A6" s="583"/>
      <c r="B6" s="584"/>
      <c r="C6" s="585"/>
      <c r="D6" s="585"/>
      <c r="E6" s="585"/>
      <c r="F6" s="585"/>
      <c r="G6" s="585"/>
      <c r="H6" s="188" t="s">
        <v>129</v>
      </c>
      <c r="I6" s="188" t="s">
        <v>130</v>
      </c>
      <c r="J6" s="585"/>
      <c r="K6" s="585"/>
      <c r="L6" s="585"/>
      <c r="M6" s="585"/>
      <c r="N6" s="585"/>
      <c r="O6" s="585"/>
      <c r="P6" s="585"/>
      <c r="Q6" s="189" t="s">
        <v>131</v>
      </c>
      <c r="R6" s="189" t="s">
        <v>132</v>
      </c>
      <c r="S6" s="189" t="s">
        <v>133</v>
      </c>
      <c r="T6" s="189" t="s">
        <v>134</v>
      </c>
      <c r="U6" s="189" t="s">
        <v>135</v>
      </c>
      <c r="V6" s="588"/>
      <c r="W6" s="184"/>
      <c r="X6" s="184"/>
      <c r="Y6" s="184"/>
      <c r="Z6" s="185"/>
      <c r="AA6" s="186"/>
      <c r="AB6" s="186"/>
      <c r="AC6" s="186"/>
      <c r="AD6" s="186"/>
    </row>
    <row r="7" spans="1:31" s="199" customFormat="1" ht="13.5" customHeight="1" x14ac:dyDescent="0.25">
      <c r="A7" s="190" t="s">
        <v>44</v>
      </c>
      <c r="B7" s="191" t="s">
        <v>136</v>
      </c>
      <c r="C7" s="191" t="s">
        <v>46</v>
      </c>
      <c r="D7" s="191" t="s">
        <v>47</v>
      </c>
      <c r="E7" s="191" t="s">
        <v>48</v>
      </c>
      <c r="F7" s="191"/>
      <c r="G7" s="191" t="s">
        <v>49</v>
      </c>
      <c r="H7" s="191" t="s">
        <v>50</v>
      </c>
      <c r="I7" s="191" t="s">
        <v>51</v>
      </c>
      <c r="J7" s="191" t="s">
        <v>137</v>
      </c>
      <c r="K7" s="191" t="s">
        <v>53</v>
      </c>
      <c r="L7" s="191" t="s">
        <v>88</v>
      </c>
      <c r="M7" s="191" t="s">
        <v>138</v>
      </c>
      <c r="N7" s="191" t="s">
        <v>139</v>
      </c>
      <c r="O7" s="191" t="s">
        <v>140</v>
      </c>
      <c r="P7" s="192" t="s">
        <v>141</v>
      </c>
      <c r="Q7" s="193" t="s">
        <v>142</v>
      </c>
      <c r="R7" s="194" t="s">
        <v>143</v>
      </c>
      <c r="S7" s="194" t="s">
        <v>144</v>
      </c>
      <c r="T7" s="194" t="s">
        <v>145</v>
      </c>
      <c r="U7" s="192" t="s">
        <v>146</v>
      </c>
      <c r="V7" s="195" t="s">
        <v>147</v>
      </c>
      <c r="W7" s="196">
        <v>1</v>
      </c>
      <c r="X7" s="196">
        <v>0.9</v>
      </c>
      <c r="Y7" s="196">
        <v>0.8</v>
      </c>
      <c r="Z7" s="196">
        <v>0.5</v>
      </c>
      <c r="AA7" s="196">
        <v>0.25</v>
      </c>
      <c r="AB7" s="197" t="s">
        <v>148</v>
      </c>
      <c r="AC7" s="198"/>
      <c r="AD7" s="198"/>
      <c r="AE7" s="198"/>
    </row>
    <row r="8" spans="1:31" s="213" customFormat="1" ht="13.9" customHeight="1" x14ac:dyDescent="0.25">
      <c r="A8" s="589">
        <v>1</v>
      </c>
      <c r="B8" s="590" t="s">
        <v>149</v>
      </c>
      <c r="C8" s="591" t="s">
        <v>150</v>
      </c>
      <c r="D8" s="592"/>
      <c r="E8" s="188" t="s">
        <v>151</v>
      </c>
      <c r="F8" s="200"/>
      <c r="G8" s="201"/>
      <c r="H8" s="202"/>
      <c r="I8" s="202"/>
      <c r="J8" s="203">
        <v>261</v>
      </c>
      <c r="K8" s="204"/>
      <c r="L8" s="205"/>
      <c r="M8" s="205"/>
      <c r="N8" s="205"/>
      <c r="O8" s="206" t="str">
        <f t="shared" ref="O8:O39" si="0">IF(G8="","",IF(G8="Ne treba raditi na predm.",1+SUM(L8:N8),(SUM(L8:N8)/G8)))</f>
        <v/>
      </c>
      <c r="P8" s="207" t="str">
        <f t="shared" ref="P8:P39" si="1">IF(K8&gt;0,O8*(J8/(J8-K8)),O8)</f>
        <v/>
      </c>
      <c r="Q8" s="208"/>
      <c r="R8" s="209"/>
      <c r="S8" s="209"/>
      <c r="T8" s="209"/>
      <c r="U8" s="210" t="str">
        <f t="shared" ref="U8:U39" si="2">IF(Q8="","",R8/(Q8-S8))</f>
        <v/>
      </c>
      <c r="V8" s="211" t="str">
        <f>IF(P8="","",IF(C8="Ne","",IF(G8="Ne treba raditi na predm.","",IF(P8&gt;1,10,IF(U8="",IF(P8&gt;0.9,8,IF(P8&gt;0.8,6,IF(P8&gt;0.7,4,IF(P8&gt;0.6,2,0)))),IF(U8=1,10,IF(U8&gt;0.9,8,IF(U8&gt;0.8,6,IF(U8&gt;0.7,5,IF(U8&gt;0.6,4,IF(U8&gt;0.5,2,0)))))))))))</f>
        <v/>
      </c>
      <c r="W8" s="212">
        <v>0.7</v>
      </c>
      <c r="X8" s="212">
        <v>0.5</v>
      </c>
      <c r="Y8" s="212">
        <v>0.4</v>
      </c>
      <c r="Z8" s="212">
        <v>0.3</v>
      </c>
      <c r="AA8" s="197" t="s">
        <v>148</v>
      </c>
      <c r="AB8" s="184"/>
      <c r="AC8" s="186"/>
      <c r="AD8" s="186"/>
      <c r="AE8" s="186"/>
    </row>
    <row r="9" spans="1:31" s="213" customFormat="1" x14ac:dyDescent="0.25">
      <c r="A9" s="589"/>
      <c r="B9" s="590"/>
      <c r="C9" s="591"/>
      <c r="D9" s="592"/>
      <c r="E9" s="214" t="s">
        <v>151</v>
      </c>
      <c r="F9" s="215"/>
      <c r="G9" s="216">
        <v>0.5</v>
      </c>
      <c r="H9" s="217" t="s">
        <v>152</v>
      </c>
      <c r="I9" s="217" t="s">
        <v>153</v>
      </c>
      <c r="J9" s="218">
        <v>261</v>
      </c>
      <c r="K9" s="219">
        <v>6</v>
      </c>
      <c r="L9" s="220">
        <v>1.1474</v>
      </c>
      <c r="M9" s="220"/>
      <c r="N9" s="221"/>
      <c r="O9" s="222">
        <f t="shared" si="0"/>
        <v>2.2948</v>
      </c>
      <c r="P9" s="223">
        <f t="shared" si="1"/>
        <v>2.3487952941176466</v>
      </c>
      <c r="Q9" s="224"/>
      <c r="R9" s="225"/>
      <c r="S9" s="225"/>
      <c r="T9" s="225"/>
      <c r="U9" s="223" t="str">
        <f t="shared" si="2"/>
        <v/>
      </c>
      <c r="V9" s="226">
        <f>IF(P9="","",IF(C9="Ne","",IF(G9="Ne treba raditi na predm.","",IF(P9&gt;1,10,IF(U9="",IF(P9&gt;0.9,8,IF(P9&gt;0.8,6,IF(P9&gt;0.7,4,IF(P9&gt;0.6,2,0)))),IF(U9=1,10,IF(U9&gt;0.9,8,IF(U9&gt;0.8,6,IF(U9&gt;0.7,5,IF(U9&gt;0.6,4,IF(U9&gt;0.5,2,0)))))))))))</f>
        <v>10</v>
      </c>
      <c r="W9" s="212"/>
      <c r="X9" s="212"/>
      <c r="Y9" s="212"/>
      <c r="Z9" s="212"/>
      <c r="AA9" s="197"/>
      <c r="AB9" s="184"/>
      <c r="AC9" s="186"/>
      <c r="AD9" s="186"/>
      <c r="AE9" s="186"/>
    </row>
    <row r="10" spans="1:31" s="184" customFormat="1" x14ac:dyDescent="0.2">
      <c r="A10" s="227">
        <v>2</v>
      </c>
      <c r="B10" s="228" t="s">
        <v>154</v>
      </c>
      <c r="C10" s="229" t="s">
        <v>155</v>
      </c>
      <c r="D10" s="230" t="s">
        <v>156</v>
      </c>
      <c r="E10" s="231" t="s">
        <v>125</v>
      </c>
      <c r="F10" s="232">
        <f t="shared" ref="F10:F41" si="3">IF(E10="Sudija",1,IF(E10="Stručni saradnik",1,""))</f>
        <v>1</v>
      </c>
      <c r="G10" s="233">
        <v>1</v>
      </c>
      <c r="H10" s="234" t="s">
        <v>152</v>
      </c>
      <c r="I10" s="234" t="s">
        <v>153</v>
      </c>
      <c r="J10" s="235">
        <v>261</v>
      </c>
      <c r="K10" s="236">
        <v>9</v>
      </c>
      <c r="L10" s="237">
        <v>0.92569999999999997</v>
      </c>
      <c r="M10" s="237"/>
      <c r="N10" s="237"/>
      <c r="O10" s="238">
        <f t="shared" si="0"/>
        <v>0.92569999999999997</v>
      </c>
      <c r="P10" s="207">
        <f t="shared" si="1"/>
        <v>0.9587607142857143</v>
      </c>
      <c r="Q10" s="239"/>
      <c r="R10" s="240"/>
      <c r="S10" s="240"/>
      <c r="T10" s="240"/>
      <c r="U10" s="207" t="str">
        <f t="shared" si="2"/>
        <v/>
      </c>
      <c r="V10" s="241" t="str">
        <f t="shared" ref="V10:V41" si="4">IF(P10="","",IF(C10="Ne","",IF(G10="Ne treba raditi na predm.","", IF(P10&gt;1,30,IF(U10="",IF(P10&gt;0.9,25,IF(P10&gt;0.8,20,IF(P10&gt;0.7,16,IF(P10&gt;0.6,10,IF(P10&gt;0.5,4,0))))),IF(U10=1,30,IF(U10&gt;0.9,25,IF(U10&gt;0.8,20,IF(U10&gt;0.7,15,IF(U10&gt;0.6,10,IF(U10&gt;0.5,5,0)))))))))))</f>
        <v/>
      </c>
      <c r="W10" s="184" t="s">
        <v>157</v>
      </c>
      <c r="X10" s="184" t="s">
        <v>155</v>
      </c>
    </row>
    <row r="11" spans="1:31" s="184" customFormat="1" x14ac:dyDescent="0.2">
      <c r="A11" s="242">
        <v>3</v>
      </c>
      <c r="B11" s="243" t="s">
        <v>158</v>
      </c>
      <c r="C11" s="229" t="s">
        <v>155</v>
      </c>
      <c r="D11" s="228" t="s">
        <v>159</v>
      </c>
      <c r="E11" s="231" t="s">
        <v>125</v>
      </c>
      <c r="F11" s="244">
        <f t="shared" si="3"/>
        <v>1</v>
      </c>
      <c r="G11" s="233">
        <v>1</v>
      </c>
      <c r="H11" s="202" t="s">
        <v>152</v>
      </c>
      <c r="I11" s="202" t="s">
        <v>153</v>
      </c>
      <c r="J11" s="203">
        <v>261</v>
      </c>
      <c r="K11" s="236">
        <v>0</v>
      </c>
      <c r="L11" s="237">
        <v>0.93010000000000004</v>
      </c>
      <c r="M11" s="237"/>
      <c r="N11" s="237"/>
      <c r="O11" s="206">
        <f t="shared" si="0"/>
        <v>0.93010000000000004</v>
      </c>
      <c r="P11" s="207">
        <f t="shared" si="1"/>
        <v>0.93010000000000004</v>
      </c>
      <c r="Q11" s="208"/>
      <c r="R11" s="209"/>
      <c r="S11" s="209"/>
      <c r="T11" s="209"/>
      <c r="U11" s="210" t="str">
        <f t="shared" si="2"/>
        <v/>
      </c>
      <c r="V11" s="241" t="str">
        <f t="shared" si="4"/>
        <v/>
      </c>
    </row>
    <row r="12" spans="1:31" s="184" customFormat="1" x14ac:dyDescent="0.2">
      <c r="A12" s="242">
        <v>4</v>
      </c>
      <c r="B12" s="243" t="s">
        <v>160</v>
      </c>
      <c r="C12" s="229" t="s">
        <v>150</v>
      </c>
      <c r="D12" s="245" t="s">
        <v>156</v>
      </c>
      <c r="E12" s="231" t="s">
        <v>125</v>
      </c>
      <c r="F12" s="244">
        <f t="shared" si="3"/>
        <v>1</v>
      </c>
      <c r="G12" s="233">
        <v>1</v>
      </c>
      <c r="H12" s="202" t="s">
        <v>152</v>
      </c>
      <c r="I12" s="202" t="s">
        <v>153</v>
      </c>
      <c r="J12" s="203">
        <v>261</v>
      </c>
      <c r="K12" s="236">
        <v>7</v>
      </c>
      <c r="L12" s="237">
        <v>1.0051000000000001</v>
      </c>
      <c r="M12" s="237"/>
      <c r="N12" s="237">
        <v>0.1454</v>
      </c>
      <c r="O12" s="206">
        <f t="shared" si="0"/>
        <v>1.1505000000000001</v>
      </c>
      <c r="P12" s="207">
        <f t="shared" si="1"/>
        <v>1.1822066929133859</v>
      </c>
      <c r="Q12" s="208"/>
      <c r="R12" s="209"/>
      <c r="S12" s="209"/>
      <c r="T12" s="209"/>
      <c r="U12" s="210" t="str">
        <f t="shared" si="2"/>
        <v/>
      </c>
      <c r="V12" s="241">
        <f t="shared" si="4"/>
        <v>30</v>
      </c>
    </row>
    <row r="13" spans="1:31" s="184" customFormat="1" x14ac:dyDescent="0.2">
      <c r="A13" s="242">
        <v>5</v>
      </c>
      <c r="B13" s="243" t="s">
        <v>161</v>
      </c>
      <c r="C13" s="229" t="s">
        <v>155</v>
      </c>
      <c r="D13" s="245" t="s">
        <v>156</v>
      </c>
      <c r="E13" s="231" t="s">
        <v>125</v>
      </c>
      <c r="F13" s="244">
        <f t="shared" si="3"/>
        <v>1</v>
      </c>
      <c r="G13" s="233">
        <v>1</v>
      </c>
      <c r="H13" s="202" t="s">
        <v>152</v>
      </c>
      <c r="I13" s="202" t="s">
        <v>153</v>
      </c>
      <c r="J13" s="203">
        <v>261</v>
      </c>
      <c r="K13" s="236">
        <v>6</v>
      </c>
      <c r="L13" s="237">
        <v>1.0589999999999999</v>
      </c>
      <c r="M13" s="237"/>
      <c r="N13" s="237"/>
      <c r="O13" s="206">
        <f t="shared" si="0"/>
        <v>1.0589999999999999</v>
      </c>
      <c r="P13" s="207">
        <f t="shared" si="1"/>
        <v>1.0839176470588234</v>
      </c>
      <c r="Q13" s="208"/>
      <c r="R13" s="209"/>
      <c r="S13" s="209"/>
      <c r="T13" s="209"/>
      <c r="U13" s="210" t="str">
        <f t="shared" si="2"/>
        <v/>
      </c>
      <c r="V13" s="241" t="str">
        <f t="shared" si="4"/>
        <v/>
      </c>
    </row>
    <row r="14" spans="1:31" s="184" customFormat="1" x14ac:dyDescent="0.2">
      <c r="A14" s="242">
        <v>6</v>
      </c>
      <c r="B14" s="243"/>
      <c r="C14" s="229"/>
      <c r="D14" s="228"/>
      <c r="E14" s="231"/>
      <c r="F14" s="244" t="str">
        <f t="shared" si="3"/>
        <v/>
      </c>
      <c r="G14" s="233"/>
      <c r="H14" s="202"/>
      <c r="I14" s="202"/>
      <c r="J14" s="203">
        <v>261</v>
      </c>
      <c r="K14" s="236"/>
      <c r="L14" s="237"/>
      <c r="M14" s="237"/>
      <c r="N14" s="237"/>
      <c r="O14" s="206" t="str">
        <f t="shared" si="0"/>
        <v/>
      </c>
      <c r="P14" s="207" t="str">
        <f t="shared" si="1"/>
        <v/>
      </c>
      <c r="Q14" s="208"/>
      <c r="R14" s="209"/>
      <c r="S14" s="209"/>
      <c r="T14" s="209"/>
      <c r="U14" s="210" t="str">
        <f t="shared" si="2"/>
        <v/>
      </c>
      <c r="V14" s="241" t="str">
        <f t="shared" si="4"/>
        <v/>
      </c>
    </row>
    <row r="15" spans="1:31" s="184" customFormat="1" x14ac:dyDescent="0.2">
      <c r="A15" s="242">
        <v>7</v>
      </c>
      <c r="B15" s="243"/>
      <c r="C15" s="229"/>
      <c r="D15" s="228"/>
      <c r="E15" s="231"/>
      <c r="F15" s="244" t="str">
        <f t="shared" si="3"/>
        <v/>
      </c>
      <c r="G15" s="233"/>
      <c r="H15" s="202"/>
      <c r="I15" s="202"/>
      <c r="J15" s="203">
        <v>261</v>
      </c>
      <c r="K15" s="236"/>
      <c r="L15" s="237"/>
      <c r="M15" s="237"/>
      <c r="N15" s="237"/>
      <c r="O15" s="206" t="str">
        <f t="shared" si="0"/>
        <v/>
      </c>
      <c r="P15" s="207" t="str">
        <f t="shared" si="1"/>
        <v/>
      </c>
      <c r="Q15" s="208"/>
      <c r="R15" s="209"/>
      <c r="S15" s="209"/>
      <c r="T15" s="209"/>
      <c r="U15" s="210" t="str">
        <f t="shared" si="2"/>
        <v/>
      </c>
      <c r="V15" s="241" t="str">
        <f t="shared" si="4"/>
        <v/>
      </c>
    </row>
    <row r="16" spans="1:31" s="184" customFormat="1" x14ac:dyDescent="0.2">
      <c r="A16" s="242">
        <v>8</v>
      </c>
      <c r="B16" s="243"/>
      <c r="C16" s="229"/>
      <c r="D16" s="228"/>
      <c r="E16" s="231"/>
      <c r="F16" s="244" t="str">
        <f t="shared" si="3"/>
        <v/>
      </c>
      <c r="G16" s="233"/>
      <c r="H16" s="202"/>
      <c r="I16" s="202"/>
      <c r="J16" s="203">
        <v>261</v>
      </c>
      <c r="K16" s="236"/>
      <c r="L16" s="237"/>
      <c r="M16" s="237"/>
      <c r="N16" s="237"/>
      <c r="O16" s="206" t="str">
        <f t="shared" si="0"/>
        <v/>
      </c>
      <c r="P16" s="207" t="str">
        <f t="shared" si="1"/>
        <v/>
      </c>
      <c r="Q16" s="208"/>
      <c r="R16" s="209"/>
      <c r="S16" s="209"/>
      <c r="T16" s="209"/>
      <c r="U16" s="210" t="str">
        <f t="shared" si="2"/>
        <v/>
      </c>
      <c r="V16" s="241" t="str">
        <f t="shared" si="4"/>
        <v/>
      </c>
    </row>
    <row r="17" spans="1:22" s="184" customFormat="1" x14ac:dyDescent="0.2">
      <c r="A17" s="242">
        <v>9</v>
      </c>
      <c r="B17" s="243"/>
      <c r="C17" s="229"/>
      <c r="D17" s="228"/>
      <c r="E17" s="231"/>
      <c r="F17" s="244" t="str">
        <f t="shared" si="3"/>
        <v/>
      </c>
      <c r="G17" s="233"/>
      <c r="H17" s="202"/>
      <c r="I17" s="202"/>
      <c r="J17" s="203">
        <v>261</v>
      </c>
      <c r="K17" s="236"/>
      <c r="L17" s="237"/>
      <c r="M17" s="237"/>
      <c r="N17" s="237"/>
      <c r="O17" s="206" t="str">
        <f t="shared" si="0"/>
        <v/>
      </c>
      <c r="P17" s="207" t="str">
        <f t="shared" si="1"/>
        <v/>
      </c>
      <c r="Q17" s="208"/>
      <c r="R17" s="209"/>
      <c r="S17" s="209"/>
      <c r="T17" s="209"/>
      <c r="U17" s="210" t="str">
        <f t="shared" si="2"/>
        <v/>
      </c>
      <c r="V17" s="241" t="str">
        <f t="shared" si="4"/>
        <v/>
      </c>
    </row>
    <row r="18" spans="1:22" s="184" customFormat="1" x14ac:dyDescent="0.2">
      <c r="A18" s="242">
        <v>10</v>
      </c>
      <c r="B18" s="243"/>
      <c r="C18" s="246"/>
      <c r="D18" s="228"/>
      <c r="E18" s="231"/>
      <c r="F18" s="244" t="str">
        <f t="shared" si="3"/>
        <v/>
      </c>
      <c r="G18" s="233"/>
      <c r="H18" s="202"/>
      <c r="I18" s="202"/>
      <c r="J18" s="203">
        <v>261</v>
      </c>
      <c r="K18" s="236"/>
      <c r="L18" s="237"/>
      <c r="M18" s="237"/>
      <c r="N18" s="237"/>
      <c r="O18" s="206" t="str">
        <f t="shared" si="0"/>
        <v/>
      </c>
      <c r="P18" s="207" t="str">
        <f t="shared" si="1"/>
        <v/>
      </c>
      <c r="Q18" s="208"/>
      <c r="R18" s="209"/>
      <c r="S18" s="209"/>
      <c r="T18" s="209"/>
      <c r="U18" s="210" t="str">
        <f t="shared" si="2"/>
        <v/>
      </c>
      <c r="V18" s="241" t="str">
        <f t="shared" si="4"/>
        <v/>
      </c>
    </row>
    <row r="19" spans="1:22" s="184" customFormat="1" x14ac:dyDescent="0.2">
      <c r="A19" s="242">
        <v>11</v>
      </c>
      <c r="B19" s="243"/>
      <c r="C19" s="246"/>
      <c r="D19" s="228"/>
      <c r="E19" s="231"/>
      <c r="F19" s="244" t="str">
        <f t="shared" si="3"/>
        <v/>
      </c>
      <c r="G19" s="233"/>
      <c r="H19" s="202"/>
      <c r="I19" s="202"/>
      <c r="J19" s="203">
        <v>261</v>
      </c>
      <c r="K19" s="236"/>
      <c r="L19" s="237"/>
      <c r="M19" s="237"/>
      <c r="N19" s="237"/>
      <c r="O19" s="206" t="str">
        <f t="shared" si="0"/>
        <v/>
      </c>
      <c r="P19" s="207" t="str">
        <f t="shared" si="1"/>
        <v/>
      </c>
      <c r="Q19" s="208"/>
      <c r="R19" s="209"/>
      <c r="S19" s="209"/>
      <c r="T19" s="209"/>
      <c r="U19" s="210" t="str">
        <f t="shared" si="2"/>
        <v/>
      </c>
      <c r="V19" s="241" t="str">
        <f t="shared" si="4"/>
        <v/>
      </c>
    </row>
    <row r="20" spans="1:22" s="184" customFormat="1" x14ac:dyDescent="0.2">
      <c r="A20" s="242">
        <v>12</v>
      </c>
      <c r="B20" s="243"/>
      <c r="C20" s="246"/>
      <c r="D20" s="228"/>
      <c r="E20" s="231"/>
      <c r="F20" s="244" t="str">
        <f t="shared" si="3"/>
        <v/>
      </c>
      <c r="G20" s="233"/>
      <c r="H20" s="202"/>
      <c r="I20" s="202"/>
      <c r="J20" s="203">
        <v>261</v>
      </c>
      <c r="K20" s="236"/>
      <c r="L20" s="237"/>
      <c r="M20" s="237"/>
      <c r="N20" s="237"/>
      <c r="O20" s="206" t="str">
        <f t="shared" si="0"/>
        <v/>
      </c>
      <c r="P20" s="207" t="str">
        <f t="shared" si="1"/>
        <v/>
      </c>
      <c r="Q20" s="208"/>
      <c r="R20" s="209"/>
      <c r="S20" s="209"/>
      <c r="T20" s="209"/>
      <c r="U20" s="210" t="str">
        <f t="shared" si="2"/>
        <v/>
      </c>
      <c r="V20" s="241" t="str">
        <f t="shared" si="4"/>
        <v/>
      </c>
    </row>
    <row r="21" spans="1:22" s="184" customFormat="1" x14ac:dyDescent="0.2">
      <c r="A21" s="242">
        <v>13</v>
      </c>
      <c r="B21" s="243"/>
      <c r="C21" s="246"/>
      <c r="D21" s="228"/>
      <c r="E21" s="231"/>
      <c r="F21" s="244" t="str">
        <f t="shared" si="3"/>
        <v/>
      </c>
      <c r="G21" s="233"/>
      <c r="H21" s="202"/>
      <c r="I21" s="202"/>
      <c r="J21" s="203">
        <v>261</v>
      </c>
      <c r="K21" s="236"/>
      <c r="L21" s="237"/>
      <c r="M21" s="237"/>
      <c r="N21" s="237"/>
      <c r="O21" s="206" t="str">
        <f t="shared" si="0"/>
        <v/>
      </c>
      <c r="P21" s="207" t="str">
        <f t="shared" si="1"/>
        <v/>
      </c>
      <c r="Q21" s="208"/>
      <c r="R21" s="209"/>
      <c r="S21" s="209"/>
      <c r="T21" s="209"/>
      <c r="U21" s="210" t="str">
        <f t="shared" si="2"/>
        <v/>
      </c>
      <c r="V21" s="241" t="str">
        <f t="shared" si="4"/>
        <v/>
      </c>
    </row>
    <row r="22" spans="1:22" s="184" customFormat="1" x14ac:dyDescent="0.2">
      <c r="A22" s="242">
        <v>14</v>
      </c>
      <c r="B22" s="243"/>
      <c r="C22" s="246"/>
      <c r="D22" s="228"/>
      <c r="E22" s="231"/>
      <c r="F22" s="244" t="str">
        <f t="shared" si="3"/>
        <v/>
      </c>
      <c r="G22" s="233"/>
      <c r="H22" s="202"/>
      <c r="I22" s="202"/>
      <c r="J22" s="203">
        <v>261</v>
      </c>
      <c r="K22" s="236"/>
      <c r="L22" s="237"/>
      <c r="M22" s="237"/>
      <c r="N22" s="237"/>
      <c r="O22" s="206" t="str">
        <f t="shared" si="0"/>
        <v/>
      </c>
      <c r="P22" s="207" t="str">
        <f t="shared" si="1"/>
        <v/>
      </c>
      <c r="Q22" s="208"/>
      <c r="R22" s="209"/>
      <c r="S22" s="209"/>
      <c r="T22" s="209"/>
      <c r="U22" s="210" t="str">
        <f t="shared" si="2"/>
        <v/>
      </c>
      <c r="V22" s="241" t="str">
        <f t="shared" si="4"/>
        <v/>
      </c>
    </row>
    <row r="23" spans="1:22" s="184" customFormat="1" x14ac:dyDescent="0.2">
      <c r="A23" s="242">
        <v>15</v>
      </c>
      <c r="B23" s="243"/>
      <c r="C23" s="246"/>
      <c r="D23" s="228"/>
      <c r="E23" s="231"/>
      <c r="F23" s="244" t="str">
        <f t="shared" si="3"/>
        <v/>
      </c>
      <c r="G23" s="233"/>
      <c r="H23" s="202"/>
      <c r="I23" s="202"/>
      <c r="J23" s="203">
        <v>261</v>
      </c>
      <c r="K23" s="236"/>
      <c r="L23" s="237"/>
      <c r="M23" s="237"/>
      <c r="N23" s="237"/>
      <c r="O23" s="206" t="str">
        <f t="shared" si="0"/>
        <v/>
      </c>
      <c r="P23" s="207" t="str">
        <f t="shared" si="1"/>
        <v/>
      </c>
      <c r="Q23" s="208"/>
      <c r="R23" s="209"/>
      <c r="S23" s="209"/>
      <c r="T23" s="209"/>
      <c r="U23" s="210" t="str">
        <f t="shared" si="2"/>
        <v/>
      </c>
      <c r="V23" s="241" t="str">
        <f t="shared" si="4"/>
        <v/>
      </c>
    </row>
    <row r="24" spans="1:22" s="184" customFormat="1" x14ac:dyDescent="0.2">
      <c r="A24" s="242">
        <v>16</v>
      </c>
      <c r="B24" s="243"/>
      <c r="C24" s="246"/>
      <c r="D24" s="228"/>
      <c r="E24" s="231"/>
      <c r="F24" s="244" t="str">
        <f t="shared" si="3"/>
        <v/>
      </c>
      <c r="G24" s="233"/>
      <c r="H24" s="202"/>
      <c r="I24" s="202"/>
      <c r="J24" s="203">
        <v>261</v>
      </c>
      <c r="K24" s="236"/>
      <c r="L24" s="237"/>
      <c r="M24" s="237"/>
      <c r="N24" s="237"/>
      <c r="O24" s="206" t="str">
        <f t="shared" si="0"/>
        <v/>
      </c>
      <c r="P24" s="207" t="str">
        <f t="shared" si="1"/>
        <v/>
      </c>
      <c r="Q24" s="208"/>
      <c r="R24" s="209"/>
      <c r="S24" s="209"/>
      <c r="T24" s="209"/>
      <c r="U24" s="210" t="str">
        <f t="shared" si="2"/>
        <v/>
      </c>
      <c r="V24" s="241" t="str">
        <f t="shared" si="4"/>
        <v/>
      </c>
    </row>
    <row r="25" spans="1:22" s="184" customFormat="1" x14ac:dyDescent="0.2">
      <c r="A25" s="242">
        <v>17</v>
      </c>
      <c r="B25" s="243"/>
      <c r="C25" s="246"/>
      <c r="D25" s="228"/>
      <c r="E25" s="231"/>
      <c r="F25" s="244" t="str">
        <f t="shared" si="3"/>
        <v/>
      </c>
      <c r="G25" s="233"/>
      <c r="H25" s="202"/>
      <c r="I25" s="202"/>
      <c r="J25" s="203">
        <v>261</v>
      </c>
      <c r="K25" s="236"/>
      <c r="L25" s="237"/>
      <c r="M25" s="237"/>
      <c r="N25" s="237"/>
      <c r="O25" s="206" t="str">
        <f t="shared" si="0"/>
        <v/>
      </c>
      <c r="P25" s="207" t="str">
        <f t="shared" si="1"/>
        <v/>
      </c>
      <c r="Q25" s="208"/>
      <c r="R25" s="209"/>
      <c r="S25" s="209"/>
      <c r="T25" s="209"/>
      <c r="U25" s="210" t="str">
        <f t="shared" si="2"/>
        <v/>
      </c>
      <c r="V25" s="241" t="str">
        <f t="shared" si="4"/>
        <v/>
      </c>
    </row>
    <row r="26" spans="1:22" s="184" customFormat="1" x14ac:dyDescent="0.2">
      <c r="A26" s="242">
        <v>18</v>
      </c>
      <c r="B26" s="243"/>
      <c r="C26" s="246"/>
      <c r="D26" s="228"/>
      <c r="E26" s="231"/>
      <c r="F26" s="244" t="str">
        <f t="shared" si="3"/>
        <v/>
      </c>
      <c r="G26" s="233"/>
      <c r="H26" s="202"/>
      <c r="I26" s="202"/>
      <c r="J26" s="203">
        <v>261</v>
      </c>
      <c r="K26" s="236"/>
      <c r="L26" s="237"/>
      <c r="M26" s="237"/>
      <c r="N26" s="237"/>
      <c r="O26" s="206" t="str">
        <f t="shared" si="0"/>
        <v/>
      </c>
      <c r="P26" s="207" t="str">
        <f t="shared" si="1"/>
        <v/>
      </c>
      <c r="Q26" s="208"/>
      <c r="R26" s="209"/>
      <c r="S26" s="209"/>
      <c r="T26" s="209"/>
      <c r="U26" s="210" t="str">
        <f t="shared" si="2"/>
        <v/>
      </c>
      <c r="V26" s="241" t="str">
        <f t="shared" si="4"/>
        <v/>
      </c>
    </row>
    <row r="27" spans="1:22" s="184" customFormat="1" x14ac:dyDescent="0.2">
      <c r="A27" s="242">
        <v>19</v>
      </c>
      <c r="B27" s="243"/>
      <c r="C27" s="246"/>
      <c r="D27" s="228"/>
      <c r="E27" s="231"/>
      <c r="F27" s="244" t="str">
        <f t="shared" si="3"/>
        <v/>
      </c>
      <c r="G27" s="233"/>
      <c r="H27" s="202"/>
      <c r="I27" s="202"/>
      <c r="J27" s="203">
        <v>261</v>
      </c>
      <c r="K27" s="236"/>
      <c r="L27" s="237"/>
      <c r="M27" s="237"/>
      <c r="N27" s="237"/>
      <c r="O27" s="206" t="str">
        <f t="shared" si="0"/>
        <v/>
      </c>
      <c r="P27" s="207" t="str">
        <f t="shared" si="1"/>
        <v/>
      </c>
      <c r="Q27" s="208"/>
      <c r="R27" s="209"/>
      <c r="S27" s="209"/>
      <c r="T27" s="209"/>
      <c r="U27" s="210" t="str">
        <f t="shared" si="2"/>
        <v/>
      </c>
      <c r="V27" s="241" t="str">
        <f t="shared" si="4"/>
        <v/>
      </c>
    </row>
    <row r="28" spans="1:22" s="184" customFormat="1" x14ac:dyDescent="0.2">
      <c r="A28" s="242">
        <v>20</v>
      </c>
      <c r="B28" s="243"/>
      <c r="C28" s="246"/>
      <c r="D28" s="228"/>
      <c r="E28" s="231"/>
      <c r="F28" s="244" t="str">
        <f t="shared" si="3"/>
        <v/>
      </c>
      <c r="G28" s="233"/>
      <c r="H28" s="202"/>
      <c r="I28" s="202"/>
      <c r="J28" s="203">
        <v>261</v>
      </c>
      <c r="K28" s="236"/>
      <c r="L28" s="237"/>
      <c r="M28" s="237"/>
      <c r="N28" s="237"/>
      <c r="O28" s="206" t="str">
        <f t="shared" si="0"/>
        <v/>
      </c>
      <c r="P28" s="207" t="str">
        <f t="shared" si="1"/>
        <v/>
      </c>
      <c r="Q28" s="208"/>
      <c r="R28" s="209"/>
      <c r="S28" s="209"/>
      <c r="T28" s="209"/>
      <c r="U28" s="210" t="str">
        <f t="shared" si="2"/>
        <v/>
      </c>
      <c r="V28" s="241" t="str">
        <f t="shared" si="4"/>
        <v/>
      </c>
    </row>
    <row r="29" spans="1:22" s="184" customFormat="1" x14ac:dyDescent="0.2">
      <c r="A29" s="242">
        <v>21</v>
      </c>
      <c r="B29" s="243"/>
      <c r="C29" s="246"/>
      <c r="D29" s="228"/>
      <c r="E29" s="231"/>
      <c r="F29" s="244" t="str">
        <f t="shared" si="3"/>
        <v/>
      </c>
      <c r="G29" s="233"/>
      <c r="H29" s="202"/>
      <c r="I29" s="202"/>
      <c r="J29" s="203">
        <v>261</v>
      </c>
      <c r="K29" s="236"/>
      <c r="L29" s="237"/>
      <c r="M29" s="237"/>
      <c r="N29" s="237"/>
      <c r="O29" s="206" t="str">
        <f t="shared" si="0"/>
        <v/>
      </c>
      <c r="P29" s="207" t="str">
        <f t="shared" si="1"/>
        <v/>
      </c>
      <c r="Q29" s="208"/>
      <c r="R29" s="209"/>
      <c r="S29" s="209"/>
      <c r="T29" s="209"/>
      <c r="U29" s="210" t="str">
        <f t="shared" si="2"/>
        <v/>
      </c>
      <c r="V29" s="241" t="str">
        <f t="shared" si="4"/>
        <v/>
      </c>
    </row>
    <row r="30" spans="1:22" s="184" customFormat="1" x14ac:dyDescent="0.2">
      <c r="A30" s="242">
        <v>22</v>
      </c>
      <c r="B30" s="243"/>
      <c r="C30" s="246"/>
      <c r="D30" s="228"/>
      <c r="E30" s="231"/>
      <c r="F30" s="244" t="str">
        <f t="shared" si="3"/>
        <v/>
      </c>
      <c r="G30" s="233"/>
      <c r="H30" s="202"/>
      <c r="I30" s="202"/>
      <c r="J30" s="203">
        <v>261</v>
      </c>
      <c r="K30" s="236"/>
      <c r="L30" s="237"/>
      <c r="M30" s="237"/>
      <c r="N30" s="237"/>
      <c r="O30" s="206" t="str">
        <f t="shared" si="0"/>
        <v/>
      </c>
      <c r="P30" s="207" t="str">
        <f t="shared" si="1"/>
        <v/>
      </c>
      <c r="Q30" s="208"/>
      <c r="R30" s="209"/>
      <c r="S30" s="209"/>
      <c r="T30" s="209"/>
      <c r="U30" s="210" t="str">
        <f t="shared" si="2"/>
        <v/>
      </c>
      <c r="V30" s="241" t="str">
        <f t="shared" si="4"/>
        <v/>
      </c>
    </row>
    <row r="31" spans="1:22" s="184" customFormat="1" x14ac:dyDescent="0.2">
      <c r="A31" s="242">
        <v>23</v>
      </c>
      <c r="B31" s="243"/>
      <c r="C31" s="246"/>
      <c r="D31" s="228"/>
      <c r="E31" s="231"/>
      <c r="F31" s="244" t="str">
        <f t="shared" si="3"/>
        <v/>
      </c>
      <c r="G31" s="233"/>
      <c r="H31" s="202"/>
      <c r="I31" s="202"/>
      <c r="J31" s="203">
        <v>261</v>
      </c>
      <c r="K31" s="236"/>
      <c r="L31" s="237"/>
      <c r="M31" s="237"/>
      <c r="N31" s="237"/>
      <c r="O31" s="206" t="str">
        <f t="shared" si="0"/>
        <v/>
      </c>
      <c r="P31" s="207" t="str">
        <f t="shared" si="1"/>
        <v/>
      </c>
      <c r="Q31" s="208"/>
      <c r="R31" s="209"/>
      <c r="S31" s="209"/>
      <c r="T31" s="209"/>
      <c r="U31" s="210" t="str">
        <f t="shared" si="2"/>
        <v/>
      </c>
      <c r="V31" s="241" t="str">
        <f t="shared" si="4"/>
        <v/>
      </c>
    </row>
    <row r="32" spans="1:22" s="184" customFormat="1" x14ac:dyDescent="0.2">
      <c r="A32" s="242">
        <v>24</v>
      </c>
      <c r="B32" s="243"/>
      <c r="C32" s="246"/>
      <c r="D32" s="228"/>
      <c r="E32" s="231"/>
      <c r="F32" s="244" t="str">
        <f t="shared" si="3"/>
        <v/>
      </c>
      <c r="G32" s="233"/>
      <c r="H32" s="202"/>
      <c r="I32" s="202"/>
      <c r="J32" s="203">
        <v>261</v>
      </c>
      <c r="K32" s="236"/>
      <c r="L32" s="237"/>
      <c r="M32" s="237"/>
      <c r="N32" s="237"/>
      <c r="O32" s="206" t="str">
        <f t="shared" si="0"/>
        <v/>
      </c>
      <c r="P32" s="207" t="str">
        <f t="shared" si="1"/>
        <v/>
      </c>
      <c r="Q32" s="208"/>
      <c r="R32" s="209"/>
      <c r="S32" s="209"/>
      <c r="T32" s="209"/>
      <c r="U32" s="210" t="str">
        <f t="shared" si="2"/>
        <v/>
      </c>
      <c r="V32" s="241" t="str">
        <f t="shared" si="4"/>
        <v/>
      </c>
    </row>
    <row r="33" spans="1:22" s="184" customFormat="1" x14ac:dyDescent="0.2">
      <c r="A33" s="242">
        <v>25</v>
      </c>
      <c r="B33" s="243"/>
      <c r="C33" s="246"/>
      <c r="D33" s="228"/>
      <c r="E33" s="231"/>
      <c r="F33" s="244" t="str">
        <f t="shared" si="3"/>
        <v/>
      </c>
      <c r="G33" s="233"/>
      <c r="H33" s="202"/>
      <c r="I33" s="202"/>
      <c r="J33" s="203">
        <v>261</v>
      </c>
      <c r="K33" s="236"/>
      <c r="L33" s="237"/>
      <c r="M33" s="237"/>
      <c r="N33" s="237"/>
      <c r="O33" s="206" t="str">
        <f t="shared" si="0"/>
        <v/>
      </c>
      <c r="P33" s="207" t="str">
        <f t="shared" si="1"/>
        <v/>
      </c>
      <c r="Q33" s="208"/>
      <c r="R33" s="209"/>
      <c r="S33" s="209"/>
      <c r="T33" s="209"/>
      <c r="U33" s="210" t="str">
        <f t="shared" si="2"/>
        <v/>
      </c>
      <c r="V33" s="241" t="str">
        <f t="shared" si="4"/>
        <v/>
      </c>
    </row>
    <row r="34" spans="1:22" s="184" customFormat="1" x14ac:dyDescent="0.2">
      <c r="A34" s="242">
        <v>26</v>
      </c>
      <c r="B34" s="243"/>
      <c r="C34" s="246"/>
      <c r="D34" s="228"/>
      <c r="E34" s="231"/>
      <c r="F34" s="244" t="str">
        <f t="shared" si="3"/>
        <v/>
      </c>
      <c r="G34" s="233"/>
      <c r="H34" s="202"/>
      <c r="I34" s="202"/>
      <c r="J34" s="203">
        <v>261</v>
      </c>
      <c r="K34" s="236"/>
      <c r="L34" s="237"/>
      <c r="M34" s="237"/>
      <c r="N34" s="237"/>
      <c r="O34" s="206" t="str">
        <f t="shared" si="0"/>
        <v/>
      </c>
      <c r="P34" s="207" t="str">
        <f t="shared" si="1"/>
        <v/>
      </c>
      <c r="Q34" s="208"/>
      <c r="R34" s="209"/>
      <c r="S34" s="209"/>
      <c r="T34" s="209"/>
      <c r="U34" s="210" t="str">
        <f t="shared" si="2"/>
        <v/>
      </c>
      <c r="V34" s="241" t="str">
        <f t="shared" si="4"/>
        <v/>
      </c>
    </row>
    <row r="35" spans="1:22" s="184" customFormat="1" x14ac:dyDescent="0.2">
      <c r="A35" s="242">
        <v>27</v>
      </c>
      <c r="B35" s="243"/>
      <c r="C35" s="246"/>
      <c r="D35" s="228"/>
      <c r="E35" s="231"/>
      <c r="F35" s="244" t="str">
        <f t="shared" si="3"/>
        <v/>
      </c>
      <c r="G35" s="233"/>
      <c r="H35" s="202"/>
      <c r="I35" s="202"/>
      <c r="J35" s="203">
        <v>261</v>
      </c>
      <c r="K35" s="236"/>
      <c r="L35" s="237"/>
      <c r="M35" s="237"/>
      <c r="N35" s="237"/>
      <c r="O35" s="206" t="str">
        <f t="shared" si="0"/>
        <v/>
      </c>
      <c r="P35" s="207" t="str">
        <f t="shared" si="1"/>
        <v/>
      </c>
      <c r="Q35" s="208"/>
      <c r="R35" s="209"/>
      <c r="S35" s="209"/>
      <c r="T35" s="209"/>
      <c r="U35" s="210" t="str">
        <f t="shared" si="2"/>
        <v/>
      </c>
      <c r="V35" s="241" t="str">
        <f t="shared" si="4"/>
        <v/>
      </c>
    </row>
    <row r="36" spans="1:22" s="184" customFormat="1" x14ac:dyDescent="0.2">
      <c r="A36" s="242">
        <v>28</v>
      </c>
      <c r="B36" s="243"/>
      <c r="C36" s="246"/>
      <c r="D36" s="228"/>
      <c r="E36" s="231"/>
      <c r="F36" s="244" t="str">
        <f t="shared" si="3"/>
        <v/>
      </c>
      <c r="G36" s="233"/>
      <c r="H36" s="202"/>
      <c r="I36" s="202"/>
      <c r="J36" s="203">
        <v>261</v>
      </c>
      <c r="K36" s="236"/>
      <c r="L36" s="237"/>
      <c r="M36" s="237"/>
      <c r="N36" s="237"/>
      <c r="O36" s="206" t="str">
        <f t="shared" si="0"/>
        <v/>
      </c>
      <c r="P36" s="207" t="str">
        <f t="shared" si="1"/>
        <v/>
      </c>
      <c r="Q36" s="208"/>
      <c r="R36" s="209"/>
      <c r="S36" s="209"/>
      <c r="T36" s="209"/>
      <c r="U36" s="210" t="str">
        <f t="shared" si="2"/>
        <v/>
      </c>
      <c r="V36" s="241" t="str">
        <f t="shared" si="4"/>
        <v/>
      </c>
    </row>
    <row r="37" spans="1:22" s="184" customFormat="1" x14ac:dyDescent="0.2">
      <c r="A37" s="242">
        <v>29</v>
      </c>
      <c r="B37" s="243"/>
      <c r="C37" s="246"/>
      <c r="D37" s="228"/>
      <c r="E37" s="231"/>
      <c r="F37" s="244" t="str">
        <f t="shared" si="3"/>
        <v/>
      </c>
      <c r="G37" s="233"/>
      <c r="H37" s="202"/>
      <c r="I37" s="202"/>
      <c r="J37" s="203">
        <v>261</v>
      </c>
      <c r="K37" s="236"/>
      <c r="L37" s="237"/>
      <c r="M37" s="237"/>
      <c r="N37" s="237"/>
      <c r="O37" s="206" t="str">
        <f t="shared" si="0"/>
        <v/>
      </c>
      <c r="P37" s="207" t="str">
        <f t="shared" si="1"/>
        <v/>
      </c>
      <c r="Q37" s="208"/>
      <c r="R37" s="209"/>
      <c r="S37" s="209"/>
      <c r="T37" s="209"/>
      <c r="U37" s="210" t="str">
        <f t="shared" si="2"/>
        <v/>
      </c>
      <c r="V37" s="241" t="str">
        <f t="shared" si="4"/>
        <v/>
      </c>
    </row>
    <row r="38" spans="1:22" s="184" customFormat="1" x14ac:dyDescent="0.2">
      <c r="A38" s="242">
        <v>30</v>
      </c>
      <c r="B38" s="243"/>
      <c r="C38" s="246"/>
      <c r="D38" s="228"/>
      <c r="E38" s="231"/>
      <c r="F38" s="244" t="str">
        <f t="shared" si="3"/>
        <v/>
      </c>
      <c r="G38" s="233"/>
      <c r="H38" s="202"/>
      <c r="I38" s="202"/>
      <c r="J38" s="203">
        <v>261</v>
      </c>
      <c r="K38" s="236"/>
      <c r="L38" s="237"/>
      <c r="M38" s="237"/>
      <c r="N38" s="237"/>
      <c r="O38" s="206" t="str">
        <f t="shared" si="0"/>
        <v/>
      </c>
      <c r="P38" s="207" t="str">
        <f t="shared" si="1"/>
        <v/>
      </c>
      <c r="Q38" s="208"/>
      <c r="R38" s="209"/>
      <c r="S38" s="209"/>
      <c r="T38" s="209"/>
      <c r="U38" s="210" t="str">
        <f t="shared" si="2"/>
        <v/>
      </c>
      <c r="V38" s="241" t="str">
        <f t="shared" si="4"/>
        <v/>
      </c>
    </row>
    <row r="39" spans="1:22" s="184" customFormat="1" x14ac:dyDescent="0.2">
      <c r="A39" s="242">
        <v>31</v>
      </c>
      <c r="B39" s="243"/>
      <c r="C39" s="246"/>
      <c r="D39" s="228"/>
      <c r="E39" s="231"/>
      <c r="F39" s="244" t="str">
        <f t="shared" si="3"/>
        <v/>
      </c>
      <c r="G39" s="233"/>
      <c r="H39" s="202"/>
      <c r="I39" s="202"/>
      <c r="J39" s="203">
        <v>261</v>
      </c>
      <c r="K39" s="236"/>
      <c r="L39" s="237"/>
      <c r="M39" s="237"/>
      <c r="N39" s="237"/>
      <c r="O39" s="206" t="str">
        <f t="shared" si="0"/>
        <v/>
      </c>
      <c r="P39" s="207" t="str">
        <f t="shared" si="1"/>
        <v/>
      </c>
      <c r="Q39" s="208"/>
      <c r="R39" s="209"/>
      <c r="S39" s="209"/>
      <c r="T39" s="209"/>
      <c r="U39" s="210" t="str">
        <f t="shared" si="2"/>
        <v/>
      </c>
      <c r="V39" s="241" t="str">
        <f t="shared" si="4"/>
        <v/>
      </c>
    </row>
    <row r="40" spans="1:22" s="184" customFormat="1" x14ac:dyDescent="0.2">
      <c r="A40" s="242">
        <v>32</v>
      </c>
      <c r="B40" s="243"/>
      <c r="C40" s="246"/>
      <c r="D40" s="228"/>
      <c r="E40" s="231"/>
      <c r="F40" s="244" t="str">
        <f t="shared" si="3"/>
        <v/>
      </c>
      <c r="G40" s="233"/>
      <c r="H40" s="202"/>
      <c r="I40" s="202"/>
      <c r="J40" s="203">
        <v>261</v>
      </c>
      <c r="K40" s="236"/>
      <c r="L40" s="237"/>
      <c r="M40" s="237"/>
      <c r="N40" s="237"/>
      <c r="O40" s="206" t="str">
        <f t="shared" ref="O40:O71" si="5">IF(G40="","",IF(G40="Ne treba raditi na predm.",1+SUM(L40:N40),(SUM(L40:N40)/G40)))</f>
        <v/>
      </c>
      <c r="P40" s="207" t="str">
        <f t="shared" ref="P40:P71" si="6">IF(K40&gt;0,O40*(J40/(J40-K40)),O40)</f>
        <v/>
      </c>
      <c r="Q40" s="208"/>
      <c r="R40" s="209"/>
      <c r="S40" s="209"/>
      <c r="T40" s="209"/>
      <c r="U40" s="210" t="str">
        <f t="shared" ref="U40:U71" si="7">IF(Q40="","",R40/(Q40-S40))</f>
        <v/>
      </c>
      <c r="V40" s="241" t="str">
        <f t="shared" si="4"/>
        <v/>
      </c>
    </row>
    <row r="41" spans="1:22" s="184" customFormat="1" x14ac:dyDescent="0.2">
      <c r="A41" s="242">
        <v>33</v>
      </c>
      <c r="B41" s="243"/>
      <c r="C41" s="246"/>
      <c r="D41" s="228"/>
      <c r="E41" s="231"/>
      <c r="F41" s="244" t="str">
        <f t="shared" si="3"/>
        <v/>
      </c>
      <c r="G41" s="233"/>
      <c r="H41" s="202"/>
      <c r="I41" s="202"/>
      <c r="J41" s="203">
        <v>261</v>
      </c>
      <c r="K41" s="236"/>
      <c r="L41" s="237"/>
      <c r="M41" s="237"/>
      <c r="N41" s="237"/>
      <c r="O41" s="206" t="str">
        <f t="shared" si="5"/>
        <v/>
      </c>
      <c r="P41" s="207" t="str">
        <f t="shared" si="6"/>
        <v/>
      </c>
      <c r="Q41" s="208"/>
      <c r="R41" s="209"/>
      <c r="S41" s="209"/>
      <c r="T41" s="209"/>
      <c r="U41" s="210" t="str">
        <f t="shared" si="7"/>
        <v/>
      </c>
      <c r="V41" s="241" t="str">
        <f t="shared" si="4"/>
        <v/>
      </c>
    </row>
    <row r="42" spans="1:22" s="184" customFormat="1" x14ac:dyDescent="0.2">
      <c r="A42" s="242">
        <v>34</v>
      </c>
      <c r="B42" s="243"/>
      <c r="C42" s="246"/>
      <c r="D42" s="228"/>
      <c r="E42" s="231"/>
      <c r="F42" s="244" t="str">
        <f t="shared" ref="F42:F73" si="8">IF(E42="Sudija",1,IF(E42="Stručni saradnik",1,""))</f>
        <v/>
      </c>
      <c r="G42" s="233"/>
      <c r="H42" s="202"/>
      <c r="I42" s="202"/>
      <c r="J42" s="203">
        <v>261</v>
      </c>
      <c r="K42" s="236"/>
      <c r="L42" s="237"/>
      <c r="M42" s="237"/>
      <c r="N42" s="237"/>
      <c r="O42" s="206" t="str">
        <f t="shared" si="5"/>
        <v/>
      </c>
      <c r="P42" s="207" t="str">
        <f t="shared" si="6"/>
        <v/>
      </c>
      <c r="Q42" s="208"/>
      <c r="R42" s="209"/>
      <c r="S42" s="209"/>
      <c r="T42" s="209"/>
      <c r="U42" s="210" t="str">
        <f t="shared" si="7"/>
        <v/>
      </c>
      <c r="V42" s="241" t="str">
        <f t="shared" ref="V42:V73" si="9">IF(P42="","",IF(C42="Ne","",IF(G42="Ne treba raditi na predm.","", IF(P42&gt;1,30,IF(U42="",IF(P42&gt;0.9,25,IF(P42&gt;0.8,20,IF(P42&gt;0.7,16,IF(P42&gt;0.6,10,IF(P42&gt;0.5,4,0))))),IF(U42=1,30,IF(U42&gt;0.9,25,IF(U42&gt;0.8,20,IF(U42&gt;0.7,15,IF(U42&gt;0.6,10,IF(U42&gt;0.5,5,0)))))))))))</f>
        <v/>
      </c>
    </row>
    <row r="43" spans="1:22" s="184" customFormat="1" x14ac:dyDescent="0.2">
      <c r="A43" s="242">
        <v>35</v>
      </c>
      <c r="B43" s="243"/>
      <c r="C43" s="246"/>
      <c r="D43" s="228"/>
      <c r="E43" s="231"/>
      <c r="F43" s="244" t="str">
        <f t="shared" si="8"/>
        <v/>
      </c>
      <c r="G43" s="233"/>
      <c r="H43" s="202"/>
      <c r="I43" s="202"/>
      <c r="J43" s="203">
        <v>261</v>
      </c>
      <c r="K43" s="236"/>
      <c r="L43" s="237"/>
      <c r="M43" s="237"/>
      <c r="N43" s="237"/>
      <c r="O43" s="206" t="str">
        <f t="shared" si="5"/>
        <v/>
      </c>
      <c r="P43" s="207" t="str">
        <f t="shared" si="6"/>
        <v/>
      </c>
      <c r="Q43" s="208"/>
      <c r="R43" s="209"/>
      <c r="S43" s="209"/>
      <c r="T43" s="209"/>
      <c r="U43" s="210" t="str">
        <f t="shared" si="7"/>
        <v/>
      </c>
      <c r="V43" s="241" t="str">
        <f t="shared" si="9"/>
        <v/>
      </c>
    </row>
    <row r="44" spans="1:22" s="184" customFormat="1" x14ac:dyDescent="0.2">
      <c r="A44" s="242">
        <v>36</v>
      </c>
      <c r="B44" s="243"/>
      <c r="C44" s="246"/>
      <c r="D44" s="228"/>
      <c r="E44" s="231"/>
      <c r="F44" s="244" t="str">
        <f t="shared" si="8"/>
        <v/>
      </c>
      <c r="G44" s="233"/>
      <c r="H44" s="202"/>
      <c r="I44" s="202"/>
      <c r="J44" s="203">
        <v>261</v>
      </c>
      <c r="K44" s="236"/>
      <c r="L44" s="237"/>
      <c r="M44" s="237"/>
      <c r="N44" s="237"/>
      <c r="O44" s="206" t="str">
        <f t="shared" si="5"/>
        <v/>
      </c>
      <c r="P44" s="207" t="str">
        <f t="shared" si="6"/>
        <v/>
      </c>
      <c r="Q44" s="208"/>
      <c r="R44" s="209"/>
      <c r="S44" s="209"/>
      <c r="T44" s="209"/>
      <c r="U44" s="210" t="str">
        <f t="shared" si="7"/>
        <v/>
      </c>
      <c r="V44" s="241" t="str">
        <f t="shared" si="9"/>
        <v/>
      </c>
    </row>
    <row r="45" spans="1:22" s="184" customFormat="1" x14ac:dyDescent="0.2">
      <c r="A45" s="242">
        <v>37</v>
      </c>
      <c r="B45" s="243"/>
      <c r="C45" s="246"/>
      <c r="D45" s="228"/>
      <c r="E45" s="231"/>
      <c r="F45" s="244" t="str">
        <f t="shared" si="8"/>
        <v/>
      </c>
      <c r="G45" s="233"/>
      <c r="H45" s="202"/>
      <c r="I45" s="202"/>
      <c r="J45" s="203">
        <v>261</v>
      </c>
      <c r="K45" s="236"/>
      <c r="L45" s="237"/>
      <c r="M45" s="237"/>
      <c r="N45" s="237"/>
      <c r="O45" s="206" t="str">
        <f t="shared" si="5"/>
        <v/>
      </c>
      <c r="P45" s="207" t="str">
        <f t="shared" si="6"/>
        <v/>
      </c>
      <c r="Q45" s="208"/>
      <c r="R45" s="209"/>
      <c r="S45" s="209"/>
      <c r="T45" s="209"/>
      <c r="U45" s="210" t="str">
        <f t="shared" si="7"/>
        <v/>
      </c>
      <c r="V45" s="241" t="str">
        <f t="shared" si="9"/>
        <v/>
      </c>
    </row>
    <row r="46" spans="1:22" s="184" customFormat="1" x14ac:dyDescent="0.2">
      <c r="A46" s="242">
        <v>38</v>
      </c>
      <c r="B46" s="243"/>
      <c r="C46" s="246"/>
      <c r="D46" s="228"/>
      <c r="E46" s="231"/>
      <c r="F46" s="244" t="str">
        <f t="shared" si="8"/>
        <v/>
      </c>
      <c r="G46" s="233"/>
      <c r="H46" s="202"/>
      <c r="I46" s="202"/>
      <c r="J46" s="203">
        <v>261</v>
      </c>
      <c r="K46" s="236"/>
      <c r="L46" s="237"/>
      <c r="M46" s="237"/>
      <c r="N46" s="237"/>
      <c r="O46" s="206" t="str">
        <f t="shared" si="5"/>
        <v/>
      </c>
      <c r="P46" s="207" t="str">
        <f t="shared" si="6"/>
        <v/>
      </c>
      <c r="Q46" s="208"/>
      <c r="R46" s="209"/>
      <c r="S46" s="209"/>
      <c r="T46" s="209"/>
      <c r="U46" s="210" t="str">
        <f t="shared" si="7"/>
        <v/>
      </c>
      <c r="V46" s="241" t="str">
        <f t="shared" si="9"/>
        <v/>
      </c>
    </row>
    <row r="47" spans="1:22" s="184" customFormat="1" x14ac:dyDescent="0.2">
      <c r="A47" s="242">
        <v>39</v>
      </c>
      <c r="B47" s="243"/>
      <c r="C47" s="246"/>
      <c r="D47" s="228"/>
      <c r="E47" s="231"/>
      <c r="F47" s="244" t="str">
        <f t="shared" si="8"/>
        <v/>
      </c>
      <c r="G47" s="233"/>
      <c r="H47" s="202"/>
      <c r="I47" s="202"/>
      <c r="J47" s="203">
        <v>261</v>
      </c>
      <c r="K47" s="236"/>
      <c r="L47" s="237"/>
      <c r="M47" s="237"/>
      <c r="N47" s="237"/>
      <c r="O47" s="206" t="str">
        <f t="shared" si="5"/>
        <v/>
      </c>
      <c r="P47" s="207" t="str">
        <f t="shared" si="6"/>
        <v/>
      </c>
      <c r="Q47" s="208"/>
      <c r="R47" s="209"/>
      <c r="S47" s="209"/>
      <c r="T47" s="209"/>
      <c r="U47" s="210" t="str">
        <f t="shared" si="7"/>
        <v/>
      </c>
      <c r="V47" s="241" t="str">
        <f t="shared" si="9"/>
        <v/>
      </c>
    </row>
    <row r="48" spans="1:22" s="184" customFormat="1" x14ac:dyDescent="0.2">
      <c r="A48" s="242">
        <v>40</v>
      </c>
      <c r="B48" s="243"/>
      <c r="C48" s="246"/>
      <c r="D48" s="228"/>
      <c r="E48" s="231"/>
      <c r="F48" s="244" t="str">
        <f t="shared" si="8"/>
        <v/>
      </c>
      <c r="G48" s="233"/>
      <c r="H48" s="202"/>
      <c r="I48" s="202"/>
      <c r="J48" s="203">
        <v>261</v>
      </c>
      <c r="K48" s="236"/>
      <c r="L48" s="237"/>
      <c r="M48" s="237"/>
      <c r="N48" s="237"/>
      <c r="O48" s="206" t="str">
        <f t="shared" si="5"/>
        <v/>
      </c>
      <c r="P48" s="207" t="str">
        <f t="shared" si="6"/>
        <v/>
      </c>
      <c r="Q48" s="208"/>
      <c r="R48" s="209"/>
      <c r="S48" s="209"/>
      <c r="T48" s="209"/>
      <c r="U48" s="210" t="str">
        <f t="shared" si="7"/>
        <v/>
      </c>
      <c r="V48" s="241" t="str">
        <f t="shared" si="9"/>
        <v/>
      </c>
    </row>
    <row r="49" spans="1:22" s="184" customFormat="1" x14ac:dyDescent="0.2">
      <c r="A49" s="242">
        <v>41</v>
      </c>
      <c r="B49" s="243"/>
      <c r="C49" s="246"/>
      <c r="D49" s="228"/>
      <c r="E49" s="231"/>
      <c r="F49" s="244" t="str">
        <f t="shared" si="8"/>
        <v/>
      </c>
      <c r="G49" s="233"/>
      <c r="H49" s="202"/>
      <c r="I49" s="202"/>
      <c r="J49" s="203">
        <v>261</v>
      </c>
      <c r="K49" s="236"/>
      <c r="L49" s="237"/>
      <c r="M49" s="237"/>
      <c r="N49" s="237"/>
      <c r="O49" s="206" t="str">
        <f t="shared" si="5"/>
        <v/>
      </c>
      <c r="P49" s="207" t="str">
        <f t="shared" si="6"/>
        <v/>
      </c>
      <c r="Q49" s="208"/>
      <c r="R49" s="209"/>
      <c r="S49" s="209"/>
      <c r="T49" s="209"/>
      <c r="U49" s="210" t="str">
        <f t="shared" si="7"/>
        <v/>
      </c>
      <c r="V49" s="241" t="str">
        <f t="shared" si="9"/>
        <v/>
      </c>
    </row>
    <row r="50" spans="1:22" s="184" customFormat="1" x14ac:dyDescent="0.2">
      <c r="A50" s="242">
        <v>42</v>
      </c>
      <c r="B50" s="243"/>
      <c r="C50" s="246"/>
      <c r="D50" s="228"/>
      <c r="E50" s="231"/>
      <c r="F50" s="244" t="str">
        <f t="shared" si="8"/>
        <v/>
      </c>
      <c r="G50" s="233"/>
      <c r="H50" s="202"/>
      <c r="I50" s="202"/>
      <c r="J50" s="203">
        <v>261</v>
      </c>
      <c r="K50" s="236"/>
      <c r="L50" s="237"/>
      <c r="M50" s="237"/>
      <c r="N50" s="237"/>
      <c r="O50" s="206" t="str">
        <f t="shared" si="5"/>
        <v/>
      </c>
      <c r="P50" s="207" t="str">
        <f t="shared" si="6"/>
        <v/>
      </c>
      <c r="Q50" s="208"/>
      <c r="R50" s="209"/>
      <c r="S50" s="209"/>
      <c r="T50" s="209"/>
      <c r="U50" s="210" t="str">
        <f t="shared" si="7"/>
        <v/>
      </c>
      <c r="V50" s="241" t="str">
        <f t="shared" si="9"/>
        <v/>
      </c>
    </row>
    <row r="51" spans="1:22" s="184" customFormat="1" x14ac:dyDescent="0.2">
      <c r="A51" s="242">
        <v>43</v>
      </c>
      <c r="B51" s="243"/>
      <c r="C51" s="246"/>
      <c r="D51" s="228"/>
      <c r="E51" s="231"/>
      <c r="F51" s="244" t="str">
        <f t="shared" si="8"/>
        <v/>
      </c>
      <c r="G51" s="233"/>
      <c r="H51" s="202"/>
      <c r="I51" s="202"/>
      <c r="J51" s="203">
        <v>261</v>
      </c>
      <c r="K51" s="236"/>
      <c r="L51" s="237"/>
      <c r="M51" s="237"/>
      <c r="N51" s="237"/>
      <c r="O51" s="206" t="str">
        <f t="shared" si="5"/>
        <v/>
      </c>
      <c r="P51" s="207" t="str">
        <f t="shared" si="6"/>
        <v/>
      </c>
      <c r="Q51" s="208"/>
      <c r="R51" s="209"/>
      <c r="S51" s="209"/>
      <c r="T51" s="209"/>
      <c r="U51" s="210" t="str">
        <f t="shared" si="7"/>
        <v/>
      </c>
      <c r="V51" s="241" t="str">
        <f t="shared" si="9"/>
        <v/>
      </c>
    </row>
    <row r="52" spans="1:22" s="184" customFormat="1" x14ac:dyDescent="0.2">
      <c r="A52" s="242">
        <v>44</v>
      </c>
      <c r="B52" s="243"/>
      <c r="C52" s="246"/>
      <c r="D52" s="228"/>
      <c r="E52" s="231"/>
      <c r="F52" s="244" t="str">
        <f t="shared" si="8"/>
        <v/>
      </c>
      <c r="G52" s="233"/>
      <c r="H52" s="202"/>
      <c r="I52" s="202"/>
      <c r="J52" s="203">
        <v>261</v>
      </c>
      <c r="K52" s="236"/>
      <c r="L52" s="237"/>
      <c r="M52" s="237"/>
      <c r="N52" s="237"/>
      <c r="O52" s="206" t="str">
        <f t="shared" si="5"/>
        <v/>
      </c>
      <c r="P52" s="207" t="str">
        <f t="shared" si="6"/>
        <v/>
      </c>
      <c r="Q52" s="208"/>
      <c r="R52" s="209"/>
      <c r="S52" s="209"/>
      <c r="T52" s="209"/>
      <c r="U52" s="210" t="str">
        <f t="shared" si="7"/>
        <v/>
      </c>
      <c r="V52" s="241" t="str">
        <f t="shared" si="9"/>
        <v/>
      </c>
    </row>
    <row r="53" spans="1:22" s="184" customFormat="1" x14ac:dyDescent="0.2">
      <c r="A53" s="242">
        <v>45</v>
      </c>
      <c r="B53" s="243"/>
      <c r="C53" s="246"/>
      <c r="D53" s="228"/>
      <c r="E53" s="231"/>
      <c r="F53" s="244" t="str">
        <f t="shared" si="8"/>
        <v/>
      </c>
      <c r="G53" s="233"/>
      <c r="H53" s="202"/>
      <c r="I53" s="202"/>
      <c r="J53" s="203">
        <v>261</v>
      </c>
      <c r="K53" s="236"/>
      <c r="L53" s="237"/>
      <c r="M53" s="237"/>
      <c r="N53" s="237"/>
      <c r="O53" s="206" t="str">
        <f t="shared" si="5"/>
        <v/>
      </c>
      <c r="P53" s="207" t="str">
        <f t="shared" si="6"/>
        <v/>
      </c>
      <c r="Q53" s="208"/>
      <c r="R53" s="209"/>
      <c r="S53" s="209"/>
      <c r="T53" s="209"/>
      <c r="U53" s="210" t="str">
        <f t="shared" si="7"/>
        <v/>
      </c>
      <c r="V53" s="241" t="str">
        <f t="shared" si="9"/>
        <v/>
      </c>
    </row>
    <row r="54" spans="1:22" s="184" customFormat="1" x14ac:dyDescent="0.2">
      <c r="A54" s="242">
        <v>46</v>
      </c>
      <c r="B54" s="243"/>
      <c r="C54" s="246"/>
      <c r="D54" s="228"/>
      <c r="E54" s="231"/>
      <c r="F54" s="244" t="str">
        <f t="shared" si="8"/>
        <v/>
      </c>
      <c r="G54" s="233"/>
      <c r="H54" s="202"/>
      <c r="I54" s="202"/>
      <c r="J54" s="203">
        <v>261</v>
      </c>
      <c r="K54" s="236"/>
      <c r="L54" s="237"/>
      <c r="M54" s="237"/>
      <c r="N54" s="237"/>
      <c r="O54" s="206" t="str">
        <f t="shared" si="5"/>
        <v/>
      </c>
      <c r="P54" s="207" t="str">
        <f t="shared" si="6"/>
        <v/>
      </c>
      <c r="Q54" s="208"/>
      <c r="R54" s="209"/>
      <c r="S54" s="209"/>
      <c r="T54" s="209"/>
      <c r="U54" s="210" t="str">
        <f t="shared" si="7"/>
        <v/>
      </c>
      <c r="V54" s="241" t="str">
        <f t="shared" si="9"/>
        <v/>
      </c>
    </row>
    <row r="55" spans="1:22" s="184" customFormat="1" x14ac:dyDescent="0.2">
      <c r="A55" s="242">
        <v>47</v>
      </c>
      <c r="B55" s="243"/>
      <c r="C55" s="246"/>
      <c r="D55" s="228"/>
      <c r="E55" s="231"/>
      <c r="F55" s="244" t="str">
        <f t="shared" si="8"/>
        <v/>
      </c>
      <c r="G55" s="233"/>
      <c r="H55" s="202"/>
      <c r="I55" s="202"/>
      <c r="J55" s="203">
        <v>261</v>
      </c>
      <c r="K55" s="236"/>
      <c r="L55" s="237"/>
      <c r="M55" s="237"/>
      <c r="N55" s="237"/>
      <c r="O55" s="206" t="str">
        <f t="shared" si="5"/>
        <v/>
      </c>
      <c r="P55" s="207" t="str">
        <f t="shared" si="6"/>
        <v/>
      </c>
      <c r="Q55" s="208"/>
      <c r="R55" s="209"/>
      <c r="S55" s="209"/>
      <c r="T55" s="209"/>
      <c r="U55" s="210" t="str">
        <f t="shared" si="7"/>
        <v/>
      </c>
      <c r="V55" s="241" t="str">
        <f t="shared" si="9"/>
        <v/>
      </c>
    </row>
    <row r="56" spans="1:22" s="184" customFormat="1" x14ac:dyDescent="0.2">
      <c r="A56" s="242">
        <v>48</v>
      </c>
      <c r="B56" s="243"/>
      <c r="C56" s="246"/>
      <c r="D56" s="228"/>
      <c r="E56" s="231"/>
      <c r="F56" s="244" t="str">
        <f t="shared" si="8"/>
        <v/>
      </c>
      <c r="G56" s="233"/>
      <c r="H56" s="202"/>
      <c r="I56" s="202"/>
      <c r="J56" s="203">
        <v>261</v>
      </c>
      <c r="K56" s="236"/>
      <c r="L56" s="237"/>
      <c r="M56" s="237"/>
      <c r="N56" s="237"/>
      <c r="O56" s="206" t="str">
        <f t="shared" si="5"/>
        <v/>
      </c>
      <c r="P56" s="207" t="str">
        <f t="shared" si="6"/>
        <v/>
      </c>
      <c r="Q56" s="208"/>
      <c r="R56" s="209"/>
      <c r="S56" s="209"/>
      <c r="T56" s="209"/>
      <c r="U56" s="210" t="str">
        <f t="shared" si="7"/>
        <v/>
      </c>
      <c r="V56" s="241" t="str">
        <f t="shared" si="9"/>
        <v/>
      </c>
    </row>
    <row r="57" spans="1:22" s="184" customFormat="1" x14ac:dyDescent="0.2">
      <c r="A57" s="242">
        <v>49</v>
      </c>
      <c r="B57" s="243"/>
      <c r="C57" s="246"/>
      <c r="D57" s="228"/>
      <c r="E57" s="231"/>
      <c r="F57" s="244" t="str">
        <f t="shared" si="8"/>
        <v/>
      </c>
      <c r="G57" s="233"/>
      <c r="H57" s="202"/>
      <c r="I57" s="202"/>
      <c r="J57" s="203">
        <v>261</v>
      </c>
      <c r="K57" s="236"/>
      <c r="L57" s="237"/>
      <c r="M57" s="237"/>
      <c r="N57" s="237"/>
      <c r="O57" s="206" t="str">
        <f t="shared" si="5"/>
        <v/>
      </c>
      <c r="P57" s="207" t="str">
        <f t="shared" si="6"/>
        <v/>
      </c>
      <c r="Q57" s="208"/>
      <c r="R57" s="209"/>
      <c r="S57" s="209"/>
      <c r="T57" s="209"/>
      <c r="U57" s="210" t="str">
        <f t="shared" si="7"/>
        <v/>
      </c>
      <c r="V57" s="241" t="str">
        <f t="shared" si="9"/>
        <v/>
      </c>
    </row>
    <row r="58" spans="1:22" s="184" customFormat="1" x14ac:dyDescent="0.2">
      <c r="A58" s="242">
        <v>50</v>
      </c>
      <c r="B58" s="243"/>
      <c r="C58" s="246"/>
      <c r="D58" s="228"/>
      <c r="E58" s="231"/>
      <c r="F58" s="244" t="str">
        <f t="shared" si="8"/>
        <v/>
      </c>
      <c r="G58" s="233"/>
      <c r="H58" s="202"/>
      <c r="I58" s="202"/>
      <c r="J58" s="203">
        <v>261</v>
      </c>
      <c r="K58" s="236"/>
      <c r="L58" s="237"/>
      <c r="M58" s="237"/>
      <c r="N58" s="237"/>
      <c r="O58" s="206" t="str">
        <f t="shared" si="5"/>
        <v/>
      </c>
      <c r="P58" s="207" t="str">
        <f t="shared" si="6"/>
        <v/>
      </c>
      <c r="Q58" s="208"/>
      <c r="R58" s="209"/>
      <c r="S58" s="209"/>
      <c r="T58" s="209"/>
      <c r="U58" s="210" t="str">
        <f t="shared" si="7"/>
        <v/>
      </c>
      <c r="V58" s="241" t="str">
        <f t="shared" si="9"/>
        <v/>
      </c>
    </row>
    <row r="59" spans="1:22" s="184" customFormat="1" x14ac:dyDescent="0.2">
      <c r="A59" s="242">
        <v>51</v>
      </c>
      <c r="B59" s="243"/>
      <c r="C59" s="246"/>
      <c r="D59" s="228"/>
      <c r="E59" s="231"/>
      <c r="F59" s="244" t="str">
        <f t="shared" si="8"/>
        <v/>
      </c>
      <c r="G59" s="233"/>
      <c r="H59" s="202"/>
      <c r="I59" s="202"/>
      <c r="J59" s="203">
        <v>261</v>
      </c>
      <c r="K59" s="236"/>
      <c r="L59" s="237"/>
      <c r="M59" s="237"/>
      <c r="N59" s="237"/>
      <c r="O59" s="206" t="str">
        <f t="shared" si="5"/>
        <v/>
      </c>
      <c r="P59" s="207" t="str">
        <f t="shared" si="6"/>
        <v/>
      </c>
      <c r="Q59" s="208"/>
      <c r="R59" s="209"/>
      <c r="S59" s="209"/>
      <c r="T59" s="209"/>
      <c r="U59" s="210" t="str">
        <f t="shared" si="7"/>
        <v/>
      </c>
      <c r="V59" s="241" t="str">
        <f t="shared" si="9"/>
        <v/>
      </c>
    </row>
    <row r="60" spans="1:22" s="184" customFormat="1" x14ac:dyDescent="0.2">
      <c r="A60" s="242">
        <v>52</v>
      </c>
      <c r="B60" s="243"/>
      <c r="C60" s="246"/>
      <c r="D60" s="228"/>
      <c r="E60" s="231"/>
      <c r="F60" s="244" t="str">
        <f t="shared" si="8"/>
        <v/>
      </c>
      <c r="G60" s="233"/>
      <c r="H60" s="202"/>
      <c r="I60" s="202"/>
      <c r="J60" s="203">
        <v>261</v>
      </c>
      <c r="K60" s="236"/>
      <c r="L60" s="237"/>
      <c r="M60" s="237"/>
      <c r="N60" s="237"/>
      <c r="O60" s="206" t="str">
        <f t="shared" si="5"/>
        <v/>
      </c>
      <c r="P60" s="207" t="str">
        <f t="shared" si="6"/>
        <v/>
      </c>
      <c r="Q60" s="208"/>
      <c r="R60" s="209"/>
      <c r="S60" s="209"/>
      <c r="T60" s="209"/>
      <c r="U60" s="210" t="str">
        <f t="shared" si="7"/>
        <v/>
      </c>
      <c r="V60" s="241" t="str">
        <f t="shared" si="9"/>
        <v/>
      </c>
    </row>
    <row r="61" spans="1:22" s="184" customFormat="1" x14ac:dyDescent="0.2">
      <c r="A61" s="242">
        <v>53</v>
      </c>
      <c r="B61" s="243"/>
      <c r="C61" s="246"/>
      <c r="D61" s="228"/>
      <c r="E61" s="231"/>
      <c r="F61" s="244" t="str">
        <f t="shared" si="8"/>
        <v/>
      </c>
      <c r="G61" s="233"/>
      <c r="H61" s="202"/>
      <c r="I61" s="202"/>
      <c r="J61" s="203">
        <v>261</v>
      </c>
      <c r="K61" s="236"/>
      <c r="L61" s="237"/>
      <c r="M61" s="237"/>
      <c r="N61" s="237"/>
      <c r="O61" s="206" t="str">
        <f t="shared" si="5"/>
        <v/>
      </c>
      <c r="P61" s="207" t="str">
        <f t="shared" si="6"/>
        <v/>
      </c>
      <c r="Q61" s="208"/>
      <c r="R61" s="209"/>
      <c r="S61" s="209"/>
      <c r="T61" s="209"/>
      <c r="U61" s="210" t="str">
        <f t="shared" si="7"/>
        <v/>
      </c>
      <c r="V61" s="241" t="str">
        <f t="shared" si="9"/>
        <v/>
      </c>
    </row>
    <row r="62" spans="1:22" s="184" customFormat="1" x14ac:dyDescent="0.2">
      <c r="A62" s="242">
        <v>54</v>
      </c>
      <c r="B62" s="243"/>
      <c r="C62" s="246"/>
      <c r="D62" s="228"/>
      <c r="E62" s="231"/>
      <c r="F62" s="244" t="str">
        <f t="shared" si="8"/>
        <v/>
      </c>
      <c r="G62" s="233"/>
      <c r="H62" s="202"/>
      <c r="I62" s="202"/>
      <c r="J62" s="203">
        <v>261</v>
      </c>
      <c r="K62" s="236"/>
      <c r="L62" s="237"/>
      <c r="M62" s="237"/>
      <c r="N62" s="237"/>
      <c r="O62" s="206" t="str">
        <f t="shared" si="5"/>
        <v/>
      </c>
      <c r="P62" s="207" t="str">
        <f t="shared" si="6"/>
        <v/>
      </c>
      <c r="Q62" s="208"/>
      <c r="R62" s="209"/>
      <c r="S62" s="209"/>
      <c r="T62" s="209"/>
      <c r="U62" s="210" t="str">
        <f t="shared" si="7"/>
        <v/>
      </c>
      <c r="V62" s="241" t="str">
        <f t="shared" si="9"/>
        <v/>
      </c>
    </row>
    <row r="63" spans="1:22" s="184" customFormat="1" x14ac:dyDescent="0.2">
      <c r="A63" s="242">
        <v>55</v>
      </c>
      <c r="B63" s="243"/>
      <c r="C63" s="246"/>
      <c r="D63" s="228"/>
      <c r="E63" s="231"/>
      <c r="F63" s="244" t="str">
        <f t="shared" si="8"/>
        <v/>
      </c>
      <c r="G63" s="233"/>
      <c r="H63" s="202"/>
      <c r="I63" s="202"/>
      <c r="J63" s="203">
        <v>261</v>
      </c>
      <c r="K63" s="236"/>
      <c r="L63" s="237"/>
      <c r="M63" s="237"/>
      <c r="N63" s="237"/>
      <c r="O63" s="206" t="str">
        <f t="shared" si="5"/>
        <v/>
      </c>
      <c r="P63" s="207" t="str">
        <f t="shared" si="6"/>
        <v/>
      </c>
      <c r="Q63" s="208"/>
      <c r="R63" s="209"/>
      <c r="S63" s="209"/>
      <c r="T63" s="209"/>
      <c r="U63" s="210" t="str">
        <f t="shared" si="7"/>
        <v/>
      </c>
      <c r="V63" s="241" t="str">
        <f t="shared" si="9"/>
        <v/>
      </c>
    </row>
    <row r="64" spans="1:22" s="184" customFormat="1" x14ac:dyDescent="0.2">
      <c r="A64" s="242">
        <v>56</v>
      </c>
      <c r="B64" s="243"/>
      <c r="C64" s="246"/>
      <c r="D64" s="228"/>
      <c r="E64" s="231"/>
      <c r="F64" s="244" t="str">
        <f t="shared" si="8"/>
        <v/>
      </c>
      <c r="G64" s="233"/>
      <c r="H64" s="202"/>
      <c r="I64" s="202"/>
      <c r="J64" s="203">
        <v>261</v>
      </c>
      <c r="K64" s="236"/>
      <c r="L64" s="237"/>
      <c r="M64" s="237"/>
      <c r="N64" s="237"/>
      <c r="O64" s="206" t="str">
        <f t="shared" si="5"/>
        <v/>
      </c>
      <c r="P64" s="207" t="str">
        <f t="shared" si="6"/>
        <v/>
      </c>
      <c r="Q64" s="208"/>
      <c r="R64" s="209"/>
      <c r="S64" s="209"/>
      <c r="T64" s="209"/>
      <c r="U64" s="210" t="str">
        <f t="shared" si="7"/>
        <v/>
      </c>
      <c r="V64" s="241" t="str">
        <f t="shared" si="9"/>
        <v/>
      </c>
    </row>
    <row r="65" spans="1:24" s="184" customFormat="1" x14ac:dyDescent="0.2">
      <c r="A65" s="242">
        <v>57</v>
      </c>
      <c r="B65" s="243"/>
      <c r="C65" s="246"/>
      <c r="D65" s="228"/>
      <c r="E65" s="231"/>
      <c r="F65" s="244" t="str">
        <f t="shared" si="8"/>
        <v/>
      </c>
      <c r="G65" s="233"/>
      <c r="H65" s="202"/>
      <c r="I65" s="202"/>
      <c r="J65" s="203">
        <v>261</v>
      </c>
      <c r="K65" s="236"/>
      <c r="L65" s="237"/>
      <c r="M65" s="237"/>
      <c r="N65" s="237"/>
      <c r="O65" s="206" t="str">
        <f t="shared" si="5"/>
        <v/>
      </c>
      <c r="P65" s="207" t="str">
        <f t="shared" si="6"/>
        <v/>
      </c>
      <c r="Q65" s="208"/>
      <c r="R65" s="209"/>
      <c r="S65" s="209"/>
      <c r="T65" s="209"/>
      <c r="U65" s="210" t="str">
        <f t="shared" si="7"/>
        <v/>
      </c>
      <c r="V65" s="241" t="str">
        <f t="shared" si="9"/>
        <v/>
      </c>
    </row>
    <row r="66" spans="1:24" s="184" customFormat="1" x14ac:dyDescent="0.2">
      <c r="A66" s="242">
        <v>58</v>
      </c>
      <c r="B66" s="243"/>
      <c r="C66" s="246"/>
      <c r="D66" s="228"/>
      <c r="E66" s="231"/>
      <c r="F66" s="244" t="str">
        <f t="shared" si="8"/>
        <v/>
      </c>
      <c r="G66" s="233"/>
      <c r="H66" s="202"/>
      <c r="I66" s="202"/>
      <c r="J66" s="203">
        <v>261</v>
      </c>
      <c r="K66" s="236"/>
      <c r="L66" s="237"/>
      <c r="M66" s="237"/>
      <c r="N66" s="237"/>
      <c r="O66" s="206" t="str">
        <f t="shared" si="5"/>
        <v/>
      </c>
      <c r="P66" s="207" t="str">
        <f t="shared" si="6"/>
        <v/>
      </c>
      <c r="Q66" s="208"/>
      <c r="R66" s="209"/>
      <c r="S66" s="209"/>
      <c r="T66" s="209"/>
      <c r="U66" s="210" t="str">
        <f t="shared" si="7"/>
        <v/>
      </c>
      <c r="V66" s="241" t="str">
        <f t="shared" si="9"/>
        <v/>
      </c>
    </row>
    <row r="67" spans="1:24" s="184" customFormat="1" x14ac:dyDescent="0.2">
      <c r="A67" s="242">
        <v>59</v>
      </c>
      <c r="B67" s="243"/>
      <c r="C67" s="246"/>
      <c r="D67" s="228"/>
      <c r="E67" s="231"/>
      <c r="F67" s="244" t="str">
        <f t="shared" si="8"/>
        <v/>
      </c>
      <c r="G67" s="233"/>
      <c r="H67" s="202"/>
      <c r="I67" s="202"/>
      <c r="J67" s="203">
        <v>261</v>
      </c>
      <c r="K67" s="236"/>
      <c r="L67" s="237"/>
      <c r="M67" s="237"/>
      <c r="N67" s="237"/>
      <c r="O67" s="206" t="str">
        <f t="shared" si="5"/>
        <v/>
      </c>
      <c r="P67" s="207" t="str">
        <f t="shared" si="6"/>
        <v/>
      </c>
      <c r="Q67" s="208"/>
      <c r="R67" s="209"/>
      <c r="S67" s="209"/>
      <c r="T67" s="209"/>
      <c r="U67" s="210" t="str">
        <f t="shared" si="7"/>
        <v/>
      </c>
      <c r="V67" s="241" t="str">
        <f t="shared" si="9"/>
        <v/>
      </c>
    </row>
    <row r="68" spans="1:24" s="184" customFormat="1" x14ac:dyDescent="0.2">
      <c r="A68" s="242">
        <v>60</v>
      </c>
      <c r="B68" s="243"/>
      <c r="C68" s="246"/>
      <c r="D68" s="228"/>
      <c r="E68" s="231"/>
      <c r="F68" s="244" t="str">
        <f t="shared" si="8"/>
        <v/>
      </c>
      <c r="G68" s="233"/>
      <c r="H68" s="202"/>
      <c r="I68" s="202"/>
      <c r="J68" s="203">
        <v>261</v>
      </c>
      <c r="K68" s="236"/>
      <c r="L68" s="237"/>
      <c r="M68" s="237"/>
      <c r="N68" s="237"/>
      <c r="O68" s="206" t="str">
        <f t="shared" si="5"/>
        <v/>
      </c>
      <c r="P68" s="207" t="str">
        <f t="shared" si="6"/>
        <v/>
      </c>
      <c r="Q68" s="208"/>
      <c r="R68" s="209"/>
      <c r="S68" s="209"/>
      <c r="T68" s="209"/>
      <c r="U68" s="210" t="str">
        <f t="shared" si="7"/>
        <v/>
      </c>
      <c r="V68" s="241" t="str">
        <f t="shared" si="9"/>
        <v/>
      </c>
    </row>
    <row r="69" spans="1:24" s="184" customFormat="1" x14ac:dyDescent="0.2">
      <c r="A69" s="242">
        <v>61</v>
      </c>
      <c r="B69" s="243"/>
      <c r="C69" s="246"/>
      <c r="D69" s="228"/>
      <c r="E69" s="231"/>
      <c r="F69" s="244" t="str">
        <f t="shared" si="8"/>
        <v/>
      </c>
      <c r="G69" s="233"/>
      <c r="H69" s="202"/>
      <c r="I69" s="202"/>
      <c r="J69" s="203">
        <v>261</v>
      </c>
      <c r="K69" s="236"/>
      <c r="L69" s="237"/>
      <c r="M69" s="237"/>
      <c r="N69" s="237"/>
      <c r="O69" s="206" t="str">
        <f t="shared" si="5"/>
        <v/>
      </c>
      <c r="P69" s="207" t="str">
        <f t="shared" si="6"/>
        <v/>
      </c>
      <c r="Q69" s="208"/>
      <c r="R69" s="209"/>
      <c r="S69" s="209"/>
      <c r="T69" s="209"/>
      <c r="U69" s="210" t="str">
        <f t="shared" si="7"/>
        <v/>
      </c>
      <c r="V69" s="241" t="str">
        <f t="shared" si="9"/>
        <v/>
      </c>
    </row>
    <row r="70" spans="1:24" s="184" customFormat="1" x14ac:dyDescent="0.2">
      <c r="A70" s="242">
        <v>62</v>
      </c>
      <c r="B70" s="243"/>
      <c r="C70" s="246"/>
      <c r="D70" s="228"/>
      <c r="E70" s="231"/>
      <c r="F70" s="244" t="str">
        <f t="shared" si="8"/>
        <v/>
      </c>
      <c r="G70" s="233"/>
      <c r="H70" s="202"/>
      <c r="I70" s="202"/>
      <c r="J70" s="203">
        <v>261</v>
      </c>
      <c r="K70" s="236"/>
      <c r="L70" s="237"/>
      <c r="M70" s="237"/>
      <c r="N70" s="237"/>
      <c r="O70" s="206" t="str">
        <f t="shared" si="5"/>
        <v/>
      </c>
      <c r="P70" s="207" t="str">
        <f t="shared" si="6"/>
        <v/>
      </c>
      <c r="Q70" s="208"/>
      <c r="R70" s="209"/>
      <c r="S70" s="209"/>
      <c r="T70" s="209"/>
      <c r="U70" s="210" t="str">
        <f t="shared" si="7"/>
        <v/>
      </c>
      <c r="V70" s="241" t="str">
        <f t="shared" si="9"/>
        <v/>
      </c>
    </row>
    <row r="71" spans="1:24" s="184" customFormat="1" x14ac:dyDescent="0.2">
      <c r="A71" s="242">
        <v>63</v>
      </c>
      <c r="B71" s="243"/>
      <c r="C71" s="246"/>
      <c r="D71" s="228"/>
      <c r="E71" s="231"/>
      <c r="F71" s="244" t="str">
        <f t="shared" si="8"/>
        <v/>
      </c>
      <c r="G71" s="233"/>
      <c r="H71" s="202"/>
      <c r="I71" s="202"/>
      <c r="J71" s="203">
        <v>261</v>
      </c>
      <c r="K71" s="236"/>
      <c r="L71" s="237"/>
      <c r="M71" s="237"/>
      <c r="N71" s="237"/>
      <c r="O71" s="206" t="str">
        <f t="shared" si="5"/>
        <v/>
      </c>
      <c r="P71" s="207" t="str">
        <f t="shared" si="6"/>
        <v/>
      </c>
      <c r="Q71" s="208"/>
      <c r="R71" s="209"/>
      <c r="S71" s="209"/>
      <c r="T71" s="209"/>
      <c r="U71" s="210" t="str">
        <f t="shared" si="7"/>
        <v/>
      </c>
      <c r="V71" s="241" t="str">
        <f t="shared" si="9"/>
        <v/>
      </c>
    </row>
    <row r="72" spans="1:24" s="184" customFormat="1" x14ac:dyDescent="0.2">
      <c r="A72" s="242">
        <v>64</v>
      </c>
      <c r="B72" s="243"/>
      <c r="C72" s="246"/>
      <c r="D72" s="228"/>
      <c r="E72" s="231"/>
      <c r="F72" s="244" t="str">
        <f t="shared" si="8"/>
        <v/>
      </c>
      <c r="G72" s="233"/>
      <c r="H72" s="202"/>
      <c r="I72" s="202"/>
      <c r="J72" s="203">
        <v>261</v>
      </c>
      <c r="K72" s="236"/>
      <c r="L72" s="237"/>
      <c r="M72" s="237"/>
      <c r="N72" s="237"/>
      <c r="O72" s="206" t="str">
        <f t="shared" ref="O72:O103" si="10">IF(G72="","",IF(G72="Ne treba raditi na predm.",1+SUM(L72:N72),(SUM(L72:N72)/G72)))</f>
        <v/>
      </c>
      <c r="P72" s="207" t="str">
        <f t="shared" ref="P72:P103" si="11">IF(K72&gt;0,O72*(J72/(J72-K72)),O72)</f>
        <v/>
      </c>
      <c r="Q72" s="208"/>
      <c r="R72" s="209"/>
      <c r="S72" s="209"/>
      <c r="T72" s="209"/>
      <c r="U72" s="210" t="str">
        <f t="shared" ref="U72:U83" si="12">IF(Q72="","",R72/(Q72-S72))</f>
        <v/>
      </c>
      <c r="V72" s="241" t="str">
        <f t="shared" si="9"/>
        <v/>
      </c>
    </row>
    <row r="73" spans="1:24" s="184" customFormat="1" x14ac:dyDescent="0.2">
      <c r="A73" s="242">
        <v>65</v>
      </c>
      <c r="B73" s="243"/>
      <c r="C73" s="246"/>
      <c r="D73" s="228"/>
      <c r="E73" s="231"/>
      <c r="F73" s="244" t="str">
        <f t="shared" si="8"/>
        <v/>
      </c>
      <c r="G73" s="233"/>
      <c r="H73" s="202"/>
      <c r="I73" s="202"/>
      <c r="J73" s="203">
        <v>261</v>
      </c>
      <c r="K73" s="236"/>
      <c r="L73" s="237"/>
      <c r="M73" s="237"/>
      <c r="N73" s="237"/>
      <c r="O73" s="206" t="str">
        <f t="shared" si="10"/>
        <v/>
      </c>
      <c r="P73" s="207" t="str">
        <f t="shared" si="11"/>
        <v/>
      </c>
      <c r="Q73" s="208"/>
      <c r="R73" s="209"/>
      <c r="S73" s="209"/>
      <c r="T73" s="209"/>
      <c r="U73" s="210" t="str">
        <f t="shared" si="12"/>
        <v/>
      </c>
      <c r="V73" s="241" t="str">
        <f t="shared" si="9"/>
        <v/>
      </c>
    </row>
    <row r="74" spans="1:24" s="184" customFormat="1" x14ac:dyDescent="0.2">
      <c r="A74" s="242"/>
      <c r="B74" s="243"/>
      <c r="C74" s="246"/>
      <c r="D74" s="228"/>
      <c r="E74" s="231"/>
      <c r="F74" s="244" t="str">
        <f t="shared" ref="F74:F105" si="13">IF(E74="Sudija",1,IF(E74="Stručni saradnik",1,""))</f>
        <v/>
      </c>
      <c r="G74" s="247"/>
      <c r="H74" s="202"/>
      <c r="I74" s="202"/>
      <c r="J74" s="203">
        <v>261</v>
      </c>
      <c r="K74" s="236"/>
      <c r="L74" s="237"/>
      <c r="M74" s="237"/>
      <c r="N74" s="237"/>
      <c r="O74" s="206" t="str">
        <f t="shared" si="10"/>
        <v/>
      </c>
      <c r="P74" s="207" t="str">
        <f t="shared" si="11"/>
        <v/>
      </c>
      <c r="Q74" s="208"/>
      <c r="R74" s="209"/>
      <c r="S74" s="209"/>
      <c r="T74" s="209"/>
      <c r="U74" s="210" t="str">
        <f t="shared" si="12"/>
        <v/>
      </c>
      <c r="V74" s="241" t="str">
        <f t="shared" ref="V74:V105" si="14">IF(P74="","",IF(C74="Ne","",IF(G74="Ne treba raditi na predm.","", IF(P74&gt;1,30,IF(U74="",IF(P74&gt;0.9,25,IF(P74&gt;0.8,20,IF(P74&gt;0.7,16,IF(P74&gt;0.6,10,IF(P74&gt;0.5,4,0))))),IF(U74=1,30,IF(U74&gt;0.9,25,IF(U74&gt;0.8,20,IF(U74&gt;0.7,15,IF(U74&gt;0.6,10,IF(U74&gt;0.5,5,0)))))))))))</f>
        <v/>
      </c>
      <c r="W74" s="212"/>
      <c r="X74" s="212"/>
    </row>
    <row r="75" spans="1:24" s="184" customFormat="1" x14ac:dyDescent="0.2">
      <c r="A75" s="242"/>
      <c r="B75" s="243"/>
      <c r="C75" s="246"/>
      <c r="D75" s="228"/>
      <c r="E75" s="231"/>
      <c r="F75" s="244" t="str">
        <f t="shared" si="13"/>
        <v/>
      </c>
      <c r="G75" s="247"/>
      <c r="H75" s="202"/>
      <c r="I75" s="202"/>
      <c r="J75" s="203">
        <v>261</v>
      </c>
      <c r="K75" s="236"/>
      <c r="L75" s="237"/>
      <c r="M75" s="237"/>
      <c r="N75" s="237"/>
      <c r="O75" s="206" t="str">
        <f t="shared" si="10"/>
        <v/>
      </c>
      <c r="P75" s="207" t="str">
        <f t="shared" si="11"/>
        <v/>
      </c>
      <c r="Q75" s="208"/>
      <c r="R75" s="209"/>
      <c r="S75" s="209"/>
      <c r="T75" s="209"/>
      <c r="U75" s="210" t="str">
        <f t="shared" si="12"/>
        <v/>
      </c>
      <c r="V75" s="241" t="str">
        <f t="shared" si="14"/>
        <v/>
      </c>
      <c r="W75" s="212"/>
      <c r="X75" s="212"/>
    </row>
    <row r="76" spans="1:24" s="184" customFormat="1" x14ac:dyDescent="0.2">
      <c r="A76" s="242"/>
      <c r="B76" s="243"/>
      <c r="C76" s="246"/>
      <c r="D76" s="228"/>
      <c r="E76" s="231"/>
      <c r="F76" s="244" t="str">
        <f t="shared" si="13"/>
        <v/>
      </c>
      <c r="G76" s="247"/>
      <c r="H76" s="202"/>
      <c r="I76" s="202"/>
      <c r="J76" s="203">
        <v>261</v>
      </c>
      <c r="K76" s="236"/>
      <c r="L76" s="237"/>
      <c r="M76" s="237"/>
      <c r="N76" s="237"/>
      <c r="O76" s="206" t="str">
        <f t="shared" si="10"/>
        <v/>
      </c>
      <c r="P76" s="207" t="str">
        <f t="shared" si="11"/>
        <v/>
      </c>
      <c r="Q76" s="208"/>
      <c r="R76" s="209"/>
      <c r="S76" s="209"/>
      <c r="T76" s="209"/>
      <c r="U76" s="210" t="str">
        <f t="shared" si="12"/>
        <v/>
      </c>
      <c r="V76" s="241" t="str">
        <f t="shared" si="14"/>
        <v/>
      </c>
      <c r="W76" s="212"/>
      <c r="X76" s="212"/>
    </row>
    <row r="77" spans="1:24" s="184" customFormat="1" x14ac:dyDescent="0.2">
      <c r="A77" s="242"/>
      <c r="B77" s="243"/>
      <c r="C77" s="246"/>
      <c r="D77" s="228"/>
      <c r="E77" s="231"/>
      <c r="F77" s="244" t="str">
        <f t="shared" si="13"/>
        <v/>
      </c>
      <c r="G77" s="247"/>
      <c r="H77" s="202"/>
      <c r="I77" s="202"/>
      <c r="J77" s="203">
        <v>261</v>
      </c>
      <c r="K77" s="236"/>
      <c r="L77" s="237"/>
      <c r="M77" s="237"/>
      <c r="N77" s="237"/>
      <c r="O77" s="206" t="str">
        <f t="shared" si="10"/>
        <v/>
      </c>
      <c r="P77" s="207" t="str">
        <f t="shared" si="11"/>
        <v/>
      </c>
      <c r="Q77" s="208"/>
      <c r="R77" s="209"/>
      <c r="S77" s="209"/>
      <c r="T77" s="209"/>
      <c r="U77" s="210" t="str">
        <f t="shared" si="12"/>
        <v/>
      </c>
      <c r="V77" s="241" t="str">
        <f t="shared" si="14"/>
        <v/>
      </c>
      <c r="W77" s="212"/>
      <c r="X77" s="212"/>
    </row>
    <row r="78" spans="1:24" s="184" customFormat="1" x14ac:dyDescent="0.2">
      <c r="A78" s="242"/>
      <c r="B78" s="243"/>
      <c r="C78" s="246"/>
      <c r="D78" s="228"/>
      <c r="E78" s="231"/>
      <c r="F78" s="244" t="str">
        <f t="shared" si="13"/>
        <v/>
      </c>
      <c r="G78" s="247"/>
      <c r="H78" s="202"/>
      <c r="I78" s="202"/>
      <c r="J78" s="203">
        <v>261</v>
      </c>
      <c r="K78" s="236"/>
      <c r="L78" s="237"/>
      <c r="M78" s="237"/>
      <c r="N78" s="237"/>
      <c r="O78" s="206" t="str">
        <f t="shared" si="10"/>
        <v/>
      </c>
      <c r="P78" s="207" t="str">
        <f t="shared" si="11"/>
        <v/>
      </c>
      <c r="Q78" s="208"/>
      <c r="R78" s="209"/>
      <c r="S78" s="209"/>
      <c r="T78" s="209"/>
      <c r="U78" s="210" t="str">
        <f t="shared" si="12"/>
        <v/>
      </c>
      <c r="V78" s="241" t="str">
        <f t="shared" si="14"/>
        <v/>
      </c>
      <c r="W78" s="212"/>
      <c r="X78" s="212"/>
    </row>
    <row r="79" spans="1:24" s="184" customFormat="1" x14ac:dyDescent="0.2">
      <c r="A79" s="242"/>
      <c r="B79" s="243"/>
      <c r="C79" s="246"/>
      <c r="D79" s="228"/>
      <c r="E79" s="231"/>
      <c r="F79" s="244" t="str">
        <f t="shared" si="13"/>
        <v/>
      </c>
      <c r="G79" s="247"/>
      <c r="H79" s="202"/>
      <c r="I79" s="202"/>
      <c r="J79" s="203">
        <v>261</v>
      </c>
      <c r="K79" s="236"/>
      <c r="L79" s="237"/>
      <c r="M79" s="237"/>
      <c r="N79" s="237"/>
      <c r="O79" s="206" t="str">
        <f t="shared" si="10"/>
        <v/>
      </c>
      <c r="P79" s="207" t="str">
        <f t="shared" si="11"/>
        <v/>
      </c>
      <c r="Q79" s="208"/>
      <c r="R79" s="209"/>
      <c r="S79" s="209"/>
      <c r="T79" s="209"/>
      <c r="U79" s="210" t="str">
        <f t="shared" si="12"/>
        <v/>
      </c>
      <c r="V79" s="241" t="str">
        <f t="shared" si="14"/>
        <v/>
      </c>
      <c r="W79" s="212"/>
      <c r="X79" s="212"/>
    </row>
    <row r="80" spans="1:24" s="184" customFormat="1" x14ac:dyDescent="0.2">
      <c r="A80" s="242"/>
      <c r="B80" s="243"/>
      <c r="C80" s="246"/>
      <c r="D80" s="228"/>
      <c r="E80" s="231"/>
      <c r="F80" s="244" t="str">
        <f t="shared" si="13"/>
        <v/>
      </c>
      <c r="G80" s="247"/>
      <c r="H80" s="202"/>
      <c r="I80" s="202"/>
      <c r="J80" s="203">
        <v>261</v>
      </c>
      <c r="K80" s="236"/>
      <c r="L80" s="237"/>
      <c r="M80" s="237"/>
      <c r="N80" s="237"/>
      <c r="O80" s="206" t="str">
        <f t="shared" si="10"/>
        <v/>
      </c>
      <c r="P80" s="207" t="str">
        <f t="shared" si="11"/>
        <v/>
      </c>
      <c r="Q80" s="208"/>
      <c r="R80" s="209"/>
      <c r="S80" s="209"/>
      <c r="T80" s="209"/>
      <c r="U80" s="210" t="str">
        <f t="shared" si="12"/>
        <v/>
      </c>
      <c r="V80" s="241" t="str">
        <f t="shared" si="14"/>
        <v/>
      </c>
      <c r="W80" s="212"/>
      <c r="X80" s="212"/>
    </row>
    <row r="81" spans="1:24" s="184" customFormat="1" x14ac:dyDescent="0.2">
      <c r="A81" s="242"/>
      <c r="B81" s="243"/>
      <c r="C81" s="246"/>
      <c r="D81" s="228"/>
      <c r="E81" s="231"/>
      <c r="F81" s="244" t="str">
        <f t="shared" si="13"/>
        <v/>
      </c>
      <c r="G81" s="247"/>
      <c r="H81" s="202"/>
      <c r="I81" s="202"/>
      <c r="J81" s="203">
        <v>261</v>
      </c>
      <c r="K81" s="236"/>
      <c r="L81" s="237"/>
      <c r="M81" s="237"/>
      <c r="N81" s="237"/>
      <c r="O81" s="206" t="str">
        <f t="shared" si="10"/>
        <v/>
      </c>
      <c r="P81" s="207" t="str">
        <f t="shared" si="11"/>
        <v/>
      </c>
      <c r="Q81" s="208"/>
      <c r="R81" s="209"/>
      <c r="S81" s="209"/>
      <c r="T81" s="209"/>
      <c r="U81" s="210" t="str">
        <f t="shared" si="12"/>
        <v/>
      </c>
      <c r="V81" s="241" t="str">
        <f t="shared" si="14"/>
        <v/>
      </c>
      <c r="W81" s="212"/>
      <c r="X81" s="212"/>
    </row>
    <row r="82" spans="1:24" s="184" customFormat="1" x14ac:dyDescent="0.2">
      <c r="A82" s="242"/>
      <c r="B82" s="243"/>
      <c r="C82" s="246"/>
      <c r="D82" s="228"/>
      <c r="E82" s="231"/>
      <c r="F82" s="244" t="str">
        <f t="shared" si="13"/>
        <v/>
      </c>
      <c r="G82" s="247"/>
      <c r="H82" s="202"/>
      <c r="I82" s="202"/>
      <c r="J82" s="203">
        <v>261</v>
      </c>
      <c r="K82" s="236"/>
      <c r="L82" s="237"/>
      <c r="M82" s="237"/>
      <c r="N82" s="237"/>
      <c r="O82" s="206" t="str">
        <f t="shared" si="10"/>
        <v/>
      </c>
      <c r="P82" s="207" t="str">
        <f t="shared" si="11"/>
        <v/>
      </c>
      <c r="Q82" s="208"/>
      <c r="R82" s="209"/>
      <c r="S82" s="209"/>
      <c r="T82" s="209"/>
      <c r="U82" s="210" t="str">
        <f t="shared" si="12"/>
        <v/>
      </c>
      <c r="V82" s="241" t="str">
        <f t="shared" si="14"/>
        <v/>
      </c>
      <c r="W82" s="212"/>
      <c r="X82" s="212"/>
    </row>
    <row r="83" spans="1:24" s="184" customFormat="1" x14ac:dyDescent="0.2">
      <c r="A83" s="248"/>
      <c r="B83" s="249"/>
      <c r="C83" s="250"/>
      <c r="D83" s="251"/>
      <c r="E83" s="252"/>
      <c r="F83" s="253" t="str">
        <f t="shared" si="13"/>
        <v/>
      </c>
      <c r="G83" s="254"/>
      <c r="H83" s="255"/>
      <c r="I83" s="255"/>
      <c r="J83" s="250">
        <v>261</v>
      </c>
      <c r="K83" s="256"/>
      <c r="L83" s="257"/>
      <c r="M83" s="257"/>
      <c r="N83" s="257"/>
      <c r="O83" s="258" t="str">
        <f t="shared" si="10"/>
        <v/>
      </c>
      <c r="P83" s="259" t="str">
        <f t="shared" si="11"/>
        <v/>
      </c>
      <c r="Q83" s="260"/>
      <c r="R83" s="261"/>
      <c r="S83" s="261"/>
      <c r="T83" s="261"/>
      <c r="U83" s="262" t="str">
        <f t="shared" si="12"/>
        <v/>
      </c>
      <c r="V83" s="263" t="str">
        <f t="shared" si="14"/>
        <v/>
      </c>
      <c r="W83" s="212"/>
      <c r="X83" s="212"/>
    </row>
    <row r="84" spans="1:24" s="277" customFormat="1" x14ac:dyDescent="0.25">
      <c r="A84" s="264"/>
      <c r="B84" s="265"/>
      <c r="C84" s="266"/>
      <c r="D84" s="265"/>
      <c r="E84" s="265"/>
      <c r="F84" s="267"/>
      <c r="G84" s="268"/>
      <c r="H84" s="269"/>
      <c r="I84" s="269"/>
      <c r="J84" s="270"/>
      <c r="K84" s="264"/>
      <c r="L84" s="271"/>
      <c r="M84" s="271"/>
      <c r="N84" s="271"/>
      <c r="O84" s="272" t="s">
        <v>162</v>
      </c>
      <c r="P84" s="273">
        <f>IF(P8="",IF(P9="","",AVERAGE(P8:P83)),AVERAGE(P8:P83))</f>
        <v>1.3007560696751141</v>
      </c>
      <c r="Q84" s="274">
        <f>SUM(Q8:Q83)</f>
        <v>0</v>
      </c>
      <c r="R84" s="274">
        <f>SUM(R8:R83)</f>
        <v>0</v>
      </c>
      <c r="S84" s="274">
        <f>SUM(S8:S83)</f>
        <v>0</v>
      </c>
      <c r="T84" s="274">
        <f>SUM(T8:T83)</f>
        <v>0</v>
      </c>
      <c r="U84" s="275" t="str">
        <f>IF(Q84=0,"",R84/(Q84-S84))</f>
        <v/>
      </c>
      <c r="V84" s="276"/>
    </row>
    <row r="85" spans="1:24" s="277" customFormat="1" x14ac:dyDescent="0.25">
      <c r="A85" s="264"/>
      <c r="B85" s="265"/>
      <c r="C85" s="266"/>
      <c r="D85" s="265"/>
      <c r="E85" s="265"/>
      <c r="F85" s="267"/>
      <c r="G85" s="268"/>
      <c r="H85" s="269"/>
      <c r="I85" s="269"/>
      <c r="J85" s="270"/>
      <c r="K85" s="264"/>
      <c r="L85" s="271"/>
      <c r="M85" s="271"/>
      <c r="N85" s="271"/>
      <c r="O85" s="278" t="s">
        <v>163</v>
      </c>
      <c r="P85" s="279">
        <f>IF(P84="","",IF(P84&gt;1,30,IF(P84&gt;0.95,28,IF(P84&gt;0.9,24,IF(P84&gt;0.85,20,IF(P84&gt;0.8,16,IF(P84&gt;0.75,12,IF(P84&gt;0.7,8,IF(P84&gt;0.5,4,0)))))))))</f>
        <v>30</v>
      </c>
      <c r="Q85" s="274"/>
      <c r="R85" s="274"/>
      <c r="S85" s="274"/>
      <c r="T85" s="274"/>
      <c r="U85" s="275"/>
      <c r="V85" s="276"/>
    </row>
    <row r="86" spans="1:24" s="277" customFormat="1" x14ac:dyDescent="0.25">
      <c r="A86" s="264"/>
      <c r="B86" s="265"/>
      <c r="C86" s="266"/>
      <c r="D86" s="265"/>
      <c r="E86" s="265"/>
      <c r="F86" s="267"/>
      <c r="G86" s="268"/>
      <c r="H86" s="269"/>
      <c r="I86" s="269"/>
      <c r="J86" s="270"/>
      <c r="K86" s="264"/>
      <c r="L86" s="271"/>
      <c r="M86" s="271"/>
      <c r="N86" s="271"/>
      <c r="O86" s="278" t="s">
        <v>164</v>
      </c>
      <c r="P86" s="279">
        <f>IF(P84="","",IF(P84&gt;1,60,IF(P84&gt;0.95,56,IF(P84&gt;0.9,48,IF(P84&gt;0.85,40,IF(P84&gt;0.8,32,IF(P84&gt;0.75,24,IF(P84&gt;0.7,16,IF(P84&gt;0.5,8,0)))))))))</f>
        <v>60</v>
      </c>
      <c r="Q86" s="274"/>
      <c r="R86" s="274"/>
      <c r="S86" s="274"/>
      <c r="T86" s="274"/>
      <c r="U86" s="275"/>
      <c r="V86" s="276"/>
    </row>
    <row r="87" spans="1:24" s="277" customFormat="1" x14ac:dyDescent="0.25">
      <c r="A87" s="264"/>
      <c r="B87" s="265"/>
      <c r="C87" s="266"/>
      <c r="D87" s="265"/>
      <c r="E87" s="265"/>
      <c r="F87" s="267"/>
      <c r="G87" s="268"/>
      <c r="H87" s="269"/>
      <c r="I87" s="269"/>
      <c r="J87" s="270"/>
      <c r="K87" s="264"/>
      <c r="L87" s="271"/>
      <c r="M87" s="271"/>
      <c r="N87" s="271"/>
      <c r="O87" s="278"/>
      <c r="P87" s="280"/>
      <c r="Q87" s="274"/>
      <c r="R87" s="274"/>
      <c r="S87" s="274"/>
      <c r="T87" s="274"/>
      <c r="U87" s="275"/>
      <c r="V87" s="276"/>
    </row>
    <row r="88" spans="1:24" s="277" customFormat="1" x14ac:dyDescent="0.25">
      <c r="A88" s="264"/>
      <c r="B88" s="281" t="s">
        <v>165</v>
      </c>
      <c r="C88" s="282"/>
      <c r="D88" s="283"/>
      <c r="E88" s="283"/>
      <c r="F88" s="284"/>
      <c r="G88" s="285"/>
      <c r="H88" s="269"/>
      <c r="I88" s="269"/>
      <c r="J88" s="270"/>
      <c r="K88" s="264"/>
      <c r="L88" s="271"/>
      <c r="M88" s="271"/>
      <c r="N88" s="271"/>
      <c r="O88" s="278"/>
      <c r="P88" s="280"/>
      <c r="Q88" s="274"/>
      <c r="R88" s="274"/>
      <c r="S88" s="274"/>
      <c r="T88" s="274"/>
      <c r="U88" s="275"/>
      <c r="V88" s="276"/>
    </row>
    <row r="89" spans="1:24" s="277" customFormat="1" x14ac:dyDescent="0.25">
      <c r="A89" s="264"/>
      <c r="B89" s="286" t="s">
        <v>166</v>
      </c>
      <c r="C89" s="593" t="s">
        <v>167</v>
      </c>
      <c r="D89" s="593"/>
      <c r="E89" s="593"/>
      <c r="F89" s="287"/>
      <c r="G89" s="288">
        <v>0.97</v>
      </c>
      <c r="H89" s="269"/>
      <c r="I89" s="269"/>
      <c r="J89" s="270"/>
      <c r="K89" s="264"/>
      <c r="L89" s="271"/>
      <c r="M89" s="271"/>
      <c r="N89" s="271"/>
      <c r="O89" s="278"/>
      <c r="P89" s="280"/>
      <c r="Q89" s="274"/>
      <c r="R89" s="274"/>
      <c r="S89" s="274"/>
      <c r="T89" s="274"/>
      <c r="U89" s="275"/>
      <c r="V89" s="276"/>
    </row>
    <row r="90" spans="1:24" s="277" customFormat="1" x14ac:dyDescent="0.25">
      <c r="A90" s="264"/>
      <c r="B90" s="289"/>
      <c r="C90" s="594"/>
      <c r="D90" s="594"/>
      <c r="E90" s="594"/>
      <c r="F90" s="290"/>
      <c r="G90" s="291"/>
      <c r="H90" s="269"/>
      <c r="I90" s="269"/>
      <c r="J90" s="270"/>
      <c r="K90" s="264"/>
      <c r="L90" s="271"/>
      <c r="M90" s="271"/>
      <c r="N90" s="271"/>
      <c r="O90" s="278"/>
      <c r="P90" s="280"/>
      <c r="Q90" s="274"/>
      <c r="R90" s="274"/>
      <c r="S90" s="274"/>
      <c r="T90" s="274"/>
      <c r="U90" s="275"/>
      <c r="V90" s="276"/>
    </row>
    <row r="91" spans="1:24" s="277" customFormat="1" x14ac:dyDescent="0.25">
      <c r="A91" s="264"/>
      <c r="B91" s="289"/>
      <c r="C91" s="594"/>
      <c r="D91" s="594"/>
      <c r="E91" s="594"/>
      <c r="F91" s="290"/>
      <c r="G91" s="291"/>
      <c r="H91" s="269"/>
      <c r="I91" s="269"/>
      <c r="J91" s="270"/>
      <c r="K91" s="264"/>
      <c r="L91" s="271"/>
      <c r="M91" s="271"/>
      <c r="N91" s="271"/>
      <c r="O91" s="278"/>
      <c r="P91" s="280"/>
      <c r="Q91" s="274"/>
      <c r="R91" s="274"/>
      <c r="S91" s="274"/>
      <c r="T91" s="274"/>
      <c r="U91" s="275"/>
      <c r="V91" s="276"/>
    </row>
    <row r="92" spans="1:24" s="277" customFormat="1" x14ac:dyDescent="0.25">
      <c r="A92" s="264"/>
      <c r="B92" s="289"/>
      <c r="C92" s="594"/>
      <c r="D92" s="594"/>
      <c r="E92" s="594"/>
      <c r="F92" s="290"/>
      <c r="G92" s="291"/>
      <c r="H92" s="269"/>
      <c r="I92" s="269"/>
      <c r="J92" s="270"/>
      <c r="K92" s="264"/>
      <c r="L92" s="271"/>
      <c r="M92" s="271"/>
      <c r="N92" s="271"/>
      <c r="O92" s="278"/>
      <c r="P92" s="280"/>
      <c r="Q92" s="274"/>
      <c r="R92" s="274"/>
      <c r="S92" s="274"/>
      <c r="T92" s="274"/>
      <c r="U92" s="275"/>
      <c r="V92" s="276"/>
    </row>
    <row r="93" spans="1:24" s="277" customFormat="1" x14ac:dyDescent="0.25">
      <c r="A93" s="264"/>
      <c r="B93" s="289"/>
      <c r="C93" s="594"/>
      <c r="D93" s="594"/>
      <c r="E93" s="594"/>
      <c r="F93" s="290"/>
      <c r="G93" s="291"/>
      <c r="H93" s="269"/>
      <c r="I93" s="269"/>
      <c r="J93" s="270"/>
      <c r="K93" s="264"/>
      <c r="L93" s="271"/>
      <c r="M93" s="271"/>
      <c r="N93" s="271"/>
      <c r="O93" s="278"/>
      <c r="P93" s="280"/>
      <c r="Q93" s="274"/>
      <c r="R93" s="274"/>
      <c r="S93" s="274"/>
      <c r="T93" s="274"/>
      <c r="U93" s="275"/>
      <c r="V93" s="276"/>
    </row>
    <row r="94" spans="1:24" s="277" customFormat="1" x14ac:dyDescent="0.25">
      <c r="A94" s="264"/>
      <c r="B94" s="289"/>
      <c r="C94" s="594"/>
      <c r="D94" s="594"/>
      <c r="E94" s="594"/>
      <c r="F94" s="290"/>
      <c r="G94" s="291"/>
      <c r="H94" s="269"/>
      <c r="I94" s="269"/>
      <c r="J94" s="270"/>
      <c r="K94" s="264"/>
      <c r="L94" s="271"/>
      <c r="M94" s="271"/>
      <c r="N94" s="271"/>
      <c r="O94" s="278"/>
      <c r="P94" s="280"/>
      <c r="Q94" s="274"/>
      <c r="R94" s="274"/>
      <c r="S94" s="274"/>
      <c r="T94" s="274"/>
      <c r="U94" s="275"/>
      <c r="V94" s="276"/>
    </row>
    <row r="95" spans="1:24" s="277" customFormat="1" x14ac:dyDescent="0.25">
      <c r="A95" s="264"/>
      <c r="B95" s="289"/>
      <c r="C95" s="594"/>
      <c r="D95" s="594"/>
      <c r="E95" s="594"/>
      <c r="F95" s="290"/>
      <c r="G95" s="291"/>
      <c r="H95" s="269"/>
      <c r="I95" s="269"/>
      <c r="J95" s="270"/>
      <c r="K95" s="264"/>
      <c r="L95" s="271"/>
      <c r="M95" s="271"/>
      <c r="N95" s="271"/>
      <c r="O95" s="278"/>
      <c r="P95" s="280"/>
      <c r="Q95" s="274"/>
      <c r="R95" s="274"/>
      <c r="S95" s="274"/>
      <c r="T95" s="274"/>
      <c r="U95" s="275"/>
      <c r="V95" s="276"/>
    </row>
    <row r="96" spans="1:24" s="277" customFormat="1" x14ac:dyDescent="0.25">
      <c r="A96" s="264"/>
      <c r="B96" s="289"/>
      <c r="C96" s="594"/>
      <c r="D96" s="594"/>
      <c r="E96" s="594"/>
      <c r="F96" s="290"/>
      <c r="G96" s="291"/>
      <c r="H96" s="269"/>
      <c r="I96" s="269"/>
      <c r="J96" s="270"/>
      <c r="K96" s="264"/>
      <c r="L96" s="271"/>
      <c r="M96" s="271"/>
      <c r="N96" s="271"/>
      <c r="O96" s="278"/>
      <c r="P96" s="280"/>
      <c r="Q96" s="274"/>
      <c r="R96" s="274"/>
      <c r="S96" s="274"/>
      <c r="T96" s="274"/>
      <c r="U96" s="275"/>
      <c r="V96" s="276"/>
    </row>
    <row r="97" spans="1:32" s="277" customFormat="1" x14ac:dyDescent="0.25">
      <c r="A97" s="264"/>
      <c r="B97" s="289"/>
      <c r="C97" s="594"/>
      <c r="D97" s="594"/>
      <c r="E97" s="594"/>
      <c r="F97" s="290"/>
      <c r="G97" s="291"/>
      <c r="H97" s="269"/>
      <c r="I97" s="269"/>
      <c r="J97" s="270"/>
      <c r="K97" s="264"/>
      <c r="L97" s="271"/>
      <c r="M97" s="271"/>
      <c r="N97" s="271"/>
      <c r="O97" s="278"/>
      <c r="P97" s="280"/>
      <c r="Q97" s="274"/>
      <c r="R97" s="274"/>
      <c r="S97" s="274"/>
      <c r="T97" s="274"/>
      <c r="U97" s="275"/>
      <c r="V97" s="276"/>
    </row>
    <row r="98" spans="1:32" s="277" customFormat="1" x14ac:dyDescent="0.25">
      <c r="A98" s="264"/>
      <c r="B98" s="289"/>
      <c r="C98" s="594"/>
      <c r="D98" s="594"/>
      <c r="E98" s="594"/>
      <c r="F98" s="290"/>
      <c r="G98" s="291"/>
      <c r="H98" s="269"/>
      <c r="I98" s="269"/>
      <c r="J98" s="270"/>
      <c r="K98" s="264"/>
      <c r="L98" s="271"/>
      <c r="M98" s="271"/>
      <c r="N98" s="271"/>
      <c r="O98" s="278"/>
      <c r="P98" s="280"/>
      <c r="Q98" s="274"/>
      <c r="R98" s="274"/>
      <c r="S98" s="274"/>
      <c r="T98" s="274"/>
      <c r="U98" s="275"/>
      <c r="V98" s="276"/>
    </row>
    <row r="99" spans="1:32" s="277" customFormat="1" x14ac:dyDescent="0.25">
      <c r="A99" s="264"/>
      <c r="B99" s="289"/>
      <c r="C99" s="594"/>
      <c r="D99" s="594"/>
      <c r="E99" s="594"/>
      <c r="F99" s="290"/>
      <c r="G99" s="291"/>
      <c r="H99" s="269"/>
      <c r="I99" s="269"/>
      <c r="J99" s="270"/>
      <c r="K99" s="264"/>
      <c r="L99" s="271"/>
      <c r="M99" s="271"/>
      <c r="N99" s="271"/>
      <c r="O99" s="278"/>
      <c r="P99" s="280"/>
      <c r="Q99" s="274"/>
      <c r="R99" s="274"/>
      <c r="S99" s="274"/>
      <c r="T99" s="274"/>
      <c r="U99" s="275"/>
      <c r="V99" s="276"/>
    </row>
    <row r="100" spans="1:32" s="277" customFormat="1" x14ac:dyDescent="0.25">
      <c r="A100" s="264"/>
      <c r="B100" s="265"/>
      <c r="C100" s="266"/>
      <c r="D100" s="265"/>
      <c r="E100" s="265"/>
      <c r="F100" s="267"/>
      <c r="G100" s="268"/>
      <c r="H100" s="269"/>
      <c r="I100" s="269"/>
      <c r="J100" s="270"/>
      <c r="K100" s="264"/>
      <c r="L100" s="271"/>
      <c r="M100" s="271"/>
      <c r="N100" s="271"/>
      <c r="O100" s="278"/>
      <c r="P100" s="280"/>
      <c r="Q100" s="274"/>
      <c r="R100" s="274"/>
      <c r="S100" s="274"/>
      <c r="T100" s="274"/>
      <c r="U100" s="275"/>
      <c r="V100" s="276"/>
    </row>
    <row r="101" spans="1:32" s="277" customFormat="1" ht="15" customHeight="1" x14ac:dyDescent="0.2">
      <c r="A101" s="292"/>
      <c r="B101" s="293"/>
      <c r="C101" s="294"/>
      <c r="D101" s="293"/>
      <c r="E101" s="293"/>
      <c r="F101" s="295"/>
      <c r="G101" s="296"/>
      <c r="H101" s="297"/>
      <c r="I101" s="297"/>
      <c r="J101" s="298"/>
      <c r="K101" s="299"/>
      <c r="L101" s="300"/>
      <c r="M101" s="300"/>
      <c r="N101" s="300"/>
      <c r="O101" s="301"/>
      <c r="P101" s="302"/>
      <c r="Q101" s="595" t="s">
        <v>168</v>
      </c>
      <c r="R101" s="595"/>
      <c r="S101" s="595"/>
      <c r="T101" s="595"/>
      <c r="U101" s="595"/>
      <c r="V101" s="276"/>
    </row>
    <row r="102" spans="1:32" s="277" customFormat="1" ht="63.75" customHeight="1" x14ac:dyDescent="0.2">
      <c r="A102" s="596" t="s">
        <v>169</v>
      </c>
      <c r="B102" s="596"/>
      <c r="C102" s="596"/>
      <c r="D102" s="596"/>
      <c r="E102" s="596"/>
      <c r="F102" s="596"/>
      <c r="G102" s="596"/>
      <c r="H102" s="596"/>
      <c r="I102" s="596"/>
      <c r="J102" s="596"/>
      <c r="K102" s="596"/>
      <c r="L102" s="596"/>
      <c r="M102" s="596"/>
      <c r="N102" s="596"/>
      <c r="O102" s="596"/>
      <c r="P102" s="280"/>
      <c r="Q102" s="189" t="s">
        <v>131</v>
      </c>
      <c r="R102" s="189" t="s">
        <v>132</v>
      </c>
      <c r="S102" s="189" t="s">
        <v>133</v>
      </c>
      <c r="T102" s="189" t="s">
        <v>134</v>
      </c>
      <c r="U102" s="303" t="s">
        <v>135</v>
      </c>
      <c r="V102" s="276"/>
    </row>
    <row r="103" spans="1:32" s="277" customFormat="1" x14ac:dyDescent="0.2">
      <c r="A103" s="304"/>
      <c r="B103" s="265"/>
      <c r="C103" s="266"/>
      <c r="D103" s="265"/>
      <c r="E103" s="265"/>
      <c r="F103" s="267"/>
      <c r="G103" s="268"/>
      <c r="H103" s="269"/>
      <c r="I103" s="269"/>
      <c r="J103" s="270"/>
      <c r="K103" s="264"/>
      <c r="L103" s="271"/>
      <c r="M103" s="271"/>
      <c r="N103" s="271"/>
      <c r="O103" s="278"/>
      <c r="P103" s="280"/>
      <c r="Q103" s="209"/>
      <c r="R103" s="209"/>
      <c r="S103" s="209"/>
      <c r="T103" s="209"/>
      <c r="U103" s="305" t="str">
        <f>IF(Q103="","",R103/(Q103-S103))</f>
        <v/>
      </c>
      <c r="V103" s="276"/>
    </row>
    <row r="104" spans="1:32" s="277" customFormat="1" x14ac:dyDescent="0.25">
      <c r="A104" s="304"/>
      <c r="B104" s="265"/>
      <c r="C104" s="266"/>
      <c r="D104" s="265"/>
      <c r="E104" s="265"/>
      <c r="F104" s="267"/>
      <c r="G104" s="268"/>
      <c r="H104" s="269"/>
      <c r="I104" s="269"/>
      <c r="J104" s="270"/>
      <c r="K104" s="264"/>
      <c r="L104" s="271"/>
      <c r="M104" s="271"/>
      <c r="N104" s="271"/>
      <c r="O104" s="278"/>
      <c r="P104" s="280"/>
      <c r="Q104" s="274"/>
      <c r="R104" s="274"/>
      <c r="S104" s="274"/>
      <c r="T104" s="278" t="s">
        <v>170</v>
      </c>
      <c r="U104" s="306" t="str">
        <f>IF(U103="","",IF(U103=1,30,IF(U103&gt;0.95,28,IF(U103&gt;0.9,24,IF(U103&gt;0.85,20,IF(U103&gt;0.8,16,IF(U103&gt;0.75,12,IF(U103&gt;0.7,8,IF(U103&gt;0.5,4,0)))))))))</f>
        <v/>
      </c>
      <c r="V104" s="276"/>
    </row>
    <row r="105" spans="1:32" s="277" customFormat="1" x14ac:dyDescent="0.25">
      <c r="A105" s="307"/>
      <c r="B105" s="308"/>
      <c r="C105" s="309"/>
      <c r="D105" s="308"/>
      <c r="E105" s="308"/>
      <c r="F105" s="310"/>
      <c r="G105" s="311"/>
      <c r="H105" s="312"/>
      <c r="I105" s="312"/>
      <c r="J105" s="313"/>
      <c r="K105" s="314"/>
      <c r="L105" s="315"/>
      <c r="M105" s="315"/>
      <c r="N105" s="315"/>
      <c r="O105" s="316"/>
      <c r="P105" s="317"/>
      <c r="Q105" s="318"/>
      <c r="R105" s="318"/>
      <c r="S105" s="318"/>
      <c r="T105" s="316" t="s">
        <v>171</v>
      </c>
      <c r="U105" s="306" t="str">
        <f>IF(U103="","",IF(U103=1,60,IF(U103&gt;0.95,56,IF(U103&gt;0.9,48,IF(U103&gt;0.85,40,IF(U103&gt;0.8,32,IF(U103&gt;0.75,24,IF(U103&gt;0.7,16,IF(U103&gt;0.5,8,0)))))))))</f>
        <v/>
      </c>
      <c r="V105" s="276"/>
    </row>
    <row r="106" spans="1:32" s="277" customFormat="1" x14ac:dyDescent="0.2">
      <c r="A106" s="264"/>
      <c r="B106" s="265"/>
      <c r="C106" s="266"/>
      <c r="D106" s="265"/>
      <c r="E106" s="265"/>
      <c r="F106" s="267"/>
      <c r="G106" s="268"/>
      <c r="H106" s="269"/>
      <c r="I106" s="269"/>
      <c r="J106" s="270"/>
      <c r="K106" s="264"/>
      <c r="L106" s="271"/>
      <c r="M106" s="271"/>
      <c r="N106" s="271"/>
      <c r="P106" s="278"/>
      <c r="Q106" s="319"/>
      <c r="R106" s="319"/>
      <c r="S106" s="319"/>
      <c r="T106" s="319"/>
      <c r="AF106" s="320"/>
    </row>
    <row r="107" spans="1:32" s="277" customFormat="1" x14ac:dyDescent="0.2">
      <c r="A107" s="264"/>
      <c r="B107" s="265"/>
      <c r="C107" s="266"/>
      <c r="D107" s="265"/>
      <c r="E107" s="265"/>
      <c r="F107" s="267"/>
      <c r="G107" s="268"/>
      <c r="H107" s="269"/>
      <c r="I107" s="269"/>
      <c r="J107" s="270"/>
      <c r="K107" s="264"/>
      <c r="L107" s="271"/>
      <c r="M107" s="271"/>
      <c r="N107" s="271"/>
      <c r="P107" s="278"/>
      <c r="Q107" s="319"/>
      <c r="R107" s="319"/>
      <c r="S107" s="319"/>
      <c r="T107" s="319"/>
      <c r="AF107" s="320"/>
    </row>
    <row r="108" spans="1:32" s="184" customFormat="1" ht="45" customHeight="1" x14ac:dyDescent="0.25">
      <c r="A108" s="597" t="s">
        <v>172</v>
      </c>
      <c r="B108" s="597"/>
      <c r="C108" s="597"/>
      <c r="D108" s="597"/>
      <c r="E108" s="597"/>
      <c r="F108" s="597"/>
      <c r="G108" s="597"/>
      <c r="H108" s="597"/>
      <c r="I108" s="597"/>
      <c r="J108" s="597"/>
      <c r="K108" s="597"/>
      <c r="L108" s="597"/>
      <c r="M108" s="597"/>
      <c r="N108" s="597"/>
      <c r="O108" s="597"/>
      <c r="P108" s="597"/>
      <c r="Q108" s="597"/>
      <c r="R108" s="597"/>
      <c r="S108" s="597"/>
      <c r="T108" s="597"/>
      <c r="U108" s="597"/>
      <c r="V108" s="597"/>
      <c r="W108" s="212"/>
      <c r="X108" s="212"/>
    </row>
    <row r="109" spans="1:32" s="184" customFormat="1" ht="30" customHeight="1" x14ac:dyDescent="0.2">
      <c r="A109" s="321" t="s">
        <v>173</v>
      </c>
      <c r="B109" s="322"/>
      <c r="C109" s="323"/>
      <c r="D109" s="324"/>
      <c r="E109" s="323"/>
      <c r="F109" s="323"/>
      <c r="G109" s="325"/>
      <c r="H109" s="326"/>
      <c r="I109" s="326"/>
      <c r="J109" s="322"/>
      <c r="K109" s="327"/>
      <c r="L109" s="328"/>
      <c r="M109" s="328"/>
      <c r="N109" s="328"/>
      <c r="O109" s="329" t="s">
        <v>174</v>
      </c>
      <c r="P109" s="330">
        <f>P110+P111</f>
        <v>0</v>
      </c>
      <c r="Q109" s="331"/>
      <c r="R109" s="325"/>
      <c r="S109" s="325"/>
      <c r="T109" s="325"/>
      <c r="U109" s="325"/>
      <c r="V109" s="332"/>
      <c r="W109" s="212"/>
      <c r="X109" s="212"/>
    </row>
    <row r="110" spans="1:32" s="184" customFormat="1" x14ac:dyDescent="0.2">
      <c r="A110" s="598" t="s">
        <v>175</v>
      </c>
      <c r="B110" s="598"/>
      <c r="C110" s="333"/>
      <c r="D110" s="334"/>
      <c r="E110" s="188" t="s">
        <v>151</v>
      </c>
      <c r="F110" s="335"/>
      <c r="G110" s="336"/>
      <c r="H110" s="202"/>
      <c r="I110" s="202"/>
      <c r="J110" s="337"/>
      <c r="K110" s="338"/>
      <c r="L110" s="339"/>
      <c r="M110" s="339"/>
      <c r="N110" s="339"/>
      <c r="O110" s="206">
        <f>IF(G110="",0,IF(G110="Ne treba raditi na predm.",1+SUM(L110:N110),(SUM(L110:N110)/G110)))</f>
        <v>0</v>
      </c>
      <c r="P110" s="207">
        <f>IF(K110&gt;0,O110*(J110/(J110-K110)),O110)</f>
        <v>0</v>
      </c>
      <c r="Q110" s="208"/>
      <c r="R110" s="209"/>
      <c r="S110" s="209"/>
      <c r="T110" s="209"/>
      <c r="U110" s="210" t="str">
        <f>IF(Q110="","",R110/(Q110-S110))</f>
        <v/>
      </c>
      <c r="V110" s="211">
        <f>IF(P110="","",IF(C110="Ne","",IF(G110="Ne treba raditi na predm.","",IF((P110+P111)&gt;1,10,IF(U110="",IF((P110+P111)&gt;0.9,8,IF((P110+P111)&gt;0.8,6,IF((P110+P111)&gt;0.7,4,IF((P110+P111)&gt;0.6,2,0)))),IF((U110+U111)=1,10,IF((U110+U111)&gt;0.9,8,IF((U110+U111)&gt;0.8,6,IF((U110+U111)&gt;0.7,5,IF((U110+U111)&gt;0.6,4,IF((U110+U111)&gt;0.5,2,0)))))))))))</f>
        <v>0</v>
      </c>
    </row>
    <row r="111" spans="1:32" s="184" customFormat="1" x14ac:dyDescent="0.2">
      <c r="A111" s="598" t="s">
        <v>176</v>
      </c>
      <c r="B111" s="598"/>
      <c r="C111" s="333"/>
      <c r="D111" s="243"/>
      <c r="E111" s="340"/>
      <c r="F111" s="341" t="str">
        <f>IF(E111="Sudija",1,IF(E111="Stručni saradnik",1,""))</f>
        <v/>
      </c>
      <c r="G111" s="336"/>
      <c r="H111" s="202"/>
      <c r="I111" s="202"/>
      <c r="J111" s="337"/>
      <c r="K111" s="338"/>
      <c r="L111" s="339"/>
      <c r="M111" s="339"/>
      <c r="N111" s="339"/>
      <c r="O111" s="206">
        <f>IF(G111="",0,IF(G111="Ne treba raditi na predm.",1+SUM(L111:N111),(SUM(L111:N111)/G111)))</f>
        <v>0</v>
      </c>
      <c r="P111" s="207">
        <f>IF(K111&gt;0,O111*(J111/(J111-K111)),O111)</f>
        <v>0</v>
      </c>
      <c r="Q111" s="208"/>
      <c r="R111" s="209"/>
      <c r="S111" s="209"/>
      <c r="T111" s="209"/>
      <c r="U111" s="210" t="str">
        <f>IF(Q111="","",R111/(Q111-S111))</f>
        <v/>
      </c>
      <c r="V111" s="241">
        <f>IF(P110="","",IF(C111="Ne","",IF(G111="Ne treba raditi na predm.","", IF((P110+P111)&gt;1,30,IF(U110="",IF((P110+P111)&gt;0.9,25,IF((P110+P111)&gt;0.8,20,IF((P110+P111)&gt;0.7,16,IF((P110+P111)&gt;0.6,10,IF((P110+P111)&gt;0.5,4,0))))),IF((U110+U111)=1,30,IF((U110+U111)&gt;0.9,25,IF((U110+U111)&gt;0.8,20,IF((U110+U111)&gt;0.7,15,IF((U110+U111)&gt;0.6,10,IF((U110+U111)&gt;0.5,5,0)))))))))))</f>
        <v>0</v>
      </c>
    </row>
    <row r="112" spans="1:32" s="184" customFormat="1" ht="30" customHeight="1" x14ac:dyDescent="0.2">
      <c r="A112" s="321" t="s">
        <v>177</v>
      </c>
      <c r="B112" s="322"/>
      <c r="C112" s="323"/>
      <c r="D112" s="324" t="s">
        <v>178</v>
      </c>
      <c r="E112" s="323"/>
      <c r="F112" s="323"/>
      <c r="G112" s="325"/>
      <c r="H112" s="342"/>
      <c r="I112" s="342"/>
      <c r="J112" s="322"/>
      <c r="K112" s="323"/>
      <c r="L112" s="323"/>
      <c r="M112" s="323"/>
      <c r="N112" s="323"/>
      <c r="O112" s="329" t="s">
        <v>174</v>
      </c>
      <c r="P112" s="330">
        <f>P113+P114</f>
        <v>1.0325607142857143</v>
      </c>
      <c r="Q112" s="325"/>
      <c r="R112" s="325"/>
      <c r="S112" s="325"/>
      <c r="T112" s="325"/>
      <c r="U112" s="325"/>
      <c r="V112" s="332"/>
      <c r="W112" s="212"/>
      <c r="X112" s="212"/>
    </row>
    <row r="113" spans="1:24" s="184" customFormat="1" x14ac:dyDescent="0.2">
      <c r="A113" s="598" t="s">
        <v>179</v>
      </c>
      <c r="B113" s="598"/>
      <c r="C113" s="333" t="s">
        <v>157</v>
      </c>
      <c r="D113" s="243"/>
      <c r="E113" s="340" t="s">
        <v>125</v>
      </c>
      <c r="F113" s="244">
        <f>IF(E113="Sudija",1,IF(E113="Stručni saradnik",1,""))</f>
        <v>1</v>
      </c>
      <c r="G113" s="343">
        <v>1</v>
      </c>
      <c r="H113" s="202" t="s">
        <v>152</v>
      </c>
      <c r="I113" s="202" t="s">
        <v>153</v>
      </c>
      <c r="J113" s="337">
        <v>261</v>
      </c>
      <c r="K113" s="338">
        <v>9</v>
      </c>
      <c r="L113" s="339">
        <v>0.92569999999999997</v>
      </c>
      <c r="M113" s="339"/>
      <c r="N113" s="339"/>
      <c r="O113" s="206">
        <f>IF(G113="",0,IF(G113="Ne treba raditi na predm.",1+SUM(L113:N113),(SUM(L113:N113)/G113)))</f>
        <v>0.92569999999999997</v>
      </c>
      <c r="P113" s="207">
        <f>IF(K113&gt;0,O113*(J113/(J113-K113)),O113)</f>
        <v>0.9587607142857143</v>
      </c>
      <c r="Q113" s="208"/>
      <c r="R113" s="209"/>
      <c r="S113" s="209"/>
      <c r="T113" s="209"/>
      <c r="U113" s="210" t="str">
        <f>IF(Q113="","",R113/(Q113-S113))</f>
        <v/>
      </c>
      <c r="V113" s="241">
        <f>IF(P113="","",IF(C113="Ne","",IF(G113="Ne treba raditi na predm.","", IF((P113+P114)&gt;1,30,IF(U113="",IF((P113+P114)&gt;0.9,25,IF((P113+P114)&gt;0.8,20,IF((P113+P114)&gt;0.7,16,IF((P113+P114)&gt;0.6,10,IF((P113+P114)&gt;0.5,4,0))))),IF((U113+U114)=1,30,IF((U113+U114)&gt;0.9,25,IF((U113+U114)&gt;0.8,20,IF((U113+U114)&gt;0.7,15,IF((U113+U114)&gt;0.6,10,IF((U113+U114)&gt;0.5,5,0)))))))))))</f>
        <v>30</v>
      </c>
    </row>
    <row r="114" spans="1:24" s="184" customFormat="1" x14ac:dyDescent="0.2">
      <c r="A114" s="598" t="s">
        <v>180</v>
      </c>
      <c r="B114" s="598"/>
      <c r="C114" s="333" t="s">
        <v>155</v>
      </c>
      <c r="D114" s="243"/>
      <c r="E114" s="340" t="s">
        <v>125</v>
      </c>
      <c r="F114" s="244">
        <f>IF(E114="Sudija",1,IF(E114="Stručni saradnik",1,""))</f>
        <v>1</v>
      </c>
      <c r="G114" s="343">
        <v>1</v>
      </c>
      <c r="H114" s="202" t="s">
        <v>152</v>
      </c>
      <c r="I114" s="202" t="s">
        <v>153</v>
      </c>
      <c r="J114" s="337">
        <v>225</v>
      </c>
      <c r="K114" s="338"/>
      <c r="L114" s="339">
        <v>7.3800000000000004E-2</v>
      </c>
      <c r="M114" s="339"/>
      <c r="N114" s="339"/>
      <c r="O114" s="206">
        <f>IF(G114="",0,IF(G114="Ne treba raditi na predm.",1+SUM(L114:N114),(SUM(L114:N114)/G114)))</f>
        <v>7.3800000000000004E-2</v>
      </c>
      <c r="P114" s="207">
        <f>IF(K114&gt;0,O114*(J114/(J114-K114)),O114)</f>
        <v>7.3800000000000004E-2</v>
      </c>
      <c r="Q114" s="208"/>
      <c r="R114" s="209"/>
      <c r="S114" s="209"/>
      <c r="T114" s="209"/>
      <c r="U114" s="210" t="str">
        <f>IF(Q114="","",R114/(Q114-S114))</f>
        <v/>
      </c>
      <c r="V114" s="241" t="str">
        <f>IF(P113="","",IF(C114="Ne","",IF(G114="Ne treba raditi na predm.","", IF((P113+P114)&gt;1,30,IF(U113="",IF((P113+P114)&gt;0.9,25,IF((P113+P114)&gt;0.8,20,IF((P113+P114)&gt;0.7,16,IF((P113+P114)&gt;0.6,10,IF((P113+P114)&gt;0.5,4,0))))),IF((U113+U114)=1,30,IF((U113+U114)&gt;0.9,25,IF((U113+U114)&gt;0.8,20,IF((U113+U114)&gt;0.7,15,IF((U113+U114)&gt;0.6,10,IF((U113+U114)&gt;0.5,5,0)))))))))))</f>
        <v/>
      </c>
    </row>
    <row r="115" spans="1:24" s="184" customFormat="1" ht="30" customHeight="1" x14ac:dyDescent="0.2">
      <c r="A115" s="321" t="s">
        <v>177</v>
      </c>
      <c r="B115" s="322"/>
      <c r="C115" s="323"/>
      <c r="D115" s="324" t="s">
        <v>181</v>
      </c>
      <c r="E115" s="323"/>
      <c r="F115" s="323"/>
      <c r="G115" s="325"/>
      <c r="H115" s="342"/>
      <c r="I115" s="342"/>
      <c r="J115" s="322"/>
      <c r="K115" s="323"/>
      <c r="L115" s="323"/>
      <c r="M115" s="323"/>
      <c r="N115" s="323"/>
      <c r="O115" s="329" t="s">
        <v>174</v>
      </c>
      <c r="P115" s="330">
        <f>P116+P117</f>
        <v>1.0130000000000001</v>
      </c>
      <c r="Q115" s="325"/>
      <c r="R115" s="325"/>
      <c r="S115" s="325"/>
      <c r="T115" s="325"/>
      <c r="U115" s="325"/>
      <c r="V115" s="344"/>
      <c r="W115" s="212"/>
      <c r="X115" s="212"/>
    </row>
    <row r="116" spans="1:24" s="184" customFormat="1" x14ac:dyDescent="0.2">
      <c r="A116" s="599" t="s">
        <v>179</v>
      </c>
      <c r="B116" s="599"/>
      <c r="C116" s="333" t="s">
        <v>157</v>
      </c>
      <c r="D116" s="243"/>
      <c r="E116" s="340" t="s">
        <v>125</v>
      </c>
      <c r="F116" s="244">
        <f>IF(E116="Sudija",1,IF(E116="Stručni saradnik",1,""))</f>
        <v>1</v>
      </c>
      <c r="G116" s="343">
        <v>1</v>
      </c>
      <c r="H116" s="202" t="s">
        <v>152</v>
      </c>
      <c r="I116" s="202" t="s">
        <v>153</v>
      </c>
      <c r="J116" s="337">
        <v>261</v>
      </c>
      <c r="K116" s="338">
        <v>0</v>
      </c>
      <c r="L116" s="339">
        <v>0.93010000000000004</v>
      </c>
      <c r="M116" s="339"/>
      <c r="N116" s="339"/>
      <c r="O116" s="206">
        <f>IF(G116="",0,IF(G116="Ne treba raditi na predm.",1+SUM(L116:N116),(SUM(L116:N116)/G116)))</f>
        <v>0.93010000000000004</v>
      </c>
      <c r="P116" s="207">
        <f>IF(K116&gt;0,O116*(J116/(J116-K116)),O116)</f>
        <v>0.93010000000000004</v>
      </c>
      <c r="Q116" s="208"/>
      <c r="R116" s="209"/>
      <c r="S116" s="209"/>
      <c r="T116" s="209"/>
      <c r="U116" s="210" t="str">
        <f>IF(Q116="","",R116/(Q116-S116))</f>
        <v/>
      </c>
      <c r="V116" s="241">
        <f>IF(P116="","",IF(C116="Ne","",IF(G116="Ne treba raditi na predm.","", IF((P116+P117)&gt;1,30,IF(U116="",IF((P116+P117)&gt;0.9,25,IF((P116+P117)&gt;0.8,20,IF((P116+P117)&gt;0.7,16,IF((P116+P117)&gt;0.6,10,IF((P116+P117)&gt;0.5,4,0))))),IF((U116+U117)=1,30,IF((U116+U117)&gt;0.9,25,IF((U116+U117)&gt;0.8,20,IF((U116+U117)&gt;0.7,15,IF((U116+U117)&gt;0.6,10,IF((U116+U117)&gt;0.5,5,0)))))))))))</f>
        <v>30</v>
      </c>
    </row>
    <row r="117" spans="1:24" s="184" customFormat="1" x14ac:dyDescent="0.2">
      <c r="A117" s="599" t="s">
        <v>180</v>
      </c>
      <c r="B117" s="599"/>
      <c r="C117" s="333" t="s">
        <v>155</v>
      </c>
      <c r="D117" s="243"/>
      <c r="E117" s="340" t="s">
        <v>125</v>
      </c>
      <c r="F117" s="244">
        <f>IF(E117="Sudija",1,IF(E117="Stručni saradnik",1,""))</f>
        <v>1</v>
      </c>
      <c r="G117" s="343">
        <v>1</v>
      </c>
      <c r="H117" s="202" t="s">
        <v>152</v>
      </c>
      <c r="I117" s="202" t="s">
        <v>153</v>
      </c>
      <c r="J117" s="337">
        <v>225</v>
      </c>
      <c r="K117" s="338"/>
      <c r="L117" s="339">
        <v>8.2900000000000001E-2</v>
      </c>
      <c r="M117" s="339"/>
      <c r="N117" s="339"/>
      <c r="O117" s="206">
        <f>IF(G117="",0,IF(G117="Ne treba raditi na predm.",1+SUM(L117:N117),(SUM(L117:N117)/G117)))</f>
        <v>8.2900000000000001E-2</v>
      </c>
      <c r="P117" s="207">
        <f>IF(K117&gt;0,O117*(J117/(J117-K117)),O117)</f>
        <v>8.2900000000000001E-2</v>
      </c>
      <c r="Q117" s="208"/>
      <c r="R117" s="209"/>
      <c r="S117" s="209"/>
      <c r="T117" s="209"/>
      <c r="U117" s="210" t="str">
        <f>IF(Q117="","",R117/(Q117-S117))</f>
        <v/>
      </c>
      <c r="V117" s="241" t="str">
        <f>IF(P116="","",IF(C117="Ne","",IF(G117="Ne treba raditi na predm.","", IF((P116+P117)&gt;1,30,IF(U116="",IF((P116+P117)&gt;0.9,25,IF((P116+P117)&gt;0.8,20,IF((P116+P117)&gt;0.7,16,IF((P116+P117)&gt;0.6,10,IF((P116+P117)&gt;0.5,4,0))))),IF((U116+U117)=1,30,IF((U116+U117)&gt;0.9,25,IF((U116+U117)&gt;0.8,20,IF((U116+U117)&gt;0.7,15,IF((U116+U117)&gt;0.6,10,IF((U116+U117)&gt;0.5,5,0)))))))))))</f>
        <v/>
      </c>
    </row>
    <row r="118" spans="1:24" s="184" customFormat="1" ht="30" customHeight="1" x14ac:dyDescent="0.2">
      <c r="A118" s="321" t="s">
        <v>177</v>
      </c>
      <c r="B118" s="322"/>
      <c r="C118" s="323"/>
      <c r="D118" s="324" t="s">
        <v>182</v>
      </c>
      <c r="E118" s="323"/>
      <c r="F118" s="323"/>
      <c r="G118" s="325"/>
      <c r="H118" s="342"/>
      <c r="I118" s="342"/>
      <c r="J118" s="322"/>
      <c r="K118" s="323"/>
      <c r="L118" s="323"/>
      <c r="M118" s="323"/>
      <c r="N118" s="323"/>
      <c r="O118" s="329" t="s">
        <v>174</v>
      </c>
      <c r="P118" s="330">
        <f>P119+P120</f>
        <v>1.1769176470588234</v>
      </c>
      <c r="Q118" s="325"/>
      <c r="R118" s="325"/>
      <c r="S118" s="325"/>
      <c r="T118" s="325"/>
      <c r="U118" s="325"/>
      <c r="V118" s="344"/>
      <c r="W118" s="212"/>
      <c r="X118" s="212"/>
    </row>
    <row r="119" spans="1:24" s="184" customFormat="1" x14ac:dyDescent="0.2">
      <c r="A119" s="599" t="s">
        <v>179</v>
      </c>
      <c r="B119" s="599"/>
      <c r="C119" s="333" t="s">
        <v>157</v>
      </c>
      <c r="D119" s="243"/>
      <c r="E119" s="340" t="s">
        <v>125</v>
      </c>
      <c r="F119" s="244">
        <f>IF(E119="Sudija",1,IF(E119="Stručni saradnik",1,""))</f>
        <v>1</v>
      </c>
      <c r="G119" s="343">
        <v>1</v>
      </c>
      <c r="H119" s="202" t="s">
        <v>152</v>
      </c>
      <c r="I119" s="202" t="s">
        <v>153</v>
      </c>
      <c r="J119" s="337">
        <v>261</v>
      </c>
      <c r="K119" s="338">
        <v>6</v>
      </c>
      <c r="L119" s="339">
        <v>1.0589999999999999</v>
      </c>
      <c r="M119" s="339"/>
      <c r="N119" s="339"/>
      <c r="O119" s="206">
        <f>IF(G119="",0,IF(G119="Ne treba raditi na predm.",1+SUM(L119:N119),(SUM(L119:N119)/G119)))</f>
        <v>1.0589999999999999</v>
      </c>
      <c r="P119" s="207">
        <f>IF(K119&gt;0,O119*(J119/(J119-K119)),O119)</f>
        <v>1.0839176470588234</v>
      </c>
      <c r="Q119" s="208"/>
      <c r="R119" s="209"/>
      <c r="S119" s="209"/>
      <c r="T119" s="209"/>
      <c r="U119" s="210" t="str">
        <f>IF(Q119="","",R119/(Q119-S119))</f>
        <v/>
      </c>
      <c r="V119" s="241">
        <f>IF(P119="","",IF(C119="Ne","",IF(G119="Ne treba raditi na predm.","", IF((P119+P120)&gt;1,30,IF(U119="",IF((P119+P120)&gt;0.9,25,IF((P119+P120)&gt;0.8,20,IF((P119+P120)&gt;0.7,16,IF((P119+P120)&gt;0.6,10,IF((P119+P120)&gt;0.5,4,0))))),IF((U119+U120)=1,30,IF((U119+U120)&gt;0.9,25,IF((U119+U120)&gt;0.8,20,IF((U119+U120)&gt;0.7,15,IF((U119+U120)&gt;0.6,10,IF((U119+U120)&gt;0.5,5,0)))))))))))</f>
        <v>30</v>
      </c>
    </row>
    <row r="120" spans="1:24" s="184" customFormat="1" x14ac:dyDescent="0.2">
      <c r="A120" s="599" t="s">
        <v>180</v>
      </c>
      <c r="B120" s="599"/>
      <c r="C120" s="333" t="s">
        <v>155</v>
      </c>
      <c r="D120" s="243"/>
      <c r="E120" s="340" t="s">
        <v>125</v>
      </c>
      <c r="F120" s="244">
        <f>IF(E120="Sudija",1,IF(E120="Stručni saradnik",1,""))</f>
        <v>1</v>
      </c>
      <c r="G120" s="343">
        <v>1</v>
      </c>
      <c r="H120" s="202" t="s">
        <v>152</v>
      </c>
      <c r="I120" s="202" t="s">
        <v>153</v>
      </c>
      <c r="J120" s="337">
        <v>225</v>
      </c>
      <c r="K120" s="338"/>
      <c r="L120" s="339">
        <v>9.2999999999999999E-2</v>
      </c>
      <c r="M120" s="339"/>
      <c r="N120" s="339"/>
      <c r="O120" s="206">
        <f>IF(G120="",0,IF(G120="Ne treba raditi na predm.",1+SUM(L120:N120),(SUM(L120:N120)/G120)))</f>
        <v>9.2999999999999999E-2</v>
      </c>
      <c r="P120" s="207">
        <f>IF(K120&gt;0,O120*(J120/(J120-K120)),O120)</f>
        <v>9.2999999999999999E-2</v>
      </c>
      <c r="Q120" s="208"/>
      <c r="R120" s="209"/>
      <c r="S120" s="209"/>
      <c r="T120" s="209"/>
      <c r="U120" s="210" t="str">
        <f>IF(Q120="","",R120/(Q120-S120))</f>
        <v/>
      </c>
      <c r="V120" s="241" t="str">
        <f>IF(P119="","",IF(C120="Ne","",IF(G120="Ne treba raditi na predm.","", IF((P119+P120)&gt;1,30,IF(U119="",IF((P119+P120)&gt;0.9,25,IF((P119+P120)&gt;0.8,20,IF((P119+P120)&gt;0.7,16,IF((P119+P120)&gt;0.6,10,IF((P119+P120)&gt;0.5,4,0))))),IF((U119+U120)=1,30,IF((U119+U120)&gt;0.9,25,IF((U119+U120)&gt;0.8,20,IF((U119+U120)&gt;0.7,15,IF((U119+U120)&gt;0.6,10,IF((U119+U120)&gt;0.5,5,0)))))))))))</f>
        <v/>
      </c>
    </row>
    <row r="121" spans="1:24" s="184" customFormat="1" ht="30" customHeight="1" x14ac:dyDescent="0.2">
      <c r="A121" s="321" t="s">
        <v>177</v>
      </c>
      <c r="B121" s="322"/>
      <c r="C121" s="323"/>
      <c r="D121" s="324"/>
      <c r="E121" s="323"/>
      <c r="F121" s="323"/>
      <c r="G121" s="325"/>
      <c r="H121" s="342"/>
      <c r="I121" s="342"/>
      <c r="J121" s="322"/>
      <c r="K121" s="323"/>
      <c r="L121" s="323"/>
      <c r="M121" s="323"/>
      <c r="N121" s="323"/>
      <c r="O121" s="329" t="s">
        <v>174</v>
      </c>
      <c r="P121" s="330">
        <f>P122+P123</f>
        <v>0</v>
      </c>
      <c r="Q121" s="325"/>
      <c r="R121" s="325"/>
      <c r="S121" s="325"/>
      <c r="T121" s="325"/>
      <c r="U121" s="325"/>
      <c r="V121" s="344"/>
      <c r="W121" s="212"/>
      <c r="X121" s="212"/>
    </row>
    <row r="122" spans="1:24" s="184" customFormat="1" x14ac:dyDescent="0.2">
      <c r="A122" s="598" t="s">
        <v>175</v>
      </c>
      <c r="B122" s="598"/>
      <c r="C122" s="333"/>
      <c r="D122" s="243"/>
      <c r="E122" s="340"/>
      <c r="F122" s="244" t="str">
        <f>IF(E122="Sudija",1,IF(E122="Stručni saradnik",1,""))</f>
        <v/>
      </c>
      <c r="G122" s="343"/>
      <c r="H122" s="202"/>
      <c r="I122" s="202"/>
      <c r="J122" s="337"/>
      <c r="K122" s="338"/>
      <c r="L122" s="339"/>
      <c r="M122" s="339"/>
      <c r="N122" s="339"/>
      <c r="O122" s="206">
        <f>IF(G122="",0,IF(G122="Ne treba raditi na predm.",1+SUM(L122:N122),(SUM(L122:N122)/G122)))</f>
        <v>0</v>
      </c>
      <c r="P122" s="207">
        <f>IF(K122&gt;0,O122*(J122/(J122-K122)),O122)</f>
        <v>0</v>
      </c>
      <c r="Q122" s="208"/>
      <c r="R122" s="209"/>
      <c r="S122" s="209"/>
      <c r="T122" s="209"/>
      <c r="U122" s="210" t="str">
        <f>IF(Q122="","",R122/(Q122-S122))</f>
        <v/>
      </c>
      <c r="V122" s="241">
        <f>IF(P122="","",IF(C122="Ne","",IF(G122="Ne treba raditi na predm.","", IF((P122+P123)&gt;1,30,IF(U122="",IF((P122+P123)&gt;0.9,25,IF((P122+P123)&gt;0.8,20,IF((P122+P123)&gt;0.7,16,IF((P122+P123)&gt;0.6,10,IF((P122+P123)&gt;0.5,4,0))))),IF((U122+U123)=1,30,IF((U122+U123)&gt;0.9,25,IF((U122+U123)&gt;0.8,20,IF((U122+U123)&gt;0.7,15,IF((U122+U123)&gt;0.6,10,IF((U122+U123)&gt;0.5,5,0)))))))))))</f>
        <v>0</v>
      </c>
    </row>
    <row r="123" spans="1:24" s="184" customFormat="1" x14ac:dyDescent="0.2">
      <c r="A123" s="598" t="s">
        <v>176</v>
      </c>
      <c r="B123" s="598"/>
      <c r="C123" s="333"/>
      <c r="D123" s="243"/>
      <c r="E123" s="340"/>
      <c r="F123" s="244" t="str">
        <f>IF(E123="Sudija",1,IF(E123="Stručni saradnik",1,""))</f>
        <v/>
      </c>
      <c r="G123" s="343"/>
      <c r="H123" s="202"/>
      <c r="I123" s="202"/>
      <c r="J123" s="337"/>
      <c r="K123" s="338"/>
      <c r="L123" s="339"/>
      <c r="M123" s="339"/>
      <c r="N123" s="339"/>
      <c r="O123" s="206">
        <f>IF(G123="",0,IF(G123="Ne treba raditi na predm.",1+SUM(L123:N123),(SUM(L123:N123)/G123)))</f>
        <v>0</v>
      </c>
      <c r="P123" s="207">
        <f>IF(K123&gt;0,O123*(J123/(J123-K123)),O123)</f>
        <v>0</v>
      </c>
      <c r="Q123" s="208"/>
      <c r="R123" s="209"/>
      <c r="S123" s="209"/>
      <c r="T123" s="209"/>
      <c r="U123" s="210" t="str">
        <f>IF(Q123="","",R123/(Q123-S123))</f>
        <v/>
      </c>
      <c r="V123" s="241">
        <f>IF(P122="","",IF(C123="Ne","",IF(G123="Ne treba raditi na predm.","", IF((P122+P123)&gt;1,30,IF(U122="",IF((P122+P123)&gt;0.9,25,IF((P122+P123)&gt;0.8,20,IF((P122+P123)&gt;0.7,16,IF((P122+P123)&gt;0.6,10,IF((P122+P123)&gt;0.5,4,0))))),IF((U122+U123)=1,30,IF((U122+U123)&gt;0.9,25,IF((U122+U123)&gt;0.8,20,IF((U122+U123)&gt;0.7,15,IF((U122+U123)&gt;0.6,10,IF((U122+U123)&gt;0.5,5,0)))))))))))</f>
        <v>0</v>
      </c>
    </row>
    <row r="124" spans="1:24" s="184" customFormat="1" ht="30" customHeight="1" x14ac:dyDescent="0.2">
      <c r="A124" s="321" t="s">
        <v>177</v>
      </c>
      <c r="B124" s="322"/>
      <c r="C124" s="323"/>
      <c r="D124" s="324"/>
      <c r="E124" s="323"/>
      <c r="F124" s="323"/>
      <c r="G124" s="325"/>
      <c r="H124" s="342"/>
      <c r="I124" s="342"/>
      <c r="J124" s="322"/>
      <c r="K124" s="323"/>
      <c r="L124" s="323"/>
      <c r="M124" s="323"/>
      <c r="N124" s="323"/>
      <c r="O124" s="329" t="s">
        <v>174</v>
      </c>
      <c r="P124" s="330">
        <f>P125+P126</f>
        <v>0</v>
      </c>
      <c r="Q124" s="325"/>
      <c r="R124" s="325"/>
      <c r="S124" s="325"/>
      <c r="T124" s="325"/>
      <c r="U124" s="325"/>
      <c r="V124" s="344"/>
      <c r="W124" s="212"/>
      <c r="X124" s="212"/>
    </row>
    <row r="125" spans="1:24" s="184" customFormat="1" x14ac:dyDescent="0.2">
      <c r="A125" s="598" t="s">
        <v>175</v>
      </c>
      <c r="B125" s="598"/>
      <c r="C125" s="333"/>
      <c r="D125" s="243"/>
      <c r="E125" s="340"/>
      <c r="F125" s="244" t="str">
        <f>IF(E125="Sudija",1,IF(E125="Stručni saradnik",1,""))</f>
        <v/>
      </c>
      <c r="G125" s="343"/>
      <c r="H125" s="202"/>
      <c r="I125" s="202"/>
      <c r="J125" s="337"/>
      <c r="K125" s="338"/>
      <c r="L125" s="339"/>
      <c r="M125" s="339"/>
      <c r="N125" s="339"/>
      <c r="O125" s="206">
        <f>IF(G125="",0,IF(G125="Ne treba raditi na predm.",1+SUM(L125:N125),(SUM(L125:N125)/G125)))</f>
        <v>0</v>
      </c>
      <c r="P125" s="207">
        <f>IF(K125&gt;0,O125*(J125/(J125-K125)),O125)</f>
        <v>0</v>
      </c>
      <c r="Q125" s="208"/>
      <c r="R125" s="209"/>
      <c r="S125" s="209"/>
      <c r="T125" s="209"/>
      <c r="U125" s="210" t="str">
        <f>IF(Q125="","",R125/(Q125-S125))</f>
        <v/>
      </c>
      <c r="V125" s="241">
        <f>IF(P125="","",IF(C125="Ne","",IF(G125="Ne treba raditi na predm.","", IF((P125+P126)&gt;1,30,IF(U125="",IF((P125+P126)&gt;0.9,25,IF((P125+P126)&gt;0.8,20,IF((P125+P126)&gt;0.7,16,IF((P125+P126)&gt;0.6,10,IF((P125+P126)&gt;0.5,4,0))))),IF((U125+U126)=1,30,IF((U125+U126)&gt;0.9,25,IF((U125+U126)&gt;0.8,20,IF((U125+U126)&gt;0.7,15,IF((U125+U126)&gt;0.6,10,IF((U125+U126)&gt;0.5,5,0)))))))))))</f>
        <v>0</v>
      </c>
    </row>
    <row r="126" spans="1:24" s="184" customFormat="1" x14ac:dyDescent="0.2">
      <c r="A126" s="598" t="s">
        <v>176</v>
      </c>
      <c r="B126" s="598"/>
      <c r="C126" s="333"/>
      <c r="D126" s="243"/>
      <c r="E126" s="340"/>
      <c r="F126" s="244" t="str">
        <f>IF(E126="Sudija",1,IF(E126="Stručni saradnik",1,""))</f>
        <v/>
      </c>
      <c r="G126" s="343"/>
      <c r="H126" s="202"/>
      <c r="I126" s="202"/>
      <c r="J126" s="337"/>
      <c r="K126" s="338"/>
      <c r="L126" s="339"/>
      <c r="M126" s="339"/>
      <c r="N126" s="339"/>
      <c r="O126" s="206">
        <f>IF(G126="",0,IF(G126="Ne treba raditi na predm.",1+SUM(L126:N126),(SUM(L126:N126)/G126)))</f>
        <v>0</v>
      </c>
      <c r="P126" s="207">
        <f>IF(K126&gt;0,O126*(J126/(J126-K126)),O126)</f>
        <v>0</v>
      </c>
      <c r="Q126" s="208"/>
      <c r="R126" s="209"/>
      <c r="S126" s="209"/>
      <c r="T126" s="209"/>
      <c r="U126" s="210" t="str">
        <f>IF(Q126="","",R126/(Q126-S126))</f>
        <v/>
      </c>
      <c r="V126" s="241">
        <f>IF(P125="","",IF(C126="Ne","",IF(G126="Ne treba raditi na predm.","", IF((P125+P126)&gt;1,30,IF(U125="",IF((P125+P126)&gt;0.9,25,IF((P125+P126)&gt;0.8,20,IF((P125+P126)&gt;0.7,16,IF((P125+P126)&gt;0.6,10,IF((P125+P126)&gt;0.5,4,0))))),IF((U125+U126)=1,30,IF((U125+U126)&gt;0.9,25,IF((U125+U126)&gt;0.8,20,IF((U125+U126)&gt;0.7,15,IF((U125+U126)&gt;0.6,10,IF((U125+U126)&gt;0.5,5,0)))))))))))</f>
        <v>0</v>
      </c>
    </row>
    <row r="127" spans="1:24" s="184" customFormat="1" ht="30" customHeight="1" x14ac:dyDescent="0.2">
      <c r="A127" s="321" t="s">
        <v>177</v>
      </c>
      <c r="B127" s="322"/>
      <c r="C127" s="323"/>
      <c r="D127" s="324"/>
      <c r="E127" s="323"/>
      <c r="F127" s="323"/>
      <c r="G127" s="325"/>
      <c r="H127" s="342"/>
      <c r="I127" s="342"/>
      <c r="J127" s="322"/>
      <c r="K127" s="323"/>
      <c r="L127" s="323"/>
      <c r="M127" s="323"/>
      <c r="N127" s="323"/>
      <c r="O127" s="329" t="s">
        <v>174</v>
      </c>
      <c r="P127" s="330">
        <f>P128+P129</f>
        <v>0</v>
      </c>
      <c r="Q127" s="325"/>
      <c r="R127" s="325"/>
      <c r="S127" s="325"/>
      <c r="T127" s="325"/>
      <c r="U127" s="325"/>
      <c r="V127" s="344"/>
      <c r="W127" s="212"/>
      <c r="X127" s="212"/>
    </row>
    <row r="128" spans="1:24" s="184" customFormat="1" x14ac:dyDescent="0.2">
      <c r="A128" s="598" t="s">
        <v>175</v>
      </c>
      <c r="B128" s="598"/>
      <c r="C128" s="333"/>
      <c r="D128" s="243"/>
      <c r="E128" s="340"/>
      <c r="F128" s="244" t="str">
        <f>IF(E128="Sudija",1,IF(E128="Stručni saradnik",1,""))</f>
        <v/>
      </c>
      <c r="G128" s="343"/>
      <c r="H128" s="202"/>
      <c r="I128" s="202"/>
      <c r="J128" s="337"/>
      <c r="K128" s="338"/>
      <c r="L128" s="339"/>
      <c r="M128" s="339"/>
      <c r="N128" s="339"/>
      <c r="O128" s="206">
        <f>IF(G128="",0,IF(G128="Ne treba raditi na predm.",1+SUM(L128:N128),(SUM(L128:N128)/G128)))</f>
        <v>0</v>
      </c>
      <c r="P128" s="207">
        <f>IF(K128&gt;0,O128*(J128/(J128-K128)),O128)</f>
        <v>0</v>
      </c>
      <c r="Q128" s="208"/>
      <c r="R128" s="209"/>
      <c r="S128" s="209"/>
      <c r="T128" s="209"/>
      <c r="U128" s="210" t="str">
        <f>IF(Q128="","",R128/(Q128-S128))</f>
        <v/>
      </c>
      <c r="V128" s="241">
        <f>IF(P128="","",IF(C128="Ne","",IF(G128="Ne treba raditi na predm.","", IF((P128+P129)&gt;1,30,IF(U128="",IF((P128+P129)&gt;0.9,25,IF((P128+P129)&gt;0.8,20,IF((P128+P129)&gt;0.7,16,IF((P128+P129)&gt;0.6,10,IF((P128+P129)&gt;0.5,4,0))))),IF((U128+U129)=1,30,IF((U128+U129)&gt;0.9,25,IF((U128+U129)&gt;0.8,20,IF((U128+U129)&gt;0.7,15,IF((U128+U129)&gt;0.6,10,IF((U128+U129)&gt;0.5,5,0)))))))))))</f>
        <v>0</v>
      </c>
    </row>
    <row r="129" spans="1:24" s="184" customFormat="1" x14ac:dyDescent="0.2">
      <c r="A129" s="598" t="s">
        <v>176</v>
      </c>
      <c r="B129" s="598"/>
      <c r="C129" s="333"/>
      <c r="D129" s="243"/>
      <c r="E129" s="340"/>
      <c r="F129" s="244" t="str">
        <f>IF(E129="Sudija",1,IF(E129="Stručni saradnik",1,""))</f>
        <v/>
      </c>
      <c r="G129" s="343"/>
      <c r="H129" s="202"/>
      <c r="I129" s="202"/>
      <c r="J129" s="337"/>
      <c r="K129" s="338"/>
      <c r="L129" s="339"/>
      <c r="M129" s="339"/>
      <c r="N129" s="339"/>
      <c r="O129" s="206">
        <f>IF(G129="",0,IF(G129="Ne treba raditi na predm.",1+SUM(L129:N129),(SUM(L129:N129)/G129)))</f>
        <v>0</v>
      </c>
      <c r="P129" s="207">
        <f>IF(K129&gt;0,O129*(J129/(J129-K129)),O129)</f>
        <v>0</v>
      </c>
      <c r="Q129" s="208"/>
      <c r="R129" s="209"/>
      <c r="S129" s="209"/>
      <c r="T129" s="209"/>
      <c r="U129" s="210" t="str">
        <f>IF(Q129="","",R129/(Q129-S129))</f>
        <v/>
      </c>
      <c r="V129" s="241">
        <f>IF(P128="","",IF(C129="Ne","",IF(G129="Ne treba raditi na predm.","", IF((P128+P129)&gt;1,30,IF(U128="",IF((P128+P129)&gt;0.9,25,IF((P128+P129)&gt;0.8,20,IF((P128+P129)&gt;0.7,16,IF((P128+P129)&gt;0.6,10,IF((P128+P129)&gt;0.5,4,0))))),IF((U128+U129)=1,30,IF((U128+U129)&gt;0.9,25,IF((U128+U129)&gt;0.8,20,IF((U128+U129)&gt;0.7,15,IF((U128+U129)&gt;0.6,10,IF((U128+U129)&gt;0.5,5,0)))))))))))</f>
        <v>0</v>
      </c>
    </row>
    <row r="130" spans="1:24" s="184" customFormat="1" ht="30" customHeight="1" x14ac:dyDescent="0.2">
      <c r="A130" s="321" t="s">
        <v>177</v>
      </c>
      <c r="B130" s="322"/>
      <c r="C130" s="323"/>
      <c r="D130" s="324"/>
      <c r="E130" s="323"/>
      <c r="F130" s="323"/>
      <c r="G130" s="325"/>
      <c r="H130" s="342"/>
      <c r="I130" s="342"/>
      <c r="J130" s="322"/>
      <c r="K130" s="323"/>
      <c r="L130" s="323"/>
      <c r="M130" s="323"/>
      <c r="N130" s="323"/>
      <c r="O130" s="329" t="s">
        <v>174</v>
      </c>
      <c r="P130" s="330">
        <f>P131+P132</f>
        <v>0</v>
      </c>
      <c r="Q130" s="325"/>
      <c r="R130" s="325"/>
      <c r="S130" s="325"/>
      <c r="T130" s="325"/>
      <c r="U130" s="325"/>
      <c r="V130" s="344"/>
      <c r="W130" s="212"/>
      <c r="X130" s="212"/>
    </row>
    <row r="131" spans="1:24" s="184" customFormat="1" x14ac:dyDescent="0.2">
      <c r="A131" s="598" t="s">
        <v>175</v>
      </c>
      <c r="B131" s="598"/>
      <c r="C131" s="333"/>
      <c r="D131" s="243"/>
      <c r="E131" s="340"/>
      <c r="F131" s="244" t="str">
        <f>IF(E131="Sudija",1,IF(E131="Stručni saradnik",1,""))</f>
        <v/>
      </c>
      <c r="G131" s="343"/>
      <c r="H131" s="202"/>
      <c r="I131" s="202"/>
      <c r="J131" s="337"/>
      <c r="K131" s="338"/>
      <c r="L131" s="339"/>
      <c r="M131" s="339"/>
      <c r="N131" s="339"/>
      <c r="O131" s="206">
        <f>IF(G131="",0,IF(G131="Ne treba raditi na predm.",1+SUM(L131:N131),(SUM(L131:N131)/G131)))</f>
        <v>0</v>
      </c>
      <c r="P131" s="207">
        <f>IF(K131&gt;0,O131*(J131/(J131-K131)),O131)</f>
        <v>0</v>
      </c>
      <c r="Q131" s="208"/>
      <c r="R131" s="209"/>
      <c r="S131" s="209"/>
      <c r="T131" s="209"/>
      <c r="U131" s="210" t="str">
        <f>IF(Q131="","",R131/(Q131-S131))</f>
        <v/>
      </c>
      <c r="V131" s="241">
        <f>IF(P131="","",IF(C131="Ne","",IF(G131="Ne treba raditi na predm.","", IF((P131+P132)&gt;1,30,IF(U131="",IF((P131+P132)&gt;0.9,25,IF((P131+P132)&gt;0.8,20,IF((P131+P132)&gt;0.7,16,IF((P131+P132)&gt;0.6,10,IF((P131+P132)&gt;0.5,4,0))))),IF((U131+U132)=1,30,IF((U131+U132)&gt;0.9,25,IF((U131+U132)&gt;0.8,20,IF((U131+U132)&gt;0.7,15,IF((U131+U132)&gt;0.6,10,IF((U131+U132)&gt;0.5,5,0)))))))))))</f>
        <v>0</v>
      </c>
    </row>
    <row r="132" spans="1:24" s="184" customFormat="1" x14ac:dyDescent="0.2">
      <c r="A132" s="598" t="s">
        <v>176</v>
      </c>
      <c r="B132" s="598"/>
      <c r="C132" s="333"/>
      <c r="D132" s="243"/>
      <c r="E132" s="340"/>
      <c r="F132" s="244" t="str">
        <f>IF(E132="Sudija",1,IF(E132="Stručni saradnik",1,""))</f>
        <v/>
      </c>
      <c r="G132" s="343"/>
      <c r="H132" s="202"/>
      <c r="I132" s="202"/>
      <c r="J132" s="337"/>
      <c r="K132" s="338"/>
      <c r="L132" s="339"/>
      <c r="M132" s="339"/>
      <c r="N132" s="339"/>
      <c r="O132" s="206">
        <f>IF(G132="",0,IF(G132="Ne treba raditi na predm.",1+SUM(L132:N132),(SUM(L132:N132)/G132)))</f>
        <v>0</v>
      </c>
      <c r="P132" s="207">
        <f>IF(K132&gt;0,O132*(J132/(J132-K132)),O132)</f>
        <v>0</v>
      </c>
      <c r="Q132" s="208"/>
      <c r="R132" s="209"/>
      <c r="S132" s="209"/>
      <c r="T132" s="209"/>
      <c r="U132" s="210" t="str">
        <f>IF(Q132="","",R132/(Q132-S132))</f>
        <v/>
      </c>
      <c r="V132" s="241">
        <f>IF(P131="","",IF(C132="Ne","",IF(G132="Ne treba raditi na predm.","", IF((P131+P132)&gt;1,30,IF(U131="",IF((P131+P132)&gt;0.9,25,IF((P131+P132)&gt;0.8,20,IF((P131+P132)&gt;0.7,16,IF((P131+P132)&gt;0.6,10,IF((P131+P132)&gt;0.5,4,0))))),IF((U131+U132)=1,30,IF((U131+U132)&gt;0.9,25,IF((U131+U132)&gt;0.8,20,IF((U131+U132)&gt;0.7,15,IF((U131+U132)&gt;0.6,10,IF((U131+U132)&gt;0.5,5,0)))))))))))</f>
        <v>0</v>
      </c>
    </row>
    <row r="133" spans="1:24" s="184" customFormat="1" ht="30" customHeight="1" x14ac:dyDescent="0.2">
      <c r="A133" s="321" t="s">
        <v>177</v>
      </c>
      <c r="B133" s="322"/>
      <c r="C133" s="323"/>
      <c r="D133" s="324"/>
      <c r="E133" s="323"/>
      <c r="F133" s="323"/>
      <c r="G133" s="325"/>
      <c r="H133" s="342"/>
      <c r="I133" s="342"/>
      <c r="J133" s="322"/>
      <c r="K133" s="323"/>
      <c r="L133" s="323"/>
      <c r="M133" s="323"/>
      <c r="N133" s="323"/>
      <c r="O133" s="329" t="s">
        <v>174</v>
      </c>
      <c r="P133" s="330">
        <f>P134+P135</f>
        <v>0</v>
      </c>
      <c r="Q133" s="325"/>
      <c r="R133" s="325"/>
      <c r="S133" s="325"/>
      <c r="T133" s="325"/>
      <c r="U133" s="325"/>
      <c r="V133" s="344"/>
      <c r="W133" s="212"/>
      <c r="X133" s="212"/>
    </row>
    <row r="134" spans="1:24" s="184" customFormat="1" x14ac:dyDescent="0.2">
      <c r="A134" s="598" t="s">
        <v>175</v>
      </c>
      <c r="B134" s="598"/>
      <c r="C134" s="333"/>
      <c r="D134" s="243"/>
      <c r="E134" s="340"/>
      <c r="F134" s="244" t="str">
        <f>IF(E134="Sudija",1,IF(E134="Stručni saradnik",1,""))</f>
        <v/>
      </c>
      <c r="G134" s="343"/>
      <c r="H134" s="202"/>
      <c r="I134" s="202"/>
      <c r="J134" s="337"/>
      <c r="K134" s="338"/>
      <c r="L134" s="339"/>
      <c r="M134" s="339"/>
      <c r="N134" s="339"/>
      <c r="O134" s="206">
        <f>IF(G134="",0,IF(G134="Ne treba raditi na predm.",1+SUM(L134:N134),(SUM(L134:N134)/G134)))</f>
        <v>0</v>
      </c>
      <c r="P134" s="207">
        <f>IF(K134&gt;0,O134*(J134/(J134-K134)),O134)</f>
        <v>0</v>
      </c>
      <c r="Q134" s="208"/>
      <c r="R134" s="209"/>
      <c r="S134" s="209"/>
      <c r="T134" s="209"/>
      <c r="U134" s="210" t="str">
        <f>IF(Q134="","",R134/(Q134-S134))</f>
        <v/>
      </c>
      <c r="V134" s="241">
        <f>IF(P134="","",IF(C134="Ne","",IF(G134="Ne treba raditi na predm.","", IF((P134+P135)&gt;1,30,IF(U134="",IF((P134+P135)&gt;0.9,25,IF((P134+P135)&gt;0.8,20,IF((P134+P135)&gt;0.7,16,IF((P134+P135)&gt;0.6,10,IF((P134+P135)&gt;0.5,4,0))))),IF((U134+U135)=1,30,IF((U134+U135)&gt;0.9,25,IF((U134+U135)&gt;0.8,20,IF((U134+U135)&gt;0.7,15,IF((U134+U135)&gt;0.6,10,IF((U134+U135)&gt;0.5,5,0)))))))))))</f>
        <v>0</v>
      </c>
    </row>
    <row r="135" spans="1:24" s="184" customFormat="1" x14ac:dyDescent="0.2">
      <c r="A135" s="598" t="s">
        <v>176</v>
      </c>
      <c r="B135" s="598"/>
      <c r="C135" s="333"/>
      <c r="D135" s="243"/>
      <c r="E135" s="340"/>
      <c r="F135" s="244" t="str">
        <f>IF(E135="Sudija",1,IF(E135="Stručni saradnik",1,""))</f>
        <v/>
      </c>
      <c r="G135" s="343"/>
      <c r="H135" s="202"/>
      <c r="I135" s="202"/>
      <c r="J135" s="337"/>
      <c r="K135" s="338"/>
      <c r="L135" s="339"/>
      <c r="M135" s="339"/>
      <c r="N135" s="339"/>
      <c r="O135" s="206">
        <f>IF(G135="",0,IF(G135="Ne treba raditi na predm.",1+SUM(L135:N135),(SUM(L135:N135)/G135)))</f>
        <v>0</v>
      </c>
      <c r="P135" s="207">
        <f>IF(K135&gt;0,O135*(J135/(J135-K135)),O135)</f>
        <v>0</v>
      </c>
      <c r="Q135" s="208"/>
      <c r="R135" s="209"/>
      <c r="S135" s="209"/>
      <c r="T135" s="209"/>
      <c r="U135" s="210" t="str">
        <f>IF(Q135="","",R135/(Q135-S135))</f>
        <v/>
      </c>
      <c r="V135" s="241">
        <f>IF(P134="","",IF(C135="Ne","",IF(G135="Ne treba raditi na predm.","", IF((P134+P135)&gt;1,30,IF(U134="",IF((P134+P135)&gt;0.9,25,IF((P134+P135)&gt;0.8,20,IF((P134+P135)&gt;0.7,16,IF((P134+P135)&gt;0.6,10,IF((P134+P135)&gt;0.5,4,0))))),IF((U134+U135)=1,30,IF((U134+U135)&gt;0.9,25,IF((U134+U135)&gt;0.8,20,IF((U134+U135)&gt;0.7,15,IF((U134+U135)&gt;0.6,10,IF((U134+U135)&gt;0.5,5,0)))))))))))</f>
        <v>0</v>
      </c>
    </row>
    <row r="136" spans="1:24" s="184" customFormat="1" ht="30" customHeight="1" x14ac:dyDescent="0.2">
      <c r="A136" s="321" t="s">
        <v>177</v>
      </c>
      <c r="B136" s="322"/>
      <c r="C136" s="323"/>
      <c r="D136" s="324"/>
      <c r="E136" s="323"/>
      <c r="F136" s="323"/>
      <c r="G136" s="325"/>
      <c r="H136" s="342"/>
      <c r="I136" s="342"/>
      <c r="J136" s="322"/>
      <c r="K136" s="323"/>
      <c r="L136" s="323"/>
      <c r="M136" s="323"/>
      <c r="N136" s="323"/>
      <c r="O136" s="329" t="s">
        <v>174</v>
      </c>
      <c r="P136" s="330">
        <f>P137+P138</f>
        <v>0</v>
      </c>
      <c r="Q136" s="325"/>
      <c r="R136" s="325"/>
      <c r="S136" s="325"/>
      <c r="T136" s="325"/>
      <c r="U136" s="325"/>
      <c r="V136" s="344"/>
      <c r="W136" s="212"/>
      <c r="X136" s="212"/>
    </row>
    <row r="137" spans="1:24" s="184" customFormat="1" x14ac:dyDescent="0.2">
      <c r="A137" s="598" t="s">
        <v>175</v>
      </c>
      <c r="B137" s="598"/>
      <c r="C137" s="333"/>
      <c r="D137" s="243"/>
      <c r="E137" s="340"/>
      <c r="F137" s="244" t="str">
        <f>IF(E137="Sudija",1,IF(E137="Stručni saradnik",1,""))</f>
        <v/>
      </c>
      <c r="G137" s="343"/>
      <c r="H137" s="202"/>
      <c r="I137" s="202"/>
      <c r="J137" s="337"/>
      <c r="K137" s="338"/>
      <c r="L137" s="339"/>
      <c r="M137" s="339"/>
      <c r="N137" s="339"/>
      <c r="O137" s="206">
        <f>IF(G137="",0,IF(G137="Ne treba raditi na predm.",1+SUM(L137:N137),(SUM(L137:N137)/G137)))</f>
        <v>0</v>
      </c>
      <c r="P137" s="207">
        <f>IF(K137&gt;0,O137*(J137/(J137-K137)),O137)</f>
        <v>0</v>
      </c>
      <c r="Q137" s="208"/>
      <c r="R137" s="209"/>
      <c r="S137" s="209"/>
      <c r="T137" s="209"/>
      <c r="U137" s="210" t="str">
        <f>IF(Q137="","",R137/(Q137-S137))</f>
        <v/>
      </c>
      <c r="V137" s="241">
        <f>IF(P137="","",IF(C137="Ne","",IF(G137="Ne treba raditi na predm.","", IF((P137+P138)&gt;1,30,IF(U137="",IF((P137+P138)&gt;0.9,25,IF((P137+P138)&gt;0.8,20,IF((P137+P138)&gt;0.7,16,IF((P137+P138)&gt;0.6,10,IF((P137+P138)&gt;0.5,4,0))))),IF((U137+U138)=1,30,IF((U137+U138)&gt;0.9,25,IF((U137+U138)&gt;0.8,20,IF((U137+U138)&gt;0.7,15,IF((U137+U138)&gt;0.6,10,IF((U137+U138)&gt;0.5,5,0)))))))))))</f>
        <v>0</v>
      </c>
    </row>
    <row r="138" spans="1:24" s="184" customFormat="1" x14ac:dyDescent="0.2">
      <c r="A138" s="598" t="s">
        <v>176</v>
      </c>
      <c r="B138" s="598"/>
      <c r="C138" s="333"/>
      <c r="D138" s="243"/>
      <c r="E138" s="340"/>
      <c r="F138" s="244" t="str">
        <f>IF(E138="Sudija",1,IF(E138="Stručni saradnik",1,""))</f>
        <v/>
      </c>
      <c r="G138" s="343"/>
      <c r="H138" s="202"/>
      <c r="I138" s="202"/>
      <c r="J138" s="337"/>
      <c r="K138" s="338"/>
      <c r="L138" s="339"/>
      <c r="M138" s="339"/>
      <c r="N138" s="339"/>
      <c r="O138" s="206">
        <f>IF(G138="",0,IF(G138="Ne treba raditi na predm.",1+SUM(L138:N138),(SUM(L138:N138)/G138)))</f>
        <v>0</v>
      </c>
      <c r="P138" s="207">
        <f>IF(K138&gt;0,O138*(J138/(J138-K138)),O138)</f>
        <v>0</v>
      </c>
      <c r="Q138" s="208"/>
      <c r="R138" s="209"/>
      <c r="S138" s="209"/>
      <c r="T138" s="209"/>
      <c r="U138" s="210" t="str">
        <f>IF(Q138="","",R138/(Q138-S138))</f>
        <v/>
      </c>
      <c r="V138" s="241">
        <f>IF(P137="","",IF(C138="Ne","",IF(G138="Ne treba raditi na predm.","", IF((P137+P138)&gt;1,30,IF(U137="",IF((P137+P138)&gt;0.9,25,IF((P137+P138)&gt;0.8,20,IF((P137+P138)&gt;0.7,16,IF((P137+P138)&gt;0.6,10,IF((P137+P138)&gt;0.5,4,0))))),IF((U137+U138)=1,30,IF((U137+U138)&gt;0.9,25,IF((U137+U138)&gt;0.8,20,IF((U137+U138)&gt;0.7,15,IF((U137+U138)&gt;0.6,10,IF((U137+U138)&gt;0.5,5,0)))))))))))</f>
        <v>0</v>
      </c>
    </row>
    <row r="139" spans="1:24" s="184" customFormat="1" ht="30" customHeight="1" x14ac:dyDescent="0.2">
      <c r="A139" s="321" t="s">
        <v>177</v>
      </c>
      <c r="B139" s="322"/>
      <c r="C139" s="323"/>
      <c r="D139" s="324"/>
      <c r="E139" s="323"/>
      <c r="F139" s="323"/>
      <c r="G139" s="325"/>
      <c r="H139" s="342"/>
      <c r="I139" s="342"/>
      <c r="J139" s="322"/>
      <c r="K139" s="323"/>
      <c r="L139" s="323"/>
      <c r="M139" s="323"/>
      <c r="N139" s="323"/>
      <c r="O139" s="329" t="s">
        <v>174</v>
      </c>
      <c r="P139" s="330">
        <f>P140+P141</f>
        <v>0</v>
      </c>
      <c r="Q139" s="325"/>
      <c r="R139" s="325"/>
      <c r="S139" s="325"/>
      <c r="T139" s="325"/>
      <c r="U139" s="325"/>
      <c r="V139" s="344"/>
      <c r="W139" s="212"/>
      <c r="X139" s="212"/>
    </row>
    <row r="140" spans="1:24" s="184" customFormat="1" x14ac:dyDescent="0.2">
      <c r="A140" s="598" t="s">
        <v>175</v>
      </c>
      <c r="B140" s="598"/>
      <c r="C140" s="333"/>
      <c r="D140" s="243"/>
      <c r="E140" s="340"/>
      <c r="F140" s="244" t="str">
        <f>IF(E140="Sudija",1,IF(E140="Stručni saradnik",1,""))</f>
        <v/>
      </c>
      <c r="G140" s="343"/>
      <c r="H140" s="202"/>
      <c r="I140" s="202"/>
      <c r="J140" s="337"/>
      <c r="K140" s="338"/>
      <c r="L140" s="339"/>
      <c r="M140" s="339"/>
      <c r="N140" s="339"/>
      <c r="O140" s="206">
        <f>IF(G140="",0,IF(G140="Ne treba raditi na predm.",1+SUM(L140:N140),(SUM(L140:N140)/G140)))</f>
        <v>0</v>
      </c>
      <c r="P140" s="207">
        <f>IF(K140&gt;0,O140*(J140/(J140-K140)),O140)</f>
        <v>0</v>
      </c>
      <c r="Q140" s="208"/>
      <c r="R140" s="209"/>
      <c r="S140" s="209"/>
      <c r="T140" s="209"/>
      <c r="U140" s="210" t="str">
        <f>IF(Q140="","",R140/(Q140-S140))</f>
        <v/>
      </c>
      <c r="V140" s="241">
        <f>IF(P140="","",IF(C140="Ne","",IF(G140="Ne treba raditi na predm.","", IF((P140+P141)&gt;1,30,IF(U140="",IF((P140+P141)&gt;0.9,25,IF((P140+P141)&gt;0.8,20,IF((P140+P141)&gt;0.7,16,IF((P140+P141)&gt;0.6,10,IF((P140+P141)&gt;0.5,4,0))))),IF((U140+U141)=1,30,IF((U140+U141)&gt;0.9,25,IF((U140+U141)&gt;0.8,20,IF((U140+U141)&gt;0.7,15,IF((U140+U141)&gt;0.6,10,IF((U140+U141)&gt;0.5,5,0)))))))))))</f>
        <v>0</v>
      </c>
    </row>
    <row r="141" spans="1:24" s="184" customFormat="1" x14ac:dyDescent="0.2">
      <c r="A141" s="598" t="s">
        <v>176</v>
      </c>
      <c r="B141" s="598"/>
      <c r="C141" s="333"/>
      <c r="D141" s="243"/>
      <c r="E141" s="340"/>
      <c r="F141" s="244" t="str">
        <f>IF(E141="Sudija",1,IF(E141="Stručni saradnik",1,""))</f>
        <v/>
      </c>
      <c r="G141" s="343"/>
      <c r="H141" s="202"/>
      <c r="I141" s="202"/>
      <c r="J141" s="337"/>
      <c r="K141" s="338"/>
      <c r="L141" s="339"/>
      <c r="M141" s="339"/>
      <c r="N141" s="339"/>
      <c r="O141" s="206">
        <f>IF(G141="",0,IF(G141="Ne treba raditi na predm.",1+SUM(L141:N141),(SUM(L141:N141)/G141)))</f>
        <v>0</v>
      </c>
      <c r="P141" s="207">
        <f>IF(K141&gt;0,O141*(J141/(J141-K141)),O141)</f>
        <v>0</v>
      </c>
      <c r="Q141" s="208"/>
      <c r="R141" s="209"/>
      <c r="S141" s="209"/>
      <c r="T141" s="209"/>
      <c r="U141" s="210" t="str">
        <f>IF(Q141="","",R141/(Q141-S141))</f>
        <v/>
      </c>
      <c r="V141" s="241">
        <f>IF(P140="","",IF(C141="Ne","",IF(G141="Ne treba raditi na predm.","", IF((P140+P141)&gt;1,30,IF(U140="",IF((P140+P141)&gt;0.9,25,IF((P140+P141)&gt;0.8,20,IF((P140+P141)&gt;0.7,16,IF((P140+P141)&gt;0.6,10,IF((P140+P141)&gt;0.5,4,0))))),IF((U140+U141)=1,30,IF((U140+U141)&gt;0.9,25,IF((U140+U141)&gt;0.8,20,IF((U140+U141)&gt;0.7,15,IF((U140+U141)&gt;0.6,10,IF((U140+U141)&gt;0.5,5,0)))))))))))</f>
        <v>0</v>
      </c>
    </row>
    <row r="142" spans="1:24" s="184" customFormat="1" ht="30" customHeight="1" x14ac:dyDescent="0.2">
      <c r="A142" s="321" t="s">
        <v>177</v>
      </c>
      <c r="B142" s="322"/>
      <c r="C142" s="323"/>
      <c r="D142" s="324"/>
      <c r="E142" s="323"/>
      <c r="F142" s="323"/>
      <c r="G142" s="325"/>
      <c r="H142" s="342"/>
      <c r="I142" s="342"/>
      <c r="J142" s="322"/>
      <c r="K142" s="323"/>
      <c r="L142" s="323"/>
      <c r="M142" s="323"/>
      <c r="N142" s="323"/>
      <c r="O142" s="329" t="s">
        <v>174</v>
      </c>
      <c r="P142" s="330">
        <f>P143+P144</f>
        <v>0</v>
      </c>
      <c r="Q142" s="325"/>
      <c r="R142" s="325"/>
      <c r="S142" s="325"/>
      <c r="T142" s="325"/>
      <c r="U142" s="325"/>
      <c r="V142" s="344"/>
      <c r="W142" s="212"/>
      <c r="X142" s="212"/>
    </row>
    <row r="143" spans="1:24" s="184" customFormat="1" x14ac:dyDescent="0.2">
      <c r="A143" s="598" t="s">
        <v>175</v>
      </c>
      <c r="B143" s="598"/>
      <c r="C143" s="333"/>
      <c r="D143" s="243"/>
      <c r="E143" s="340"/>
      <c r="F143" s="244" t="str">
        <f>IF(E143="Sudija",1,IF(E143="Stručni saradnik",1,""))</f>
        <v/>
      </c>
      <c r="G143" s="343"/>
      <c r="H143" s="202"/>
      <c r="I143" s="202"/>
      <c r="J143" s="337"/>
      <c r="K143" s="338"/>
      <c r="L143" s="339"/>
      <c r="M143" s="339"/>
      <c r="N143" s="339"/>
      <c r="O143" s="206">
        <f>IF(G143="",0,IF(G143="Ne treba raditi na predm.",1+SUM(L143:N143),(SUM(L143:N143)/G143)))</f>
        <v>0</v>
      </c>
      <c r="P143" s="207">
        <f>IF(K143&gt;0,O143*(J143/(J143-K143)),O143)</f>
        <v>0</v>
      </c>
      <c r="Q143" s="208"/>
      <c r="R143" s="209"/>
      <c r="S143" s="209"/>
      <c r="T143" s="209"/>
      <c r="U143" s="210" t="str">
        <f>IF(Q143="","",R143/(Q143-S143))</f>
        <v/>
      </c>
      <c r="V143" s="241">
        <f>IF(P143="","",IF(C143="Ne","",IF(G143="Ne treba raditi na predm.","", IF((P143+P144)&gt;1,30,IF(U143="",IF((P143+P144)&gt;0.9,25,IF((P143+P144)&gt;0.8,20,IF((P143+P144)&gt;0.7,16,IF((P143+P144)&gt;0.6,10,IF((P143+P144)&gt;0.5,4,0))))),IF((U143+U144)=1,30,IF((U143+U144)&gt;0.9,25,IF((U143+U144)&gt;0.8,20,IF((U143+U144)&gt;0.7,15,IF((U143+U144)&gt;0.6,10,IF((U143+U144)&gt;0.5,5,0)))))))))))</f>
        <v>0</v>
      </c>
    </row>
    <row r="144" spans="1:24" s="184" customFormat="1" x14ac:dyDescent="0.2">
      <c r="A144" s="598" t="s">
        <v>176</v>
      </c>
      <c r="B144" s="598"/>
      <c r="C144" s="333"/>
      <c r="D144" s="243"/>
      <c r="E144" s="340"/>
      <c r="F144" s="244" t="str">
        <f>IF(E144="Sudija",1,IF(E144="Stručni saradnik",1,""))</f>
        <v/>
      </c>
      <c r="G144" s="343"/>
      <c r="H144" s="202"/>
      <c r="I144" s="202"/>
      <c r="J144" s="337"/>
      <c r="K144" s="338"/>
      <c r="L144" s="339"/>
      <c r="M144" s="339"/>
      <c r="N144" s="339"/>
      <c r="O144" s="206">
        <f>IF(G144="",0,IF(G144="Ne treba raditi na predm.",1+SUM(L144:N144),(SUM(L144:N144)/G144)))</f>
        <v>0</v>
      </c>
      <c r="P144" s="207">
        <f>IF(K144&gt;0,O144*(J144/(J144-K144)),O144)</f>
        <v>0</v>
      </c>
      <c r="Q144" s="208"/>
      <c r="R144" s="209"/>
      <c r="S144" s="209"/>
      <c r="T144" s="209"/>
      <c r="U144" s="210" t="str">
        <f>IF(Q144="","",R144/(Q144-S144))</f>
        <v/>
      </c>
      <c r="V144" s="241">
        <f>IF(P143="","",IF(C144="Ne","",IF(G144="Ne treba raditi na predm.","", IF((P143+P144)&gt;1,30,IF(U143="",IF((P143+P144)&gt;0.9,25,IF((P143+P144)&gt;0.8,20,IF((P143+P144)&gt;0.7,16,IF((P143+P144)&gt;0.6,10,IF((P143+P144)&gt;0.5,4,0))))),IF((U143+U144)=1,30,IF((U143+U144)&gt;0.9,25,IF((U143+U144)&gt;0.8,20,IF((U143+U144)&gt;0.7,15,IF((U143+U144)&gt;0.6,10,IF((U143+U144)&gt;0.5,5,0)))))))))))</f>
        <v>0</v>
      </c>
    </row>
    <row r="145" spans="1:24" s="184" customFormat="1" ht="30" customHeight="1" x14ac:dyDescent="0.2">
      <c r="A145" s="321" t="s">
        <v>177</v>
      </c>
      <c r="B145" s="322"/>
      <c r="C145" s="323"/>
      <c r="D145" s="324"/>
      <c r="E145" s="323"/>
      <c r="F145" s="323"/>
      <c r="G145" s="325"/>
      <c r="H145" s="342"/>
      <c r="I145" s="342"/>
      <c r="J145" s="322"/>
      <c r="K145" s="323"/>
      <c r="L145" s="323"/>
      <c r="M145" s="323"/>
      <c r="N145" s="323"/>
      <c r="O145" s="329" t="s">
        <v>174</v>
      </c>
      <c r="P145" s="330">
        <f>P146+P147</f>
        <v>0</v>
      </c>
      <c r="Q145" s="325"/>
      <c r="R145" s="325"/>
      <c r="S145" s="325"/>
      <c r="T145" s="325"/>
      <c r="U145" s="325"/>
      <c r="V145" s="344"/>
      <c r="W145" s="212"/>
      <c r="X145" s="212"/>
    </row>
    <row r="146" spans="1:24" s="184" customFormat="1" x14ac:dyDescent="0.2">
      <c r="A146" s="598" t="s">
        <v>175</v>
      </c>
      <c r="B146" s="598"/>
      <c r="C146" s="333"/>
      <c r="D146" s="243"/>
      <c r="E146" s="340"/>
      <c r="F146" s="244" t="str">
        <f>IF(E146="Sudija",1,IF(E146="Stručni saradnik",1,""))</f>
        <v/>
      </c>
      <c r="G146" s="343"/>
      <c r="H146" s="202"/>
      <c r="I146" s="202"/>
      <c r="J146" s="337"/>
      <c r="K146" s="338"/>
      <c r="L146" s="339"/>
      <c r="M146" s="339"/>
      <c r="N146" s="339"/>
      <c r="O146" s="206">
        <f>IF(G146="",0,IF(G146="Ne treba raditi na predm.",1+SUM(L146:N146),(SUM(L146:N146)/G146)))</f>
        <v>0</v>
      </c>
      <c r="P146" s="207">
        <f>IF(K146&gt;0,O146*(J146/(J146-K146)),O146)</f>
        <v>0</v>
      </c>
      <c r="Q146" s="208"/>
      <c r="R146" s="209"/>
      <c r="S146" s="209"/>
      <c r="T146" s="209"/>
      <c r="U146" s="210" t="str">
        <f>IF(Q146="","",R146/(Q146-S146))</f>
        <v/>
      </c>
      <c r="V146" s="241">
        <f>IF(P146="","",IF(C146="Ne","",IF(G146="Ne treba raditi na predm.","", IF((P146+P147)&gt;1,30,IF(U146="",IF((P146+P147)&gt;0.9,25,IF((P146+P147)&gt;0.8,20,IF((P146+P147)&gt;0.7,16,IF((P146+P147)&gt;0.6,10,IF((P146+P147)&gt;0.5,4,0))))),IF((U146+U147)=1,30,IF((U146+U147)&gt;0.9,25,IF((U146+U147)&gt;0.8,20,IF((U146+U147)&gt;0.7,15,IF((U146+U147)&gt;0.6,10,IF((U146+U147)&gt;0.5,5,0)))))))))))</f>
        <v>0</v>
      </c>
    </row>
    <row r="147" spans="1:24" s="184" customFormat="1" x14ac:dyDescent="0.2">
      <c r="A147" s="598" t="s">
        <v>176</v>
      </c>
      <c r="B147" s="598"/>
      <c r="C147" s="333"/>
      <c r="D147" s="243"/>
      <c r="E147" s="340"/>
      <c r="F147" s="244" t="str">
        <f>IF(E147="Sudija",1,IF(E147="Stručni saradnik",1,""))</f>
        <v/>
      </c>
      <c r="G147" s="343"/>
      <c r="H147" s="202"/>
      <c r="I147" s="202"/>
      <c r="J147" s="337"/>
      <c r="K147" s="338"/>
      <c r="L147" s="339"/>
      <c r="M147" s="339"/>
      <c r="N147" s="339"/>
      <c r="O147" s="206">
        <f>IF(G147="",0,IF(G147="Ne treba raditi na predm.",1+SUM(L147:N147),(SUM(L147:N147)/G147)))</f>
        <v>0</v>
      </c>
      <c r="P147" s="207">
        <f>IF(K147&gt;0,O147*(J147/(J147-K147)),O147)</f>
        <v>0</v>
      </c>
      <c r="Q147" s="208"/>
      <c r="R147" s="209"/>
      <c r="S147" s="209"/>
      <c r="T147" s="209"/>
      <c r="U147" s="210" t="str">
        <f>IF(Q147="","",R147/(Q147-S147))</f>
        <v/>
      </c>
      <c r="V147" s="241">
        <f>IF(P146="","",IF(C147="Ne","",IF(G147="Ne treba raditi na predm.","", IF((P146+P147)&gt;1,30,IF(U146="",IF((P146+P147)&gt;0.9,25,IF((P146+P147)&gt;0.8,20,IF((P146+P147)&gt;0.7,16,IF((P146+P147)&gt;0.6,10,IF((P146+P147)&gt;0.5,4,0))))),IF((U146+U147)=1,30,IF((U146+U147)&gt;0.9,25,IF((U146+U147)&gt;0.8,20,IF((U146+U147)&gt;0.7,15,IF((U146+U147)&gt;0.6,10,IF((U146+U147)&gt;0.5,5,0)))))))))))</f>
        <v>0</v>
      </c>
    </row>
    <row r="148" spans="1:24" s="184" customFormat="1" ht="30" customHeight="1" x14ac:dyDescent="0.2">
      <c r="A148" s="321" t="s">
        <v>177</v>
      </c>
      <c r="B148" s="322"/>
      <c r="C148" s="323"/>
      <c r="D148" s="324"/>
      <c r="E148" s="323"/>
      <c r="F148" s="323"/>
      <c r="G148" s="325"/>
      <c r="H148" s="342"/>
      <c r="I148" s="342"/>
      <c r="J148" s="322"/>
      <c r="K148" s="323"/>
      <c r="L148" s="323"/>
      <c r="M148" s="323"/>
      <c r="N148" s="323"/>
      <c r="O148" s="329" t="s">
        <v>174</v>
      </c>
      <c r="P148" s="330">
        <f>P149+P150</f>
        <v>0</v>
      </c>
      <c r="Q148" s="325"/>
      <c r="R148" s="325"/>
      <c r="S148" s="325"/>
      <c r="T148" s="325"/>
      <c r="U148" s="325"/>
      <c r="V148" s="344"/>
      <c r="W148" s="212"/>
      <c r="X148" s="212"/>
    </row>
    <row r="149" spans="1:24" s="184" customFormat="1" x14ac:dyDescent="0.2">
      <c r="A149" s="598" t="s">
        <v>175</v>
      </c>
      <c r="B149" s="598"/>
      <c r="C149" s="333"/>
      <c r="D149" s="243"/>
      <c r="E149" s="340"/>
      <c r="F149" s="244" t="str">
        <f>IF(E149="Sudija",1,IF(E149="Stručni saradnik",1,""))</f>
        <v/>
      </c>
      <c r="G149" s="343"/>
      <c r="H149" s="202"/>
      <c r="I149" s="202"/>
      <c r="J149" s="345"/>
      <c r="K149" s="338"/>
      <c r="L149" s="339"/>
      <c r="M149" s="339"/>
      <c r="N149" s="339"/>
      <c r="O149" s="206">
        <f>IF(G149="",0,IF(G149="Ne treba raditi na predm.",1+SUM(L149:N149),(SUM(L149:N149)/G149)))</f>
        <v>0</v>
      </c>
      <c r="P149" s="207">
        <f>IF(K149&gt;0,O149*(J149/(J149-K149)),O149)</f>
        <v>0</v>
      </c>
      <c r="Q149" s="208"/>
      <c r="R149" s="209"/>
      <c r="S149" s="209"/>
      <c r="T149" s="209"/>
      <c r="U149" s="210" t="str">
        <f>IF(Q149="","",R149/(Q149-S149))</f>
        <v/>
      </c>
      <c r="V149" s="241">
        <f>IF(P149="","",IF(C149="Ne","",IF(G149="Ne treba raditi na predm.","", IF((P149+P150)&gt;1,30,IF(U149="",IF((P149+P150)&gt;0.9,25,IF((P149+P150)&gt;0.8,20,IF((P149+P150)&gt;0.7,16,IF((P149+P150)&gt;0.6,10,IF((P149+P150)&gt;0.5,4,0))))),IF((U149+U150)=1,30,IF((U149+U150)&gt;0.9,25,IF((U149+U150)&gt;0.8,20,IF((U149+U150)&gt;0.7,15,IF((U149+U150)&gt;0.6,10,IF((U149+U150)&gt;0.5,5,0)))))))))))</f>
        <v>0</v>
      </c>
    </row>
    <row r="150" spans="1:24" s="184" customFormat="1" x14ac:dyDescent="0.2">
      <c r="A150" s="598" t="s">
        <v>176</v>
      </c>
      <c r="B150" s="598"/>
      <c r="C150" s="333"/>
      <c r="D150" s="243"/>
      <c r="E150" s="340"/>
      <c r="F150" s="244" t="str">
        <f>IF(E150="Sudija",1,IF(E150="Stručni saradnik",1,""))</f>
        <v/>
      </c>
      <c r="G150" s="343"/>
      <c r="H150" s="202"/>
      <c r="I150" s="202"/>
      <c r="J150" s="345"/>
      <c r="K150" s="338"/>
      <c r="L150" s="339"/>
      <c r="M150" s="339"/>
      <c r="N150" s="339"/>
      <c r="O150" s="206">
        <f>IF(G150="",0,IF(G150="Ne treba raditi na predm.",1+SUM(L150:N150),(SUM(L150:N150)/G150)))</f>
        <v>0</v>
      </c>
      <c r="P150" s="207">
        <f>IF(K150&gt;0,O150*(J150/(J150-K150)),O150)</f>
        <v>0</v>
      </c>
      <c r="Q150" s="208"/>
      <c r="R150" s="209"/>
      <c r="S150" s="209"/>
      <c r="T150" s="209"/>
      <c r="U150" s="210" t="str">
        <f>IF(Q150="","",R150/(Q150-S150))</f>
        <v/>
      </c>
      <c r="V150" s="241">
        <f>IF(P149="","",IF(C150="Ne","",IF(G150="Ne treba raditi na predm.","", IF((P149+P150)&gt;1,30,IF(U149="",IF((P149+P150)&gt;0.9,25,IF((P149+P150)&gt;0.8,20,IF((P149+P150)&gt;0.7,16,IF((P149+P150)&gt;0.6,10,IF((P149+P150)&gt;0.5,4,0))))),IF((U149+U150)=1,30,IF((U149+U150)&gt;0.9,25,IF((U149+U150)&gt;0.8,20,IF((U149+U150)&gt;0.7,15,IF((U149+U150)&gt;0.6,10,IF((U149+U150)&gt;0.5,5,0)))))))))))</f>
        <v>0</v>
      </c>
    </row>
    <row r="151" spans="1:24" s="184" customFormat="1" ht="30" customHeight="1" x14ac:dyDescent="0.2">
      <c r="A151" s="321" t="s">
        <v>177</v>
      </c>
      <c r="B151" s="322"/>
      <c r="C151" s="323"/>
      <c r="D151" s="324"/>
      <c r="E151" s="323"/>
      <c r="F151" s="323"/>
      <c r="G151" s="325"/>
      <c r="H151" s="342"/>
      <c r="I151" s="342"/>
      <c r="J151" s="322"/>
      <c r="K151" s="323"/>
      <c r="L151" s="323"/>
      <c r="M151" s="323"/>
      <c r="N151" s="323"/>
      <c r="O151" s="329" t="s">
        <v>174</v>
      </c>
      <c r="P151" s="330">
        <f>P152+P153</f>
        <v>0</v>
      </c>
      <c r="Q151" s="325"/>
      <c r="R151" s="325"/>
      <c r="S151" s="325"/>
      <c r="T151" s="325"/>
      <c r="U151" s="325"/>
      <c r="V151" s="344"/>
      <c r="W151" s="212"/>
      <c r="X151" s="212"/>
    </row>
    <row r="152" spans="1:24" s="184" customFormat="1" x14ac:dyDescent="0.2">
      <c r="A152" s="598" t="s">
        <v>175</v>
      </c>
      <c r="B152" s="598"/>
      <c r="C152" s="333"/>
      <c r="D152" s="243"/>
      <c r="E152" s="340"/>
      <c r="F152" s="244" t="str">
        <f>IF(E152="Sudija",1,IF(E152="Stručni saradnik",1,""))</f>
        <v/>
      </c>
      <c r="G152" s="343"/>
      <c r="H152" s="202"/>
      <c r="I152" s="202"/>
      <c r="J152" s="345"/>
      <c r="K152" s="338"/>
      <c r="L152" s="339"/>
      <c r="M152" s="339"/>
      <c r="N152" s="339"/>
      <c r="O152" s="206">
        <f>IF(G152="",0,IF(G152="Ne treba raditi na predm.",1+SUM(L152:N152),(SUM(L152:N152)/G152)))</f>
        <v>0</v>
      </c>
      <c r="P152" s="207">
        <f>IF(K152&gt;0,O152*(J152/(J152-K152)),O152)</f>
        <v>0</v>
      </c>
      <c r="Q152" s="208"/>
      <c r="R152" s="209"/>
      <c r="S152" s="209"/>
      <c r="T152" s="209"/>
      <c r="U152" s="210" t="str">
        <f>IF(Q152="","",R152/(Q152-S152))</f>
        <v/>
      </c>
      <c r="V152" s="241">
        <f>IF(P152="","",IF(C152="Ne","",IF(G152="Ne treba raditi na predm.","", IF((P152+P153)&gt;1,30,IF(U152="",IF((P152+P153)&gt;0.9,25,IF((P152+P153)&gt;0.8,20,IF((P152+P153)&gt;0.7,16,IF((P152+P153)&gt;0.6,10,IF((P152+P153)&gt;0.5,4,0))))),IF((U152+U153)=1,30,IF((U152+U153)&gt;0.9,25,IF((U152+U153)&gt;0.8,20,IF((U152+U153)&gt;0.7,15,IF((U152+U153)&gt;0.6,10,IF((U152+U153)&gt;0.5,5,0)))))))))))</f>
        <v>0</v>
      </c>
    </row>
    <row r="153" spans="1:24" s="184" customFormat="1" x14ac:dyDescent="0.2">
      <c r="A153" s="598" t="s">
        <v>176</v>
      </c>
      <c r="B153" s="598"/>
      <c r="C153" s="333"/>
      <c r="D153" s="243"/>
      <c r="E153" s="340"/>
      <c r="F153" s="244" t="str">
        <f>IF(E153="Sudija",1,IF(E153="Stručni saradnik",1,""))</f>
        <v/>
      </c>
      <c r="G153" s="343"/>
      <c r="H153" s="202"/>
      <c r="I153" s="202"/>
      <c r="J153" s="345"/>
      <c r="K153" s="338"/>
      <c r="L153" s="339"/>
      <c r="M153" s="339"/>
      <c r="N153" s="339"/>
      <c r="O153" s="206">
        <f>IF(G153="",0,IF(G153="Ne treba raditi na predm.",1+SUM(L153:N153),(SUM(L153:N153)/G153)))</f>
        <v>0</v>
      </c>
      <c r="P153" s="207">
        <f>IF(K153&gt;0,O153*(J153/(J153-K153)),O153)</f>
        <v>0</v>
      </c>
      <c r="Q153" s="208"/>
      <c r="R153" s="209"/>
      <c r="S153" s="209"/>
      <c r="T153" s="209"/>
      <c r="U153" s="210" t="str">
        <f>IF(Q153="","",R153/(Q153-S153))</f>
        <v/>
      </c>
      <c r="V153" s="241">
        <f>IF(P152="","",IF(C153="Ne","",IF(G153="Ne treba raditi na predm.","", IF((P152+P153)&gt;1,30,IF(U152="",IF((P152+P153)&gt;0.9,25,IF((P152+P153)&gt;0.8,20,IF((P152+P153)&gt;0.7,16,IF((P152+P153)&gt;0.6,10,IF((P152+P153)&gt;0.5,4,0))))),IF((U152+U153)=1,30,IF((U152+U153)&gt;0.9,25,IF((U152+U153)&gt;0.8,20,IF((U152+U153)&gt;0.7,15,IF((U152+U153)&gt;0.6,10,IF((U152+U153)&gt;0.5,5,0)))))))))))</f>
        <v>0</v>
      </c>
    </row>
    <row r="154" spans="1:24" s="184" customFormat="1" ht="30" customHeight="1" x14ac:dyDescent="0.2">
      <c r="A154" s="321" t="s">
        <v>177</v>
      </c>
      <c r="B154" s="322"/>
      <c r="C154" s="323"/>
      <c r="D154" s="324"/>
      <c r="E154" s="323"/>
      <c r="F154" s="323"/>
      <c r="G154" s="325"/>
      <c r="H154" s="342"/>
      <c r="I154" s="342"/>
      <c r="J154" s="322"/>
      <c r="K154" s="323"/>
      <c r="L154" s="323"/>
      <c r="M154" s="323"/>
      <c r="N154" s="323"/>
      <c r="O154" s="329" t="s">
        <v>174</v>
      </c>
      <c r="P154" s="330">
        <f>P155+P156</f>
        <v>0</v>
      </c>
      <c r="Q154" s="325"/>
      <c r="R154" s="325"/>
      <c r="S154" s="325"/>
      <c r="T154" s="325"/>
      <c r="U154" s="325"/>
      <c r="V154" s="344"/>
      <c r="W154" s="212"/>
      <c r="X154" s="212"/>
    </row>
    <row r="155" spans="1:24" s="184" customFormat="1" x14ac:dyDescent="0.2">
      <c r="A155" s="598" t="s">
        <v>175</v>
      </c>
      <c r="B155" s="598"/>
      <c r="C155" s="333"/>
      <c r="D155" s="243"/>
      <c r="E155" s="340"/>
      <c r="F155" s="244" t="str">
        <f>IF(E155="Sudija",1,IF(E155="Stručni saradnik",1,""))</f>
        <v/>
      </c>
      <c r="G155" s="343"/>
      <c r="H155" s="202"/>
      <c r="I155" s="202"/>
      <c r="J155" s="345"/>
      <c r="K155" s="338"/>
      <c r="L155" s="339"/>
      <c r="M155" s="339"/>
      <c r="N155" s="339"/>
      <c r="O155" s="206">
        <f>IF(G155="",0,IF(G155="Ne treba raditi na predm.",1+SUM(L155:N155),(SUM(L155:N155)/G155)))</f>
        <v>0</v>
      </c>
      <c r="P155" s="207">
        <f>IF(K155&gt;0,O155*(J155/(J155-K155)),O155)</f>
        <v>0</v>
      </c>
      <c r="Q155" s="208"/>
      <c r="R155" s="209"/>
      <c r="S155" s="209"/>
      <c r="T155" s="209"/>
      <c r="U155" s="210" t="str">
        <f>IF(Q155="","",R155/(Q155-S155))</f>
        <v/>
      </c>
      <c r="V155" s="241">
        <f>IF(P155="","",IF(C155="Ne","",IF(G155="Ne treba raditi na predm.","", IF((P155+P156)&gt;1,30,IF(U155="",IF((P155+P156)&gt;0.9,25,IF((P155+P156)&gt;0.8,20,IF((P155+P156)&gt;0.7,16,IF((P155+P156)&gt;0.6,10,IF((P155+P156)&gt;0.5,4,0))))),IF((U155+U156)=1,30,IF((U155+U156)&gt;0.9,25,IF((U155+U156)&gt;0.8,20,IF((U155+U156)&gt;0.7,15,IF((U155+U156)&gt;0.6,10,IF((U155+U156)&gt;0.5,5,0)))))))))))</f>
        <v>0</v>
      </c>
    </row>
    <row r="156" spans="1:24" s="184" customFormat="1" x14ac:dyDescent="0.2">
      <c r="A156" s="598" t="s">
        <v>176</v>
      </c>
      <c r="B156" s="598"/>
      <c r="C156" s="333"/>
      <c r="D156" s="243"/>
      <c r="E156" s="340"/>
      <c r="F156" s="244" t="str">
        <f>IF(E156="Sudija",1,IF(E156="Stručni saradnik",1,""))</f>
        <v/>
      </c>
      <c r="G156" s="343"/>
      <c r="H156" s="202"/>
      <c r="I156" s="202"/>
      <c r="J156" s="345"/>
      <c r="K156" s="338"/>
      <c r="L156" s="339"/>
      <c r="M156" s="339"/>
      <c r="N156" s="339"/>
      <c r="O156" s="206">
        <f>IF(G156="",0,IF(G156="Ne treba raditi na predm.",1+SUM(L156:N156),(SUM(L156:N156)/G156)))</f>
        <v>0</v>
      </c>
      <c r="P156" s="207">
        <f>IF(K156&gt;0,O156*(J156/(J156-K156)),O156)</f>
        <v>0</v>
      </c>
      <c r="Q156" s="208"/>
      <c r="R156" s="209"/>
      <c r="S156" s="209"/>
      <c r="T156" s="209"/>
      <c r="U156" s="210" t="str">
        <f>IF(Q156="","",R156/(Q156-S156))</f>
        <v/>
      </c>
      <c r="V156" s="241">
        <f>IF(P155="","",IF(C156="Ne","",IF(G156="Ne treba raditi na predm.","", IF((P155+P156)&gt;1,30,IF(U155="",IF((P155+P156)&gt;0.9,25,IF((P155+P156)&gt;0.8,20,IF((P155+P156)&gt;0.7,16,IF((P155+P156)&gt;0.6,10,IF((P155+P156)&gt;0.5,4,0))))),IF((U155+U156)=1,30,IF((U155+U156)&gt;0.9,25,IF((U155+U156)&gt;0.8,20,IF((U155+U156)&gt;0.7,15,IF((U155+U156)&gt;0.6,10,IF((U155+U156)&gt;0.5,5,0)))))))))))</f>
        <v>0</v>
      </c>
    </row>
    <row r="157" spans="1:24" s="184" customFormat="1" ht="30" customHeight="1" x14ac:dyDescent="0.2">
      <c r="A157" s="321" t="s">
        <v>177</v>
      </c>
      <c r="B157" s="322"/>
      <c r="C157" s="323"/>
      <c r="D157" s="324"/>
      <c r="E157" s="323"/>
      <c r="F157" s="323"/>
      <c r="G157" s="325"/>
      <c r="H157" s="342"/>
      <c r="I157" s="342"/>
      <c r="J157" s="322"/>
      <c r="K157" s="323"/>
      <c r="L157" s="323"/>
      <c r="M157" s="323"/>
      <c r="N157" s="323"/>
      <c r="O157" s="329" t="s">
        <v>174</v>
      </c>
      <c r="P157" s="330">
        <f>P158+P159</f>
        <v>0</v>
      </c>
      <c r="Q157" s="325"/>
      <c r="R157" s="325"/>
      <c r="S157" s="325"/>
      <c r="T157" s="325"/>
      <c r="U157" s="325"/>
      <c r="V157" s="344"/>
      <c r="W157" s="212"/>
      <c r="X157" s="212"/>
    </row>
    <row r="158" spans="1:24" s="184" customFormat="1" x14ac:dyDescent="0.2">
      <c r="A158" s="598" t="s">
        <v>175</v>
      </c>
      <c r="B158" s="598"/>
      <c r="C158" s="333"/>
      <c r="D158" s="243"/>
      <c r="E158" s="340"/>
      <c r="F158" s="244" t="str">
        <f>IF(E158="Sudija",1,IF(E158="Stručni saradnik",1,""))</f>
        <v/>
      </c>
      <c r="G158" s="343"/>
      <c r="H158" s="202"/>
      <c r="I158" s="202"/>
      <c r="J158" s="345"/>
      <c r="K158" s="338"/>
      <c r="L158" s="339"/>
      <c r="M158" s="339"/>
      <c r="N158" s="339"/>
      <c r="O158" s="206">
        <f>IF(G158="",0,IF(G158="Ne treba raditi na predm.",1+SUM(L158:N158),(SUM(L158:N158)/G158)))</f>
        <v>0</v>
      </c>
      <c r="P158" s="207">
        <f>IF(K158&gt;0,O158*(J158/(J158-K158)),O158)</f>
        <v>0</v>
      </c>
      <c r="Q158" s="208"/>
      <c r="R158" s="209"/>
      <c r="S158" s="209"/>
      <c r="T158" s="209"/>
      <c r="U158" s="210" t="str">
        <f>IF(Q158="","",R158/(Q158-S158))</f>
        <v/>
      </c>
      <c r="V158" s="241">
        <f>IF(P158="","",IF(C158="Ne","",IF(G158="Ne treba raditi na predm.","", IF((P158+P159)&gt;1,30,IF(U158="",IF((P158+P159)&gt;0.9,25,IF((P158+P159)&gt;0.8,20,IF((P158+P159)&gt;0.7,16,IF((P158+P159)&gt;0.6,10,IF((P158+P159)&gt;0.5,4,0))))),IF((U158+U159)=1,30,IF((U158+U159)&gt;0.9,25,IF((U158+U159)&gt;0.8,20,IF((U158+U159)&gt;0.7,15,IF((U158+U159)&gt;0.6,10,IF((U158+U159)&gt;0.5,5,0)))))))))))</f>
        <v>0</v>
      </c>
    </row>
    <row r="159" spans="1:24" s="184" customFormat="1" x14ac:dyDescent="0.2">
      <c r="A159" s="598" t="s">
        <v>176</v>
      </c>
      <c r="B159" s="598"/>
      <c r="C159" s="333"/>
      <c r="D159" s="243"/>
      <c r="E159" s="340"/>
      <c r="F159" s="244" t="str">
        <f>IF(E159="Sudija",1,IF(E159="Stručni saradnik",1,""))</f>
        <v/>
      </c>
      <c r="G159" s="247"/>
      <c r="H159" s="202"/>
      <c r="I159" s="202"/>
      <c r="J159" s="345"/>
      <c r="K159" s="338"/>
      <c r="L159" s="339"/>
      <c r="M159" s="339"/>
      <c r="N159" s="339"/>
      <c r="O159" s="206">
        <f>IF(G159="",0,IF(G159="Ne treba raditi na predm.",1+SUM(L159:N159),(SUM(L159:N159)/G159)))</f>
        <v>0</v>
      </c>
      <c r="P159" s="207">
        <f>IF(K159&gt;0,O159*(J159/(J159-K159)),O159)</f>
        <v>0</v>
      </c>
      <c r="Q159" s="208"/>
      <c r="R159" s="209"/>
      <c r="S159" s="209"/>
      <c r="T159" s="209"/>
      <c r="U159" s="210" t="str">
        <f>IF(Q159="","",R159/(Q159-S159))</f>
        <v/>
      </c>
      <c r="V159" s="241">
        <f>IF(P158="","",IF(C159="Ne","",IF(G159="Ne treba raditi na predm.","", IF((P158+P159)&gt;1,30,IF(U158="",IF((P158+P159)&gt;0.9,25,IF((P158+P159)&gt;0.8,20,IF((P158+P159)&gt;0.7,16,IF((P158+P159)&gt;0.6,10,IF((P158+P159)&gt;0.5,4,0))))),IF((U158+U159)=1,30,IF((U158+U159)&gt;0.9,25,IF((U158+U159)&gt;0.8,20,IF((U158+U159)&gt;0.7,15,IF((U158+U159)&gt;0.6,10,IF((U158+U159)&gt;0.5,5,0)))))))))))</f>
        <v>0</v>
      </c>
    </row>
    <row r="160" spans="1:24" s="184" customFormat="1" ht="30" customHeight="1" x14ac:dyDescent="0.2">
      <c r="A160" s="321" t="s">
        <v>177</v>
      </c>
      <c r="B160" s="322"/>
      <c r="C160" s="323"/>
      <c r="D160" s="324"/>
      <c r="E160" s="323"/>
      <c r="F160" s="323"/>
      <c r="G160" s="325"/>
      <c r="H160" s="342"/>
      <c r="I160" s="342"/>
      <c r="J160" s="322"/>
      <c r="K160" s="323"/>
      <c r="L160" s="323"/>
      <c r="M160" s="323"/>
      <c r="N160" s="323"/>
      <c r="O160" s="329" t="s">
        <v>174</v>
      </c>
      <c r="P160" s="330">
        <f>P161+P162</f>
        <v>0</v>
      </c>
      <c r="Q160" s="325"/>
      <c r="R160" s="325"/>
      <c r="S160" s="325"/>
      <c r="T160" s="325"/>
      <c r="U160" s="325"/>
      <c r="V160" s="344"/>
      <c r="W160" s="212"/>
      <c r="X160" s="212"/>
    </row>
    <row r="161" spans="1:24" s="184" customFormat="1" x14ac:dyDescent="0.2">
      <c r="A161" s="598" t="s">
        <v>175</v>
      </c>
      <c r="B161" s="598"/>
      <c r="C161" s="333"/>
      <c r="D161" s="243"/>
      <c r="E161" s="340"/>
      <c r="F161" s="244" t="str">
        <f>IF(E161="Sudija",1,IF(E161="Stručni saradnik",1,""))</f>
        <v/>
      </c>
      <c r="G161" s="343"/>
      <c r="H161" s="202"/>
      <c r="I161" s="202"/>
      <c r="J161" s="345"/>
      <c r="K161" s="338"/>
      <c r="L161" s="339"/>
      <c r="M161" s="339"/>
      <c r="N161" s="339"/>
      <c r="O161" s="206">
        <f>IF(G161="",0,IF(G161="Ne treba raditi na predm.",1+SUM(L161:N161),(SUM(L161:N161)/G161)))</f>
        <v>0</v>
      </c>
      <c r="P161" s="207">
        <f>IF(K161&gt;0,O161*(J161/(J161-K161)),O161)</f>
        <v>0</v>
      </c>
      <c r="Q161" s="208"/>
      <c r="R161" s="209"/>
      <c r="S161" s="209"/>
      <c r="T161" s="209"/>
      <c r="U161" s="210" t="str">
        <f>IF(Q161="","",R161/(Q161-S161))</f>
        <v/>
      </c>
      <c r="V161" s="241">
        <f>IF(P161="","",IF(C161="Ne","",IF(G161="Ne treba raditi na predm.","", IF((P161+P162)&gt;1,30,IF(U161="",IF((P161+P162)&gt;0.9,25,IF((P161+P162)&gt;0.8,20,IF((P161+P162)&gt;0.7,16,IF((P161+P162)&gt;0.6,10,IF((P161+P162)&gt;0.5,4,0))))),IF((U161+U162)=1,30,IF((U161+U162)&gt;0.9,25,IF((U161+U162)&gt;0.8,20,IF((U161+U162)&gt;0.7,15,IF((U161+U162)&gt;0.6,10,IF((U161+U162)&gt;0.5,5,0)))))))))))</f>
        <v>0</v>
      </c>
    </row>
    <row r="162" spans="1:24" s="184" customFormat="1" x14ac:dyDescent="0.2">
      <c r="A162" s="598" t="s">
        <v>176</v>
      </c>
      <c r="B162" s="598"/>
      <c r="C162" s="333"/>
      <c r="D162" s="243"/>
      <c r="E162" s="340"/>
      <c r="F162" s="244" t="str">
        <f>IF(E162="Sudija",1,IF(E162="Stručni saradnik",1,""))</f>
        <v/>
      </c>
      <c r="G162" s="247"/>
      <c r="H162" s="202"/>
      <c r="I162" s="202"/>
      <c r="J162" s="345"/>
      <c r="K162" s="338"/>
      <c r="L162" s="339"/>
      <c r="M162" s="339"/>
      <c r="N162" s="339"/>
      <c r="O162" s="206">
        <f>IF(G162="",0,IF(G162="Ne treba raditi na predm.",1+SUM(L162:N162),(SUM(L162:N162)/G162)))</f>
        <v>0</v>
      </c>
      <c r="P162" s="207">
        <f>IF(K162&gt;0,O162*(J162/(J162-K162)),O162)</f>
        <v>0</v>
      </c>
      <c r="Q162" s="208"/>
      <c r="R162" s="209"/>
      <c r="S162" s="209"/>
      <c r="T162" s="209"/>
      <c r="U162" s="210" t="str">
        <f>IF(Q162="","",R162/(Q162-S162))</f>
        <v/>
      </c>
      <c r="V162" s="241">
        <f>IF(P161="","",IF(C162="Ne","",IF(G162="Ne treba raditi na predm.","", IF((P161+P162)&gt;1,30,IF(U161="",IF((P161+P162)&gt;0.9,25,IF((P161+P162)&gt;0.8,20,IF((P161+P162)&gt;0.7,16,IF((P161+P162)&gt;0.6,10,IF((P161+P162)&gt;0.5,4,0))))),IF((U161+U162)=1,30,IF((U161+U162)&gt;0.9,25,IF((U161+U162)&gt;0.8,20,IF((U161+U162)&gt;0.7,15,IF((U161+U162)&gt;0.6,10,IF((U161+U162)&gt;0.5,5,0)))))))))))</f>
        <v>0</v>
      </c>
    </row>
    <row r="163" spans="1:24" s="184" customFormat="1" ht="30" customHeight="1" x14ac:dyDescent="0.2">
      <c r="A163" s="321" t="s">
        <v>177</v>
      </c>
      <c r="B163" s="322"/>
      <c r="C163" s="323"/>
      <c r="D163" s="324"/>
      <c r="E163" s="323"/>
      <c r="F163" s="323"/>
      <c r="G163" s="325"/>
      <c r="H163" s="342"/>
      <c r="I163" s="342"/>
      <c r="J163" s="322"/>
      <c r="K163" s="323"/>
      <c r="L163" s="323"/>
      <c r="M163" s="323"/>
      <c r="N163" s="323"/>
      <c r="O163" s="329" t="s">
        <v>174</v>
      </c>
      <c r="P163" s="330">
        <f>P164+P165</f>
        <v>0</v>
      </c>
      <c r="Q163" s="325"/>
      <c r="R163" s="325"/>
      <c r="S163" s="325"/>
      <c r="T163" s="325"/>
      <c r="U163" s="325"/>
      <c r="V163" s="344"/>
      <c r="W163" s="212"/>
      <c r="X163" s="212"/>
    </row>
    <row r="164" spans="1:24" s="184" customFormat="1" x14ac:dyDescent="0.2">
      <c r="A164" s="598" t="s">
        <v>175</v>
      </c>
      <c r="B164" s="598"/>
      <c r="C164" s="333"/>
      <c r="D164" s="243"/>
      <c r="E164" s="340"/>
      <c r="F164" s="244" t="str">
        <f>IF(E164="Sudija",1,IF(E164="Stručni saradnik",1,""))</f>
        <v/>
      </c>
      <c r="G164" s="343"/>
      <c r="H164" s="202"/>
      <c r="I164" s="202"/>
      <c r="J164" s="345"/>
      <c r="K164" s="338"/>
      <c r="L164" s="339"/>
      <c r="M164" s="339"/>
      <c r="N164" s="339"/>
      <c r="O164" s="206">
        <f>IF(G164="",0,IF(G164="Ne treba raditi na predm.",1+SUM(L164:N164),(SUM(L164:N164)/G164)))</f>
        <v>0</v>
      </c>
      <c r="P164" s="207">
        <f>IF(K164&gt;0,O164*(J164/(J164-K164)),O164)</f>
        <v>0</v>
      </c>
      <c r="Q164" s="208"/>
      <c r="R164" s="209"/>
      <c r="S164" s="209"/>
      <c r="T164" s="209"/>
      <c r="U164" s="210" t="str">
        <f>IF(Q164="","",R164/(Q164-S164))</f>
        <v/>
      </c>
      <c r="V164" s="241">
        <f>IF(P164="","",IF(C164="Ne","",IF(G164="Ne treba raditi na predm.","", IF((P164+P165)&gt;1,30,IF(U164="",IF((P164+P165)&gt;0.9,25,IF((P164+P165)&gt;0.8,20,IF((P164+P165)&gt;0.7,16,IF((P164+P165)&gt;0.6,10,IF((P164+P165)&gt;0.5,4,0))))),IF((U164+U165)=1,30,IF((U164+U165)&gt;0.9,25,IF((U164+U165)&gt;0.8,20,IF((U164+U165)&gt;0.7,15,IF((U164+U165)&gt;0.6,10,IF((U164+U165)&gt;0.5,5,0)))))))))))</f>
        <v>0</v>
      </c>
    </row>
    <row r="165" spans="1:24" s="184" customFormat="1" x14ac:dyDescent="0.2">
      <c r="A165" s="598" t="s">
        <v>176</v>
      </c>
      <c r="B165" s="598"/>
      <c r="C165" s="333"/>
      <c r="D165" s="243"/>
      <c r="E165" s="340"/>
      <c r="F165" s="244" t="str">
        <f>IF(E165="Sudija",1,IF(E165="Stručni saradnik",1,""))</f>
        <v/>
      </c>
      <c r="G165" s="247"/>
      <c r="H165" s="202"/>
      <c r="I165" s="202"/>
      <c r="J165" s="345"/>
      <c r="K165" s="338"/>
      <c r="L165" s="339"/>
      <c r="M165" s="339"/>
      <c r="N165" s="339"/>
      <c r="O165" s="206">
        <f>IF(G165="",0,IF(G165="Ne treba raditi na predm.",1+SUM(L165:N165),(SUM(L165:N165)/G165)))</f>
        <v>0</v>
      </c>
      <c r="P165" s="207">
        <f>IF(K165&gt;0,O165*(J165/(J165-K165)),O165)</f>
        <v>0</v>
      </c>
      <c r="Q165" s="208"/>
      <c r="R165" s="209"/>
      <c r="S165" s="209"/>
      <c r="T165" s="209"/>
      <c r="U165" s="210" t="str">
        <f>IF(Q165="","",R165/(Q165-S165))</f>
        <v/>
      </c>
      <c r="V165" s="241">
        <f>IF(P164="","",IF(C165="Ne","",IF(G165="Ne treba raditi na predm.","", IF((P164+P165)&gt;1,30,IF(U164="",IF((P164+P165)&gt;0.9,25,IF((P164+P165)&gt;0.8,20,IF((P164+P165)&gt;0.7,16,IF((P164+P165)&gt;0.6,10,IF((P164+P165)&gt;0.5,4,0))))),IF((U164+U165)=1,30,IF((U164+U165)&gt;0.9,25,IF((U164+U165)&gt;0.8,20,IF((U164+U165)&gt;0.7,15,IF((U164+U165)&gt;0.6,10,IF((U164+U165)&gt;0.5,5,0)))))))))))</f>
        <v>0</v>
      </c>
    </row>
    <row r="166" spans="1:24" s="184" customFormat="1" ht="30" customHeight="1" x14ac:dyDescent="0.2">
      <c r="A166" s="321" t="s">
        <v>177</v>
      </c>
      <c r="B166" s="322"/>
      <c r="C166" s="323"/>
      <c r="D166" s="324"/>
      <c r="E166" s="323"/>
      <c r="F166" s="323"/>
      <c r="G166" s="325"/>
      <c r="H166" s="342"/>
      <c r="I166" s="342"/>
      <c r="J166" s="322"/>
      <c r="K166" s="323"/>
      <c r="L166" s="323"/>
      <c r="M166" s="323"/>
      <c r="N166" s="323"/>
      <c r="O166" s="329" t="s">
        <v>174</v>
      </c>
      <c r="P166" s="330">
        <f>P167+P168</f>
        <v>0</v>
      </c>
      <c r="Q166" s="325"/>
      <c r="R166" s="325"/>
      <c r="S166" s="325"/>
      <c r="T166" s="325"/>
      <c r="U166" s="325"/>
      <c r="V166" s="344"/>
      <c r="W166" s="212"/>
      <c r="X166" s="212"/>
    </row>
    <row r="167" spans="1:24" s="184" customFormat="1" x14ac:dyDescent="0.2">
      <c r="A167" s="598" t="s">
        <v>175</v>
      </c>
      <c r="B167" s="598"/>
      <c r="C167" s="333"/>
      <c r="D167" s="243"/>
      <c r="E167" s="340"/>
      <c r="F167" s="244" t="str">
        <f>IF(E167="Sudija",1,IF(E167="Stručni saradnik",1,""))</f>
        <v/>
      </c>
      <c r="G167" s="343"/>
      <c r="H167" s="202"/>
      <c r="I167" s="202"/>
      <c r="J167" s="345"/>
      <c r="K167" s="338"/>
      <c r="L167" s="339"/>
      <c r="M167" s="339"/>
      <c r="N167" s="339"/>
      <c r="O167" s="206">
        <f>IF(G167="",0,IF(G167="Ne treba raditi na predm.",1+SUM(L167:N167),(SUM(L167:N167)/G167)))</f>
        <v>0</v>
      </c>
      <c r="P167" s="207">
        <f>IF(K167&gt;0,O167*(J167/(J167-K167)),O167)</f>
        <v>0</v>
      </c>
      <c r="Q167" s="208"/>
      <c r="R167" s="209"/>
      <c r="S167" s="209"/>
      <c r="T167" s="209"/>
      <c r="U167" s="210" t="str">
        <f>IF(Q167="","",R167/(Q167-S167))</f>
        <v/>
      </c>
      <c r="V167" s="241">
        <f>IF(P167="","",IF(C167="Ne","",IF(G167="Ne treba raditi na predm.","", IF((P167+P168)&gt;1,30,IF(U167="",IF((P167+P168)&gt;0.9,25,IF((P167+P168)&gt;0.8,20,IF((P167+P168)&gt;0.7,16,IF((P167+P168)&gt;0.6,10,IF((P167+P168)&gt;0.5,4,0))))),IF((U167+U168)=1,30,IF((U167+U168)&gt;0.9,25,IF((U167+U168)&gt;0.8,20,IF((U167+U168)&gt;0.7,15,IF((U167+U168)&gt;0.6,10,IF((U167+U168)&gt;0.5,5,0)))))))))))</f>
        <v>0</v>
      </c>
    </row>
    <row r="168" spans="1:24" s="184" customFormat="1" x14ac:dyDescent="0.2">
      <c r="A168" s="600" t="s">
        <v>176</v>
      </c>
      <c r="B168" s="600"/>
      <c r="C168" s="346"/>
      <c r="D168" s="249"/>
      <c r="E168" s="347"/>
      <c r="F168" s="253" t="str">
        <f>IF(E168="Sudija",1,IF(E168="Stručni saradnik",1,""))</f>
        <v/>
      </c>
      <c r="G168" s="254"/>
      <c r="H168" s="255"/>
      <c r="I168" s="255"/>
      <c r="J168" s="348"/>
      <c r="K168" s="349"/>
      <c r="L168" s="350"/>
      <c r="M168" s="350"/>
      <c r="N168" s="350"/>
      <c r="O168" s="258">
        <f>IF(G168="",0,IF(G168="Ne treba raditi na predm.",1+SUM(L168:N168),(SUM(L168:N168)/G168)))</f>
        <v>0</v>
      </c>
      <c r="P168" s="259">
        <f>IF(K168&gt;0,O168*(J168/(J168-K168)),O168)</f>
        <v>0</v>
      </c>
      <c r="Q168" s="260"/>
      <c r="R168" s="261"/>
      <c r="S168" s="261"/>
      <c r="T168" s="261"/>
      <c r="U168" s="262" t="str">
        <f>IF(Q168="","",R168/(Q168-S168))</f>
        <v/>
      </c>
      <c r="V168" s="263">
        <f>IF(P167="","",IF(C168="Ne","",IF(G168="Ne treba raditi na predm.","", IF((P167+P168)&gt;1,30,IF(U167="",IF((P167+P168)&gt;0.9,25,IF((P167+P168)&gt;0.8,20,IF((P167+P168)&gt;0.7,16,IF((P167+P168)&gt;0.6,10,IF((P167+P168)&gt;0.5,4,0))))),IF((U167+U168)=1,30,IF((U167+U168)&gt;0.9,25,IF((U167+U168)&gt;0.8,20,IF((U167+U168)&gt;0.7,15,IF((U167+U168)&gt;0.6,10,IF((U167+U168)&gt;0.5,5,0)))))))))))</f>
        <v>0</v>
      </c>
    </row>
    <row r="169" spans="1:24" s="361" customFormat="1" x14ac:dyDescent="0.25">
      <c r="A169" s="351"/>
      <c r="B169" s="352"/>
      <c r="C169" s="353"/>
      <c r="D169" s="353"/>
      <c r="E169" s="354"/>
      <c r="F169" s="354"/>
      <c r="G169" s="355"/>
      <c r="H169" s="355"/>
      <c r="I169" s="355"/>
      <c r="J169" s="356"/>
      <c r="K169" s="351"/>
      <c r="L169" s="357"/>
      <c r="M169" s="357"/>
      <c r="N169" s="357"/>
      <c r="O169" s="358"/>
      <c r="P169" s="359"/>
      <c r="Q169" s="359"/>
      <c r="R169" s="359"/>
      <c r="S169" s="359"/>
      <c r="T169" s="359"/>
      <c r="U169" s="359"/>
      <c r="V169" s="360"/>
      <c r="W169" s="212"/>
      <c r="X169" s="212"/>
    </row>
    <row r="170" spans="1:24" s="187" customFormat="1" ht="15" customHeight="1" x14ac:dyDescent="0.25">
      <c r="A170" s="362"/>
      <c r="B170" s="363"/>
      <c r="C170" s="364"/>
      <c r="D170" s="364"/>
      <c r="E170" s="364"/>
      <c r="F170" s="364"/>
      <c r="G170" s="364"/>
      <c r="H170" s="365"/>
      <c r="I170" s="365"/>
      <c r="J170" s="366"/>
      <c r="K170" s="366"/>
      <c r="L170" s="366"/>
      <c r="M170" s="366"/>
      <c r="N170" s="366"/>
      <c r="O170" s="366"/>
      <c r="P170" s="367"/>
      <c r="Q170" s="367"/>
      <c r="R170" s="368"/>
      <c r="S170" s="368"/>
      <c r="T170" s="368"/>
      <c r="U170" s="368"/>
    </row>
    <row r="171" spans="1:24" ht="66.75" customHeight="1" x14ac:dyDescent="0.25">
      <c r="B171" s="601" t="s">
        <v>183</v>
      </c>
      <c r="C171" s="601"/>
      <c r="D171" s="601"/>
      <c r="E171" s="601"/>
      <c r="F171" s="601"/>
      <c r="G171" s="601"/>
      <c r="H171" s="601"/>
      <c r="I171" s="601"/>
      <c r="J171" s="601"/>
      <c r="K171" s="601"/>
      <c r="L171" s="601"/>
      <c r="M171" s="601"/>
      <c r="N171" s="601"/>
      <c r="O171" s="601"/>
      <c r="P171" s="601"/>
      <c r="Q171" s="601"/>
      <c r="R171" s="601"/>
      <c r="S171" s="601"/>
      <c r="T171" s="601"/>
      <c r="U171" s="601"/>
    </row>
    <row r="172" spans="1:24" ht="15" customHeight="1" x14ac:dyDescent="0.25">
      <c r="B172" s="369"/>
      <c r="C172" s="369"/>
      <c r="D172" s="369"/>
      <c r="E172" s="369"/>
      <c r="F172" s="369"/>
      <c r="G172" s="369"/>
      <c r="H172" s="369"/>
      <c r="I172" s="369"/>
      <c r="J172" s="369"/>
      <c r="K172" s="369"/>
      <c r="L172" s="369"/>
      <c r="M172" s="369"/>
      <c r="N172" s="369"/>
      <c r="O172" s="369"/>
      <c r="P172" s="369"/>
      <c r="Q172" s="369"/>
      <c r="R172" s="369"/>
      <c r="S172" s="369"/>
      <c r="T172" s="369"/>
      <c r="U172" s="369"/>
    </row>
    <row r="173" spans="1:24" ht="15" customHeight="1" x14ac:dyDescent="0.25">
      <c r="B173" s="601" t="s">
        <v>184</v>
      </c>
      <c r="C173" s="601"/>
      <c r="D173" s="601"/>
      <c r="E173" s="601"/>
      <c r="F173" s="601"/>
      <c r="G173" s="601"/>
      <c r="H173" s="601"/>
      <c r="I173" s="601"/>
      <c r="J173" s="601"/>
      <c r="K173" s="601"/>
      <c r="L173" s="601"/>
      <c r="M173" s="601"/>
      <c r="N173" s="601"/>
      <c r="O173" s="601"/>
      <c r="P173" s="601"/>
      <c r="Q173" s="601"/>
      <c r="R173" s="601"/>
      <c r="S173" s="601"/>
      <c r="T173" s="601"/>
      <c r="U173" s="601"/>
    </row>
    <row r="174" spans="1:24" ht="15" customHeight="1" x14ac:dyDescent="0.25">
      <c r="B174" s="369"/>
      <c r="C174" s="369"/>
      <c r="D174" s="369"/>
      <c r="E174" s="369"/>
      <c r="F174" s="369"/>
      <c r="G174" s="369"/>
      <c r="H174" s="369"/>
      <c r="I174" s="369"/>
      <c r="J174" s="369"/>
      <c r="K174" s="369"/>
      <c r="L174" s="369"/>
      <c r="M174" s="369"/>
      <c r="N174" s="369"/>
      <c r="O174" s="369"/>
      <c r="P174" s="369"/>
      <c r="Q174" s="369"/>
      <c r="R174" s="369"/>
      <c r="S174" s="369"/>
      <c r="T174" s="369"/>
      <c r="U174" s="369"/>
    </row>
    <row r="175" spans="1:24" ht="30" customHeight="1" x14ac:dyDescent="0.25">
      <c r="B175" s="602" t="s">
        <v>185</v>
      </c>
      <c r="C175" s="602"/>
      <c r="D175" s="602"/>
      <c r="E175" s="602"/>
      <c r="F175" s="602"/>
      <c r="G175" s="602"/>
      <c r="H175" s="602"/>
      <c r="I175" s="602"/>
      <c r="J175" s="602"/>
      <c r="K175" s="602"/>
      <c r="L175" s="602"/>
      <c r="M175" s="602"/>
      <c r="N175" s="602"/>
      <c r="O175" s="602"/>
      <c r="P175" s="602"/>
      <c r="Q175" s="602"/>
      <c r="R175" s="602"/>
      <c r="S175" s="602"/>
      <c r="T175" s="602"/>
      <c r="U175" s="602"/>
    </row>
    <row r="176" spans="1:24" ht="117" customHeight="1" x14ac:dyDescent="0.25">
      <c r="B176" s="602"/>
      <c r="C176" s="602"/>
      <c r="D176" s="602"/>
      <c r="E176" s="602"/>
      <c r="F176" s="602"/>
      <c r="G176" s="602"/>
      <c r="H176" s="602"/>
      <c r="I176" s="602"/>
      <c r="J176" s="602"/>
      <c r="K176" s="602"/>
      <c r="L176" s="602"/>
      <c r="M176" s="602"/>
      <c r="N176" s="602"/>
      <c r="O176" s="602"/>
      <c r="P176" s="602"/>
      <c r="Q176" s="602"/>
      <c r="R176" s="602"/>
      <c r="S176" s="602"/>
      <c r="T176" s="602"/>
      <c r="U176" s="602"/>
    </row>
    <row r="177" spans="2:22" ht="54.75" customHeight="1" x14ac:dyDescent="0.25">
      <c r="B177" s="602" t="s">
        <v>186</v>
      </c>
      <c r="C177" s="602"/>
      <c r="D177" s="602"/>
      <c r="E177" s="602"/>
      <c r="F177" s="602"/>
      <c r="G177" s="602"/>
      <c r="H177" s="602"/>
      <c r="I177" s="602"/>
      <c r="J177" s="602"/>
      <c r="K177" s="602"/>
      <c r="L177" s="602"/>
      <c r="M177" s="602"/>
      <c r="N177" s="602"/>
      <c r="O177" s="602"/>
      <c r="P177" s="602"/>
      <c r="Q177" s="602"/>
      <c r="R177" s="602"/>
      <c r="S177" s="602"/>
      <c r="T177" s="602"/>
      <c r="U177" s="602"/>
      <c r="V177" s="602"/>
    </row>
    <row r="178" spans="2:22" ht="15" customHeight="1" x14ac:dyDescent="0.25">
      <c r="B178" s="370"/>
      <c r="C178" s="370"/>
      <c r="D178" s="370"/>
      <c r="E178" s="370"/>
      <c r="F178" s="370"/>
      <c r="G178" s="370"/>
      <c r="H178" s="370"/>
      <c r="I178" s="370"/>
      <c r="J178" s="370"/>
      <c r="K178" s="370"/>
      <c r="L178" s="370"/>
      <c r="M178" s="370"/>
      <c r="N178" s="370"/>
      <c r="O178" s="370"/>
      <c r="P178" s="370"/>
      <c r="Q178" s="370"/>
      <c r="R178" s="370"/>
      <c r="S178" s="370"/>
      <c r="T178" s="370"/>
      <c r="U178" s="370"/>
    </row>
    <row r="179" spans="2:22" ht="15" customHeight="1" x14ac:dyDescent="0.25">
      <c r="B179" s="371" t="s">
        <v>187</v>
      </c>
      <c r="C179" s="372"/>
      <c r="D179" s="372"/>
      <c r="E179" s="372"/>
      <c r="F179" s="372"/>
      <c r="G179" s="372"/>
      <c r="H179" s="372"/>
      <c r="I179" s="372"/>
      <c r="J179" s="372"/>
      <c r="K179" s="372"/>
      <c r="L179" s="372"/>
      <c r="M179" s="372"/>
      <c r="N179" s="372"/>
      <c r="O179" s="372"/>
      <c r="P179" s="372"/>
      <c r="Q179" s="372"/>
      <c r="R179" s="372"/>
      <c r="S179" s="372"/>
      <c r="T179" s="372"/>
      <c r="U179" s="372"/>
    </row>
    <row r="180" spans="2:22" ht="15" customHeight="1" x14ac:dyDescent="0.25">
      <c r="B180" s="370"/>
      <c r="C180" s="370"/>
      <c r="D180" s="370"/>
      <c r="E180" s="370"/>
      <c r="F180" s="370"/>
      <c r="G180" s="370"/>
      <c r="H180" s="370"/>
      <c r="I180" s="370"/>
      <c r="J180" s="370"/>
      <c r="K180" s="370"/>
      <c r="L180" s="370"/>
      <c r="M180" s="370"/>
      <c r="N180" s="370"/>
      <c r="O180" s="370"/>
      <c r="P180" s="370"/>
      <c r="Q180" s="370"/>
      <c r="R180" s="370"/>
      <c r="S180" s="370"/>
      <c r="T180" s="370"/>
      <c r="U180" s="370"/>
    </row>
    <row r="181" spans="2:22" ht="15" customHeight="1" x14ac:dyDescent="0.25">
      <c r="B181" s="373" t="s">
        <v>188</v>
      </c>
    </row>
    <row r="182" spans="2:22" ht="15" customHeight="1" x14ac:dyDescent="0.25"/>
    <row r="183" spans="2:22" ht="15" customHeight="1" x14ac:dyDescent="0.25">
      <c r="B183" s="373" t="s">
        <v>189</v>
      </c>
    </row>
    <row r="184" spans="2:22" ht="15" customHeight="1" x14ac:dyDescent="0.25">
      <c r="B184" s="373"/>
    </row>
    <row r="185" spans="2:22" ht="15" customHeight="1" x14ac:dyDescent="0.25">
      <c r="B185" s="374" t="s">
        <v>190</v>
      </c>
    </row>
    <row r="186" spans="2:22" s="375" customFormat="1" ht="21" customHeight="1" x14ac:dyDescent="0.25">
      <c r="B186" s="376" t="s">
        <v>2</v>
      </c>
      <c r="C186" s="377"/>
      <c r="D186" s="377"/>
      <c r="E186" s="377"/>
      <c r="F186" s="377"/>
      <c r="G186" s="377"/>
      <c r="H186" s="377"/>
      <c r="I186" s="377"/>
      <c r="J186" s="377"/>
      <c r="K186" s="377"/>
      <c r="L186" s="377"/>
      <c r="M186" s="377"/>
    </row>
    <row r="187" spans="2:22" s="375" customFormat="1" ht="21" customHeight="1" x14ac:dyDescent="0.25">
      <c r="B187" s="376" t="s">
        <v>3</v>
      </c>
      <c r="C187" s="377"/>
      <c r="D187" s="377"/>
      <c r="E187" s="377"/>
      <c r="F187" s="377"/>
      <c r="G187" s="377"/>
      <c r="H187" s="377"/>
      <c r="I187" s="377"/>
      <c r="J187" s="377"/>
      <c r="K187" s="377"/>
      <c r="L187" s="377"/>
      <c r="M187" s="377"/>
    </row>
    <row r="189" spans="2:22" x14ac:dyDescent="0.25">
      <c r="B189" s="373" t="s">
        <v>191</v>
      </c>
    </row>
  </sheetData>
  <sheetProtection password="CCF6" sheet="1" insertRows="0"/>
  <mergeCells count="80">
    <mergeCell ref="B173:U173"/>
    <mergeCell ref="B175:U176"/>
    <mergeCell ref="B177:V177"/>
    <mergeCell ref="A164:B164"/>
    <mergeCell ref="A165:B165"/>
    <mergeCell ref="A167:B167"/>
    <mergeCell ref="A168:B168"/>
    <mergeCell ref="B171:U171"/>
    <mergeCell ref="A156:B156"/>
    <mergeCell ref="A158:B158"/>
    <mergeCell ref="A159:B159"/>
    <mergeCell ref="A161:B161"/>
    <mergeCell ref="A162:B162"/>
    <mergeCell ref="A149:B149"/>
    <mergeCell ref="A150:B150"/>
    <mergeCell ref="A152:B152"/>
    <mergeCell ref="A153:B153"/>
    <mergeCell ref="A155:B155"/>
    <mergeCell ref="A141:B141"/>
    <mergeCell ref="A143:B143"/>
    <mergeCell ref="A144:B144"/>
    <mergeCell ref="A146:B146"/>
    <mergeCell ref="A147:B147"/>
    <mergeCell ref="A134:B134"/>
    <mergeCell ref="A135:B135"/>
    <mergeCell ref="A137:B137"/>
    <mergeCell ref="A138:B138"/>
    <mergeCell ref="A140:B140"/>
    <mergeCell ref="A126:B126"/>
    <mergeCell ref="A128:B128"/>
    <mergeCell ref="A129:B129"/>
    <mergeCell ref="A131:B131"/>
    <mergeCell ref="A132:B132"/>
    <mergeCell ref="A119:B119"/>
    <mergeCell ref="A120:B120"/>
    <mergeCell ref="A122:B122"/>
    <mergeCell ref="A123:B123"/>
    <mergeCell ref="A125:B125"/>
    <mergeCell ref="A111:B111"/>
    <mergeCell ref="A113:B113"/>
    <mergeCell ref="A114:B114"/>
    <mergeCell ref="A116:B116"/>
    <mergeCell ref="A117:B117"/>
    <mergeCell ref="C99:E99"/>
    <mergeCell ref="Q101:U101"/>
    <mergeCell ref="A102:O102"/>
    <mergeCell ref="A108:V108"/>
    <mergeCell ref="A110:B110"/>
    <mergeCell ref="C94:E94"/>
    <mergeCell ref="C95:E95"/>
    <mergeCell ref="C96:E96"/>
    <mergeCell ref="C97:E97"/>
    <mergeCell ref="C98:E98"/>
    <mergeCell ref="C89:E89"/>
    <mergeCell ref="C90:E90"/>
    <mergeCell ref="C91:E91"/>
    <mergeCell ref="C92:E92"/>
    <mergeCell ref="C93:E93"/>
    <mergeCell ref="Q5:U5"/>
    <mergeCell ref="V5:V6"/>
    <mergeCell ref="A8:A9"/>
    <mergeCell ref="B8:B9"/>
    <mergeCell ref="C8:C9"/>
    <mergeCell ref="D8:D9"/>
    <mergeCell ref="A3:V3"/>
    <mergeCell ref="A5:A6"/>
    <mergeCell ref="B5:B6"/>
    <mergeCell ref="C5:C6"/>
    <mergeCell ref="D5:D6"/>
    <mergeCell ref="E5:E6"/>
    <mergeCell ref="F5:F6"/>
    <mergeCell ref="G5:G6"/>
    <mergeCell ref="H5:I5"/>
    <mergeCell ref="J5:J6"/>
    <mergeCell ref="K5:K6"/>
    <mergeCell ref="L5:L6"/>
    <mergeCell ref="M5:M6"/>
    <mergeCell ref="N5:N6"/>
    <mergeCell ref="O5:O6"/>
    <mergeCell ref="P5:P6"/>
  </mergeCells>
  <conditionalFormatting sqref="I9 I14:I75 I81:I83">
    <cfRule type="expression" dxfId="61" priority="2">
      <formula>AND(G9=1,I9&gt;0,I9&lt;1)</formula>
    </cfRule>
  </conditionalFormatting>
  <conditionalFormatting sqref="G111 G84:G87 G103:G107 G100:G101">
    <cfRule type="expression" dxfId="60" priority="3">
      <formula>AND(F84=1,G84&gt;0,G84&lt;1)</formula>
    </cfRule>
  </conditionalFormatting>
  <conditionalFormatting sqref="H110:H111">
    <cfRule type="expression" dxfId="59" priority="4">
      <formula>AND(G110=1,H110&gt;0,H110&lt;1)</formula>
    </cfRule>
  </conditionalFormatting>
  <conditionalFormatting sqref="I110:I111">
    <cfRule type="expression" dxfId="58" priority="5">
      <formula>AND(G110=1,I110&gt;0,I110&lt;1)</formula>
    </cfRule>
  </conditionalFormatting>
  <conditionalFormatting sqref="H119:H120">
    <cfRule type="expression" dxfId="57" priority="6">
      <formula>AND(G119=1,H119&gt;0,H119&lt;1)</formula>
    </cfRule>
  </conditionalFormatting>
  <conditionalFormatting sqref="I119:I120">
    <cfRule type="expression" dxfId="56" priority="7">
      <formula>AND(G119=1,I119&gt;0,I119&lt;1)</formula>
    </cfRule>
  </conditionalFormatting>
  <conditionalFormatting sqref="H146:H147">
    <cfRule type="expression" dxfId="55" priority="8">
      <formula>AND(G146=1,H146&gt;0,H146&lt;1)</formula>
    </cfRule>
  </conditionalFormatting>
  <conditionalFormatting sqref="I146:I147">
    <cfRule type="expression" dxfId="54" priority="9">
      <formula>AND(G146=1,I146&gt;0,I146&lt;1)</formula>
    </cfRule>
  </conditionalFormatting>
  <conditionalFormatting sqref="H149:H150">
    <cfRule type="expression" dxfId="53" priority="10">
      <formula>AND(G149=1,H149&gt;0,H149&lt;1)</formula>
    </cfRule>
  </conditionalFormatting>
  <conditionalFormatting sqref="I149:I150">
    <cfRule type="expression" dxfId="52" priority="11">
      <formula>AND(G149=1,I149&gt;0,I149&lt;1)</formula>
    </cfRule>
  </conditionalFormatting>
  <conditionalFormatting sqref="G113:G114 G116:G117">
    <cfRule type="expression" dxfId="51" priority="12">
      <formula>AND(F113=1,G113&gt;0,G113&lt;1)</formula>
    </cfRule>
  </conditionalFormatting>
  <conditionalFormatting sqref="H113:H114">
    <cfRule type="expression" dxfId="50" priority="13">
      <formula>AND(G113=1,H113&gt;0,H113&lt;1)</formula>
    </cfRule>
  </conditionalFormatting>
  <conditionalFormatting sqref="I113:I114">
    <cfRule type="expression" dxfId="49" priority="14">
      <formula>AND(G113=1,I113&gt;0,I113&lt;1)</formula>
    </cfRule>
  </conditionalFormatting>
  <conditionalFormatting sqref="H116:H117">
    <cfRule type="expression" dxfId="48" priority="15">
      <formula>AND(G116=1,H116&gt;0,H116&lt;1)</formula>
    </cfRule>
  </conditionalFormatting>
  <conditionalFormatting sqref="I116:I117">
    <cfRule type="expression" dxfId="47" priority="16">
      <formula>AND(G116=1,I116&gt;0,I116&lt;1)</formula>
    </cfRule>
  </conditionalFormatting>
  <conditionalFormatting sqref="Q110:Q111 Q81:Q83">
    <cfRule type="cellIs" dxfId="46" priority="17" operator="notEqual">
      <formula>R81+S81+T81</formula>
    </cfRule>
  </conditionalFormatting>
  <conditionalFormatting sqref="Q149:Q150 Q146:Q147 Q119:Q120 Q116:Q117 Q113:Q114">
    <cfRule type="cellIs" dxfId="45" priority="18" operator="notEqual">
      <formula>R113+S113+T113</formula>
    </cfRule>
  </conditionalFormatting>
  <conditionalFormatting sqref="Q8:Q75">
    <cfRule type="cellIs" dxfId="44" priority="19" operator="notEqual">
      <formula>R8+S8+T8</formula>
    </cfRule>
  </conditionalFormatting>
  <conditionalFormatting sqref="G10:H10 H11:H13 G11:G73">
    <cfRule type="expression" dxfId="43" priority="20">
      <formula>AND(F10=1,G10&gt;0,G10&lt;1)</formula>
    </cfRule>
  </conditionalFormatting>
  <conditionalFormatting sqref="I10:I13">
    <cfRule type="expression" dxfId="42" priority="21">
      <formula>AND(G10=1,I10&gt;0,I10&lt;1)</formula>
    </cfRule>
  </conditionalFormatting>
  <conditionalFormatting sqref="G152:G153">
    <cfRule type="expression" dxfId="41" priority="22">
      <formula>AND(F152=1,G152&gt;0,G152&lt;1)</formula>
    </cfRule>
  </conditionalFormatting>
  <conditionalFormatting sqref="H152:H153">
    <cfRule type="expression" dxfId="40" priority="23">
      <formula>AND(G152=1,H152&gt;0,H152&lt;1)</formula>
    </cfRule>
  </conditionalFormatting>
  <conditionalFormatting sqref="I152:I153">
    <cfRule type="expression" dxfId="39" priority="24">
      <formula>AND(G152=1,I152&gt;0,I152&lt;1)</formula>
    </cfRule>
  </conditionalFormatting>
  <conditionalFormatting sqref="Q152:Q153">
    <cfRule type="cellIs" dxfId="38" priority="25" operator="notEqual">
      <formula>R152+S152+T152</formula>
    </cfRule>
  </conditionalFormatting>
  <conditionalFormatting sqref="G155:G156">
    <cfRule type="expression" dxfId="37" priority="26">
      <formula>AND(F155=1,G155&gt;0,G155&lt;1)</formula>
    </cfRule>
  </conditionalFormatting>
  <conditionalFormatting sqref="H155:H156">
    <cfRule type="expression" dxfId="36" priority="27">
      <formula>AND(G155=1,H155&gt;0,H155&lt;1)</formula>
    </cfRule>
  </conditionalFormatting>
  <conditionalFormatting sqref="I155:I156">
    <cfRule type="expression" dxfId="35" priority="28">
      <formula>AND(G155=1,I155&gt;0,I155&lt;1)</formula>
    </cfRule>
  </conditionalFormatting>
  <conditionalFormatting sqref="Q155:Q156">
    <cfRule type="cellIs" dxfId="34" priority="29" operator="notEqual">
      <formula>R155+S155+T155</formula>
    </cfRule>
  </conditionalFormatting>
  <conditionalFormatting sqref="G158">
    <cfRule type="expression" dxfId="33" priority="30">
      <formula>AND(F158=1,G158&gt;0,G158&lt;1)</formula>
    </cfRule>
  </conditionalFormatting>
  <conditionalFormatting sqref="H158:H159">
    <cfRule type="expression" dxfId="32" priority="31">
      <formula>AND(G158=1,H158&gt;0,H158&lt;1)</formula>
    </cfRule>
  </conditionalFormatting>
  <conditionalFormatting sqref="I158:I159">
    <cfRule type="expression" dxfId="31" priority="32">
      <formula>AND(G158=1,I158&gt;0,I158&lt;1)</formula>
    </cfRule>
  </conditionalFormatting>
  <conditionalFormatting sqref="Q158:Q159">
    <cfRule type="cellIs" dxfId="30" priority="33" operator="notEqual">
      <formula>R158+S158+T158</formula>
    </cfRule>
  </conditionalFormatting>
  <conditionalFormatting sqref="H167:H168">
    <cfRule type="expression" dxfId="29" priority="34">
      <formula>AND(G167=1,H167&gt;0,H167&lt;1)</formula>
    </cfRule>
  </conditionalFormatting>
  <conditionalFormatting sqref="I167:I168">
    <cfRule type="expression" dxfId="28" priority="35">
      <formula>AND(G167=1,I167&gt;0,I167&lt;1)</formula>
    </cfRule>
  </conditionalFormatting>
  <conditionalFormatting sqref="Q167:Q168">
    <cfRule type="cellIs" dxfId="27" priority="36" operator="notEqual">
      <formula>R167+S167+T167</formula>
    </cfRule>
  </conditionalFormatting>
  <conditionalFormatting sqref="G167">
    <cfRule type="expression" dxfId="26" priority="37">
      <formula>AND(F167=1,G167&gt;0,G167&lt;1)</formula>
    </cfRule>
  </conditionalFormatting>
  <conditionalFormatting sqref="Q103">
    <cfRule type="cellIs" dxfId="25" priority="38" operator="notEqual">
      <formula>R103+S103+T103</formula>
    </cfRule>
  </conditionalFormatting>
  <conditionalFormatting sqref="I77">
    <cfRule type="expression" dxfId="24" priority="39">
      <formula>AND(G77=1,I77&gt;0,I77&lt;1)</formula>
    </cfRule>
  </conditionalFormatting>
  <conditionalFormatting sqref="Q77">
    <cfRule type="cellIs" dxfId="23" priority="40" operator="notEqual">
      <formula>R77+S77+T77</formula>
    </cfRule>
  </conditionalFormatting>
  <conditionalFormatting sqref="I76">
    <cfRule type="expression" dxfId="22" priority="41">
      <formula>AND(G76=1,I76&gt;0,I76&lt;1)</formula>
    </cfRule>
  </conditionalFormatting>
  <conditionalFormatting sqref="Q76">
    <cfRule type="cellIs" dxfId="21" priority="42" operator="notEqual">
      <formula>R76+S76+T76</formula>
    </cfRule>
  </conditionalFormatting>
  <conditionalFormatting sqref="I80">
    <cfRule type="expression" dxfId="20" priority="43">
      <formula>AND(G80=1,I80&gt;0,I80&lt;1)</formula>
    </cfRule>
  </conditionalFormatting>
  <conditionalFormatting sqref="Q80">
    <cfRule type="cellIs" dxfId="19" priority="44" operator="notEqual">
      <formula>R80+S80+T80</formula>
    </cfRule>
  </conditionalFormatting>
  <conditionalFormatting sqref="I79">
    <cfRule type="expression" dxfId="18" priority="45">
      <formula>AND(G79=1,I79&gt;0,I79&lt;1)</formula>
    </cfRule>
  </conditionalFormatting>
  <conditionalFormatting sqref="Q79">
    <cfRule type="cellIs" dxfId="17" priority="46" operator="notEqual">
      <formula>R79+S79+T79</formula>
    </cfRule>
  </conditionalFormatting>
  <conditionalFormatting sqref="I78">
    <cfRule type="expression" dxfId="16" priority="47">
      <formula>AND(G78=1,I78&gt;0,I78&lt;1)</formula>
    </cfRule>
  </conditionalFormatting>
  <conditionalFormatting sqref="Q78">
    <cfRule type="cellIs" dxfId="15" priority="48" operator="notEqual">
      <formula>R78+S78+T78</formula>
    </cfRule>
  </conditionalFormatting>
  <conditionalFormatting sqref="G88:G89">
    <cfRule type="expression" dxfId="14" priority="49">
      <formula>AND(F88=1,G88&gt;0,G88&lt;1)</formula>
    </cfRule>
  </conditionalFormatting>
  <conditionalFormatting sqref="G90:G99">
    <cfRule type="expression" dxfId="13" priority="50">
      <formula>AND(F90=1,G90&gt;0,G90&lt;1)</formula>
    </cfRule>
  </conditionalFormatting>
  <conditionalFormatting sqref="H122:H123 H125:H126 H128:H129 H131:H132 H134:H135 H137:H138 H140:H141 H143:H144">
    <cfRule type="expression" dxfId="12" priority="51">
      <formula>AND(G122=1,H122&gt;0,H122&lt;1)</formula>
    </cfRule>
  </conditionalFormatting>
  <conditionalFormatting sqref="I122:I123 I125:I126 I128:I129 I131:I132 I134:I135 I137:I138 I140:I141 I143:I144">
    <cfRule type="expression" dxfId="11" priority="52">
      <formula>AND(G122=1,I122&gt;0,I122&lt;1)</formula>
    </cfRule>
  </conditionalFormatting>
  <conditionalFormatting sqref="Q122:Q123 Q125:Q126 Q128:Q129 Q131:Q132 Q134:Q135 Q137:Q138 Q140:Q141 Q143:Q144">
    <cfRule type="cellIs" dxfId="10" priority="53" operator="notEqual">
      <formula>R122+S122+T122</formula>
    </cfRule>
  </conditionalFormatting>
  <conditionalFormatting sqref="G161">
    <cfRule type="expression" dxfId="9" priority="54">
      <formula>AND(F161=1,G161&gt;0,G161&lt;1)</formula>
    </cfRule>
  </conditionalFormatting>
  <conditionalFormatting sqref="H161:H162">
    <cfRule type="expression" dxfId="8" priority="55">
      <formula>AND(G161=1,H161&gt;0,H161&lt;1)</formula>
    </cfRule>
  </conditionalFormatting>
  <conditionalFormatting sqref="I161:I162">
    <cfRule type="expression" dxfId="7" priority="56">
      <formula>AND(G161=1,I161&gt;0,I161&lt;1)</formula>
    </cfRule>
  </conditionalFormatting>
  <conditionalFormatting sqref="Q161:Q162">
    <cfRule type="cellIs" dxfId="6" priority="57" operator="notEqual">
      <formula>R161+S161+T161</formula>
    </cfRule>
  </conditionalFormatting>
  <conditionalFormatting sqref="G164">
    <cfRule type="expression" dxfId="5" priority="58">
      <formula>AND(F164=1,G164&gt;0,G164&lt;1)</formula>
    </cfRule>
  </conditionalFormatting>
  <conditionalFormatting sqref="H164:H165">
    <cfRule type="expression" dxfId="4" priority="59">
      <formula>AND(G164=1,H164&gt;0,H164&lt;1)</formula>
    </cfRule>
  </conditionalFormatting>
  <conditionalFormatting sqref="I164:I165">
    <cfRule type="expression" dxfId="3" priority="60">
      <formula>AND(G164=1,I164&gt;0,I164&lt;1)</formula>
    </cfRule>
  </conditionalFormatting>
  <conditionalFormatting sqref="Q164:Q165">
    <cfRule type="cellIs" dxfId="2" priority="61" operator="notEqual">
      <formula>R164+S164+T164</formula>
    </cfRule>
  </conditionalFormatting>
  <dataValidations count="8">
    <dataValidation type="list" allowBlank="1" showInputMessage="1" showErrorMessage="1" sqref="G8 G110">
      <formula1>$W$8:$AA$8</formula1>
      <formula2>0</formula2>
    </dataValidation>
    <dataValidation type="list" allowBlank="1" showInputMessage="1" showErrorMessage="1" sqref="G10:G73 G111 G113:G114 G116:G117 G119:G120 G122:G123 G125:G126 G128:G129 G131:G132 G134:G135 G137:G138 G140:G141 G143:G144 G146:G147 G149:G150 G152:G153 G155:G156 G158 G161 G164 G167">
      <formula1>$W$7:$AB$7</formula1>
      <formula2>0</formula2>
    </dataValidation>
    <dataValidation type="list" allowBlank="1" showInputMessage="1" showErrorMessage="1" sqref="C8 C10:C83 C110:C111 C113:C114 C116:C117 C119:C120 C122:C123 C125:C126 C128:C129 C131:C132 C134:C135 C137:C138 C140:C141 C143:C144 C146:C147 C149:C150 C152:C153 C155:C156 C158:C159 C161:C162 C164:C165 C167:C168">
      <formula1>$W$10:$X$10</formula1>
      <formula2>0</formula2>
    </dataValidation>
    <dataValidation type="list" allowBlank="1" showInputMessage="1" showErrorMessage="1" sqref="E10:E83 E111 E113:E114 E116:E117 E119:E120 E122:E123 E125:E126 E128:E129 E131:E132 E134:E135 E137:E138 E140:E141 E143:E144 E146:E147 E149:E150 E152:E153 E155:E156 E158:E159 E161:E162 E164:E165 E167:E168">
      <formula1>$W$5:$Z$5</formula1>
      <formula2>0</formula2>
    </dataValidation>
    <dataValidation type="list" allowBlank="1" showInputMessage="1" showErrorMessage="1" sqref="E84:E87 E100:E101 E103:E107">
      <formula1>$R$5:$U$5</formula1>
      <formula2>0</formula2>
    </dataValidation>
    <dataValidation type="list" allowBlank="1" showInputMessage="1" showErrorMessage="1" sqref="C84:C87 C100:C101 C103:C107">
      <formula1>$R$10:$S$10</formula1>
      <formula2>0</formula2>
    </dataValidation>
    <dataValidation type="list" allowBlank="1" showInputMessage="1" showErrorMessage="1" sqref="E88">
      <formula1>$R$8:$U$8</formula1>
      <formula2>0</formula2>
    </dataValidation>
    <dataValidation type="list" allowBlank="1" showInputMessage="1" showErrorMessage="1" sqref="C88">
      <formula1>$R$13:$S$13</formula1>
      <formula2>0</formula2>
    </dataValidation>
  </dataValidations>
  <hyperlinks>
    <hyperlink ref="B186" r:id="rId1"/>
    <hyperlink ref="B187" r:id="rId2"/>
  </hyperlinks>
  <pageMargins left="0.7" right="0.7" top="0.75" bottom="0.75" header="0.51180555555555496" footer="0.51180555555555496"/>
  <pageSetup paperSize="9" scale="13" firstPageNumber="0" orientation="landscape" horizontalDpi="300" verticalDpi="30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243"/>
  <sheetViews>
    <sheetView showGridLines="0" view="pageBreakPreview" zoomScale="75" zoomScaleNormal="76" zoomScalePageLayoutView="75" workbookViewId="0">
      <pane ySplit="8" topLeftCell="A48" activePane="bottomLeft" state="frozen"/>
      <selection pane="bottomLeft" activeCell="B13" sqref="B13"/>
    </sheetView>
  </sheetViews>
  <sheetFormatPr defaultColWidth="9.140625" defaultRowHeight="15" x14ac:dyDescent="0.25"/>
  <cols>
    <col min="1" max="1" width="5.7109375" style="187" customWidth="1"/>
    <col min="2" max="3" width="25.7109375" style="187" customWidth="1"/>
    <col min="4" max="4" width="19" style="187" customWidth="1"/>
    <col min="5" max="5" width="13.85546875" style="187" customWidth="1"/>
    <col min="6" max="10" width="12.28515625" style="378" customWidth="1"/>
    <col min="11" max="11" width="15.42578125" style="378" customWidth="1"/>
    <col min="12" max="13" width="12.28515625" style="378" customWidth="1"/>
    <col min="14" max="14" width="16.28515625" style="379" customWidth="1"/>
    <col min="15" max="15" width="16.140625" style="187" customWidth="1"/>
    <col min="16" max="16" width="15.28515625" style="379" customWidth="1"/>
    <col min="17" max="17" width="16.5703125" style="187" customWidth="1"/>
    <col min="18" max="18" width="12.28515625" style="380" customWidth="1"/>
    <col min="19" max="19" width="9.140625" style="187"/>
    <col min="20" max="21" width="9.140625" style="187" hidden="1"/>
    <col min="22" max="22" width="9.140625" style="379" hidden="1"/>
    <col min="23" max="23" width="9.140625" style="379"/>
    <col min="24" max="1025" width="9.140625" style="187"/>
  </cols>
  <sheetData>
    <row r="1" spans="1:23" s="382" customFormat="1" ht="21" customHeight="1" x14ac:dyDescent="0.25">
      <c r="A1" s="381" t="str">
        <f>+'Tabela I'!A1</f>
        <v>Kantonalni/Okružni sud:</v>
      </c>
      <c r="C1" s="383"/>
      <c r="E1" s="384" t="str">
        <f>+'Tabela I'!C1</f>
        <v>Županijski sud Široki Brijeg</v>
      </c>
      <c r="F1" s="385"/>
      <c r="G1" s="386"/>
      <c r="H1" s="385"/>
      <c r="I1" s="385"/>
      <c r="J1" s="385"/>
      <c r="K1" s="385"/>
      <c r="L1" s="385"/>
      <c r="M1" s="385"/>
      <c r="N1" s="387"/>
      <c r="P1" s="387"/>
    </row>
    <row r="2" spans="1:23" s="382" customFormat="1" ht="18" customHeight="1" x14ac:dyDescent="0.25">
      <c r="A2" s="388" t="s">
        <v>27</v>
      </c>
      <c r="C2" s="383"/>
      <c r="E2" s="43" t="str">
        <f>+'Tabela I'!B2</f>
        <v>1.1.2019.-31.12.2019.</v>
      </c>
      <c r="F2" s="385"/>
      <c r="G2" s="389"/>
      <c r="H2" s="390"/>
      <c r="I2" s="391"/>
      <c r="J2" s="392"/>
      <c r="K2" s="392"/>
      <c r="L2" s="385"/>
      <c r="M2" s="385"/>
      <c r="N2" s="387"/>
      <c r="P2" s="387"/>
    </row>
    <row r="3" spans="1:23" ht="18.75" customHeight="1" x14ac:dyDescent="0.25">
      <c r="A3" s="393" t="s">
        <v>192</v>
      </c>
      <c r="B3" s="394"/>
      <c r="C3" s="394"/>
      <c r="D3" s="394"/>
      <c r="E3" s="394"/>
      <c r="F3" s="395"/>
      <c r="G3" s="395"/>
      <c r="H3" s="395"/>
      <c r="I3" s="395"/>
      <c r="J3" s="395"/>
      <c r="K3" s="395"/>
      <c r="L3" s="395"/>
      <c r="M3" s="395"/>
      <c r="N3" s="396"/>
      <c r="O3" s="394"/>
      <c r="P3" s="396"/>
      <c r="Q3" s="394"/>
      <c r="R3" s="394"/>
    </row>
    <row r="4" spans="1:23" ht="0.75" customHeight="1" x14ac:dyDescent="0.25">
      <c r="A4" s="351"/>
      <c r="B4" s="397"/>
      <c r="C4" s="397"/>
      <c r="D4" s="397"/>
      <c r="E4" s="397"/>
      <c r="F4" s="398"/>
      <c r="G4" s="398"/>
      <c r="H4" s="398"/>
      <c r="I4" s="398"/>
      <c r="J4" s="398"/>
      <c r="K4" s="399"/>
      <c r="L4" s="399"/>
      <c r="M4" s="360"/>
    </row>
    <row r="5" spans="1:23" ht="5.25" customHeight="1" x14ac:dyDescent="0.25">
      <c r="A5" s="351"/>
      <c r="B5" s="397"/>
      <c r="C5" s="397"/>
      <c r="D5" s="397"/>
      <c r="E5" s="397"/>
      <c r="F5" s="398"/>
      <c r="G5" s="398"/>
      <c r="H5" s="398"/>
      <c r="I5" s="398"/>
      <c r="J5" s="398"/>
      <c r="K5" s="399"/>
      <c r="L5" s="399"/>
      <c r="M5" s="360"/>
    </row>
    <row r="6" spans="1:23" s="400" customFormat="1" ht="92.25" customHeight="1" x14ac:dyDescent="0.2">
      <c r="A6" s="603" t="s">
        <v>109</v>
      </c>
      <c r="B6" s="604" t="s">
        <v>193</v>
      </c>
      <c r="C6" s="605" t="s">
        <v>194</v>
      </c>
      <c r="D6" s="605" t="s">
        <v>195</v>
      </c>
      <c r="E6" s="605" t="s">
        <v>196</v>
      </c>
      <c r="F6" s="606" t="s">
        <v>197</v>
      </c>
      <c r="G6" s="607" t="s">
        <v>34</v>
      </c>
      <c r="H6" s="608" t="s">
        <v>198</v>
      </c>
      <c r="I6" s="608" t="s">
        <v>36</v>
      </c>
      <c r="J6" s="608" t="s">
        <v>37</v>
      </c>
      <c r="K6" s="606" t="s">
        <v>199</v>
      </c>
      <c r="L6" s="608" t="s">
        <v>85</v>
      </c>
      <c r="M6" s="608" t="s">
        <v>40</v>
      </c>
      <c r="N6" s="609" t="s">
        <v>200</v>
      </c>
      <c r="O6" s="610" t="s">
        <v>201</v>
      </c>
      <c r="P6" s="609" t="s">
        <v>202</v>
      </c>
      <c r="Q6" s="610" t="s">
        <v>203</v>
      </c>
      <c r="R6" s="611" t="s">
        <v>204</v>
      </c>
      <c r="V6" s="401"/>
      <c r="W6" s="401"/>
    </row>
    <row r="7" spans="1:23" s="400" customFormat="1" ht="15.75" customHeight="1" x14ac:dyDescent="0.2">
      <c r="A7" s="603"/>
      <c r="B7" s="604"/>
      <c r="C7" s="605"/>
      <c r="D7" s="605"/>
      <c r="E7" s="605"/>
      <c r="F7" s="606"/>
      <c r="G7" s="607"/>
      <c r="H7" s="608"/>
      <c r="I7" s="608" t="s">
        <v>43</v>
      </c>
      <c r="J7" s="608"/>
      <c r="K7" s="606"/>
      <c r="L7" s="608"/>
      <c r="M7" s="608"/>
      <c r="N7" s="609"/>
      <c r="O7" s="610"/>
      <c r="P7" s="609"/>
      <c r="Q7" s="610"/>
      <c r="R7" s="611"/>
      <c r="V7" s="401"/>
      <c r="W7" s="401"/>
    </row>
    <row r="8" spans="1:23" s="410" customFormat="1" ht="13.5" customHeight="1" x14ac:dyDescent="0.2">
      <c r="A8" s="402" t="s">
        <v>44</v>
      </c>
      <c r="B8" s="403" t="s">
        <v>136</v>
      </c>
      <c r="C8" s="403" t="s">
        <v>46</v>
      </c>
      <c r="D8" s="404" t="s">
        <v>47</v>
      </c>
      <c r="E8" s="405" t="s">
        <v>48</v>
      </c>
      <c r="F8" s="405" t="s">
        <v>49</v>
      </c>
      <c r="G8" s="406" t="s">
        <v>50</v>
      </c>
      <c r="H8" s="406" t="s">
        <v>51</v>
      </c>
      <c r="I8" s="406" t="s">
        <v>137</v>
      </c>
      <c r="J8" s="406" t="s">
        <v>53</v>
      </c>
      <c r="K8" s="406" t="s">
        <v>88</v>
      </c>
      <c r="L8" s="405" t="s">
        <v>138</v>
      </c>
      <c r="M8" s="407" t="s">
        <v>139</v>
      </c>
      <c r="N8" s="407" t="s">
        <v>140</v>
      </c>
      <c r="O8" s="407" t="s">
        <v>141</v>
      </c>
      <c r="P8" s="408" t="s">
        <v>142</v>
      </c>
      <c r="Q8" s="408" t="s">
        <v>143</v>
      </c>
      <c r="R8" s="409" t="s">
        <v>144</v>
      </c>
      <c r="V8" s="411"/>
      <c r="W8" s="411"/>
    </row>
    <row r="9" spans="1:23" ht="4.5" customHeight="1" x14ac:dyDescent="0.25">
      <c r="C9" s="412"/>
      <c r="D9" s="412"/>
      <c r="E9" s="412"/>
      <c r="F9" s="413"/>
      <c r="G9" s="414"/>
      <c r="H9" s="413"/>
      <c r="I9" s="413"/>
      <c r="J9" s="413"/>
      <c r="K9" s="413"/>
      <c r="L9" s="413"/>
      <c r="M9" s="413"/>
      <c r="N9" s="415"/>
      <c r="O9" s="416"/>
      <c r="P9" s="415"/>
    </row>
    <row r="10" spans="1:23" x14ac:dyDescent="0.25">
      <c r="A10" s="417">
        <v>1</v>
      </c>
      <c r="B10" s="418" t="str">
        <f>IF('Tabela II'!B8="","",'Tabela II'!B8)</f>
        <v>Bosiljka Rudeš</v>
      </c>
      <c r="C10" s="419"/>
      <c r="D10" s="419" t="s">
        <v>205</v>
      </c>
      <c r="E10" s="420" t="s">
        <v>89</v>
      </c>
      <c r="F10" s="421">
        <v>83</v>
      </c>
      <c r="G10" s="422">
        <f t="shared" ref="G10:G41" si="0">SUM(I10:M10)</f>
        <v>21</v>
      </c>
      <c r="H10" s="421">
        <v>22</v>
      </c>
      <c r="I10" s="421">
        <v>18</v>
      </c>
      <c r="J10" s="421">
        <v>2</v>
      </c>
      <c r="K10" s="421">
        <v>0</v>
      </c>
      <c r="L10" s="421">
        <v>1</v>
      </c>
      <c r="M10" s="421"/>
      <c r="N10" s="423">
        <f>IF(E10="","",IF(E10="Nije ocijenjen ili Ne treba raditi na predmetima","",IF(E10="Ocijenjen",IF(G10&lt;10,"Član 18. stav 7. Kriterija",(L10+(M10/2))/(G10)))))</f>
        <v>4.7619047619047616E-2</v>
      </c>
      <c r="O10" s="424">
        <f>IF(E10="","",IF(E10="Nije ocijenjen ili Ne treba raditi na predmetima","",IF(E10="Ocijenjen",IF(N10="Član 18. stav 7. Kriterija","",IF(N10&gt;0.4,0,IF(N10&gt;0.3,1,IF(N10&gt;0.2,2,IF(N10&gt;0.1,3,IF(N10&gt;0.05,4,IF(N10&lt;=0.05,5,))))))))))</f>
        <v>5</v>
      </c>
      <c r="P10" s="423">
        <f>IF(E10="","",IF(E10="Nije ocijenjen ili Ne treba raditi na predmetima","",IF(E10="Ocijenjen",IF(F10=0,"",((L10+K10+(M10/2))/(F10))))))</f>
        <v>1.2048192771084338E-2</v>
      </c>
      <c r="Q10" s="424">
        <f>IF(E10="","",IF(E10="Nije ocijenjen ili Ne treba raditi na predmetima","",IF(E10="Ocijenjen",IF(P10&gt;0.2,0,IF(P10&gt;0.15,1,IF(P10&gt;0.1,2,IF(P10&gt;0.06,3,IF(P10&gt;0.03,4,IF(P10&lt;=0.03,5,)))))))))</f>
        <v>5</v>
      </c>
      <c r="R10" s="425">
        <f>IF(E10="","",IF(E10="Nije ocijenjen ili Ne treba raditi na predmetima","",IF(E10="Ocijenjen",IF(N10="Član 18. stav 7. Kriterija",Q10,O10+Q10))))</f>
        <v>10</v>
      </c>
      <c r="V10" s="139" t="s">
        <v>89</v>
      </c>
    </row>
    <row r="11" spans="1:23" x14ac:dyDescent="0.25">
      <c r="A11" s="426">
        <v>2</v>
      </c>
      <c r="B11" s="427" t="str">
        <f>IF('Tabela II'!B10="","",'Tabela II'!B10)</f>
        <v>Mile Zeljko</v>
      </c>
      <c r="C11" s="427" t="str">
        <f>IF('Tabela II'!D10="","",'Tabela II'!D10)</f>
        <v xml:space="preserve">   Sudsko odjeljenje</v>
      </c>
      <c r="D11" s="427" t="str">
        <f>IF('Tabela II'!E10="","",'Tabela II'!E10)</f>
        <v>Sudija</v>
      </c>
      <c r="E11" s="428" t="s">
        <v>90</v>
      </c>
      <c r="F11" s="145">
        <v>70</v>
      </c>
      <c r="G11" s="429">
        <f t="shared" si="0"/>
        <v>41</v>
      </c>
      <c r="H11" s="145">
        <v>9</v>
      </c>
      <c r="I11" s="145">
        <v>36</v>
      </c>
      <c r="J11" s="145">
        <v>2</v>
      </c>
      <c r="K11" s="145">
        <v>0</v>
      </c>
      <c r="L11" s="145">
        <v>3</v>
      </c>
      <c r="M11" s="145"/>
      <c r="N11" s="430" t="str">
        <f t="shared" ref="N11:N42" si="1">IF(E11="","",IF(E11="Nije ocijenjen","",IF(E11="Ocijenjen",IF(G11&lt;10,"Član 18. stav 7. Kriterija",(L11+(M11/2))/(G11)))))</f>
        <v/>
      </c>
      <c r="O11" s="431" t="str">
        <f t="shared" ref="O11:O42" si="2">IF(E11="","",IF(E11="Nije ocijenjen","",IF(E11="Ocijenjen",IF(N11="Član 18. stav 7. Kriterija","",IF(N11&gt;0.4,0,IF(N11&gt;0.3,5,IF(N11&gt;0.2,10,IF(N11&gt;0.1,15,IF(N11&gt;0.05,20,IF(N11&lt;=0.05,25,))))))))))</f>
        <v/>
      </c>
      <c r="P11" s="430" t="str">
        <f t="shared" ref="P11:P42" si="3">IF(E11="","",IF(E11="Nije ocijenjen","",IF(E11="Ocijenjen",IF(F11=0,"",((L11+K11+(M11/2))/(F11))))))</f>
        <v/>
      </c>
      <c r="Q11" s="431" t="str">
        <f t="shared" ref="Q11:Q42" si="4">IF(E11="","",IF(E11="Nije ocijenjen","",IF(E11="Ocijenjen",IF(P11&gt;0.2,0,IF(P11&gt;0.15,1,IF(P11&gt;0.1,2,IF(P11&gt;0.06,3,IF(P11&gt;0.03,4,IF(P11&lt;=0.03,5,)))))))))</f>
        <v/>
      </c>
      <c r="R11" s="432" t="str">
        <f t="shared" ref="R11:R42" si="5">IF(E11="","",IF(E11="Nije ocijenjen","",IF(E11="Ocijenjen",IF(N11="Član 18. stav 7. Kriterija",Q11,O11+Q11))))</f>
        <v/>
      </c>
      <c r="T11" s="187" t="s">
        <v>125</v>
      </c>
      <c r="V11" s="139" t="s">
        <v>90</v>
      </c>
    </row>
    <row r="12" spans="1:23" x14ac:dyDescent="0.25">
      <c r="A12" s="426">
        <v>3</v>
      </c>
      <c r="B12" s="427" t="str">
        <f>IF('Tabela II'!B11="","",'Tabela II'!B11)</f>
        <v>Gordana Pažin</v>
      </c>
      <c r="C12" s="427" t="str">
        <f>IF('Tabela II'!D11="","",'Tabela II'!D11)</f>
        <v xml:space="preserve">   Sudsko odjeljenje</v>
      </c>
      <c r="D12" s="427" t="str">
        <f>IF('Tabela II'!E11="","",'Tabela II'!E11)</f>
        <v>Sudija</v>
      </c>
      <c r="E12" s="428" t="s">
        <v>90</v>
      </c>
      <c r="F12" s="145">
        <v>47</v>
      </c>
      <c r="G12" s="429">
        <f t="shared" si="0"/>
        <v>18</v>
      </c>
      <c r="H12" s="145">
        <v>6</v>
      </c>
      <c r="I12" s="145">
        <v>12</v>
      </c>
      <c r="J12" s="145">
        <v>1</v>
      </c>
      <c r="K12" s="145">
        <v>0</v>
      </c>
      <c r="L12" s="145">
        <v>5</v>
      </c>
      <c r="M12" s="145"/>
      <c r="N12" s="430" t="str">
        <f t="shared" si="1"/>
        <v/>
      </c>
      <c r="O12" s="431" t="str">
        <f t="shared" si="2"/>
        <v/>
      </c>
      <c r="P12" s="430" t="str">
        <f t="shared" si="3"/>
        <v/>
      </c>
      <c r="Q12" s="431" t="str">
        <f t="shared" si="4"/>
        <v/>
      </c>
      <c r="R12" s="432" t="str">
        <f t="shared" si="5"/>
        <v/>
      </c>
      <c r="T12" s="187" t="s">
        <v>126</v>
      </c>
    </row>
    <row r="13" spans="1:23" x14ac:dyDescent="0.25">
      <c r="A13" s="426">
        <v>4</v>
      </c>
      <c r="B13" s="427" t="s">
        <v>160</v>
      </c>
      <c r="C13" s="427" t="str">
        <f>IF('Tabela II'!D12="","",'Tabela II'!D12)</f>
        <v xml:space="preserve">   Sudsko odjeljenje</v>
      </c>
      <c r="D13" s="427" t="str">
        <f>IF('Tabela II'!E12="","",'Tabela II'!E12)</f>
        <v>Sudija</v>
      </c>
      <c r="E13" s="428" t="s">
        <v>89</v>
      </c>
      <c r="F13" s="145">
        <v>160</v>
      </c>
      <c r="G13" s="429">
        <f t="shared" si="0"/>
        <v>4</v>
      </c>
      <c r="H13" s="145">
        <v>1</v>
      </c>
      <c r="I13" s="145">
        <v>3</v>
      </c>
      <c r="J13" s="145">
        <v>0</v>
      </c>
      <c r="K13" s="145">
        <v>0</v>
      </c>
      <c r="L13" s="145">
        <v>1</v>
      </c>
      <c r="M13" s="145"/>
      <c r="N13" s="430" t="str">
        <f t="shared" si="1"/>
        <v>Član 18. stav 7. Kriterija</v>
      </c>
      <c r="O13" s="431" t="str">
        <f t="shared" si="2"/>
        <v/>
      </c>
      <c r="P13" s="430">
        <f t="shared" si="3"/>
        <v>6.2500000000000003E-3</v>
      </c>
      <c r="Q13" s="431">
        <f t="shared" si="4"/>
        <v>5</v>
      </c>
      <c r="R13" s="432">
        <f t="shared" si="5"/>
        <v>5</v>
      </c>
      <c r="T13" s="433" t="s">
        <v>127</v>
      </c>
    </row>
    <row r="14" spans="1:23" x14ac:dyDescent="0.25">
      <c r="A14" s="426">
        <v>5</v>
      </c>
      <c r="B14" s="427" t="str">
        <f>IF('Tabela II'!B13="","",'Tabela II'!B13)</f>
        <v>Franjo Ravlija</v>
      </c>
      <c r="C14" s="427" t="str">
        <f>IF('Tabela II'!D13="","",'Tabela II'!D13)</f>
        <v xml:space="preserve">   Sudsko odjeljenje</v>
      </c>
      <c r="D14" s="427" t="str">
        <f>IF('Tabela II'!E13="","",'Tabela II'!E13)</f>
        <v>Sudija</v>
      </c>
      <c r="E14" s="428" t="s">
        <v>90</v>
      </c>
      <c r="F14" s="145">
        <v>88</v>
      </c>
      <c r="G14" s="429">
        <f t="shared" si="0"/>
        <v>6</v>
      </c>
      <c r="H14" s="145">
        <v>9</v>
      </c>
      <c r="I14" s="145">
        <v>6</v>
      </c>
      <c r="J14" s="145">
        <v>0</v>
      </c>
      <c r="K14" s="145">
        <v>0</v>
      </c>
      <c r="L14" s="145">
        <v>0</v>
      </c>
      <c r="M14" s="145"/>
      <c r="N14" s="430" t="str">
        <f t="shared" si="1"/>
        <v/>
      </c>
      <c r="O14" s="431" t="str">
        <f t="shared" si="2"/>
        <v/>
      </c>
      <c r="P14" s="430" t="str">
        <f t="shared" si="3"/>
        <v/>
      </c>
      <c r="Q14" s="431" t="str">
        <f t="shared" si="4"/>
        <v/>
      </c>
      <c r="R14" s="432" t="str">
        <f t="shared" si="5"/>
        <v/>
      </c>
      <c r="T14" s="433" t="s">
        <v>128</v>
      </c>
    </row>
    <row r="15" spans="1:23" x14ac:dyDescent="0.25">
      <c r="A15" s="426">
        <v>6</v>
      </c>
      <c r="B15" s="427" t="str">
        <f>IF('Tabela II'!B14="","",'Tabela II'!B14)</f>
        <v/>
      </c>
      <c r="C15" s="427" t="str">
        <f>IF('Tabela II'!D14="","",'Tabela II'!D14)</f>
        <v/>
      </c>
      <c r="D15" s="427" t="str">
        <f>IF('Tabela II'!E14="","",'Tabela II'!E14)</f>
        <v/>
      </c>
      <c r="E15" s="428"/>
      <c r="F15" s="145"/>
      <c r="G15" s="429">
        <f t="shared" si="0"/>
        <v>0</v>
      </c>
      <c r="H15" s="145"/>
      <c r="I15" s="145"/>
      <c r="J15" s="145"/>
      <c r="K15" s="145"/>
      <c r="L15" s="145"/>
      <c r="M15" s="145"/>
      <c r="N15" s="430" t="str">
        <f t="shared" si="1"/>
        <v/>
      </c>
      <c r="O15" s="431" t="str">
        <f t="shared" si="2"/>
        <v/>
      </c>
      <c r="P15" s="430" t="str">
        <f t="shared" si="3"/>
        <v/>
      </c>
      <c r="Q15" s="431" t="str">
        <f t="shared" si="4"/>
        <v/>
      </c>
      <c r="R15" s="432" t="str">
        <f t="shared" si="5"/>
        <v/>
      </c>
    </row>
    <row r="16" spans="1:23" x14ac:dyDescent="0.25">
      <c r="A16" s="426">
        <v>7</v>
      </c>
      <c r="B16" s="427" t="str">
        <f>IF('Tabela II'!B15="","",'Tabela II'!B15)</f>
        <v/>
      </c>
      <c r="C16" s="427" t="str">
        <f>IF('Tabela II'!D15="","",'Tabela II'!D15)</f>
        <v/>
      </c>
      <c r="D16" s="427" t="str">
        <f>IF('Tabela II'!E15="","",'Tabela II'!E15)</f>
        <v/>
      </c>
      <c r="E16" s="428"/>
      <c r="F16" s="145"/>
      <c r="G16" s="429">
        <f t="shared" si="0"/>
        <v>0</v>
      </c>
      <c r="H16" s="145"/>
      <c r="I16" s="145"/>
      <c r="J16" s="145"/>
      <c r="K16" s="145"/>
      <c r="L16" s="145"/>
      <c r="M16" s="145"/>
      <c r="N16" s="430" t="str">
        <f t="shared" si="1"/>
        <v/>
      </c>
      <c r="O16" s="431" t="str">
        <f t="shared" si="2"/>
        <v/>
      </c>
      <c r="P16" s="430" t="str">
        <f t="shared" si="3"/>
        <v/>
      </c>
      <c r="Q16" s="431" t="str">
        <f t="shared" si="4"/>
        <v/>
      </c>
      <c r="R16" s="432" t="str">
        <f t="shared" si="5"/>
        <v/>
      </c>
    </row>
    <row r="17" spans="1:22" x14ac:dyDescent="0.25">
      <c r="A17" s="426">
        <v>8</v>
      </c>
      <c r="B17" s="427" t="str">
        <f>IF('Tabela II'!B16="","",'Tabela II'!B16)</f>
        <v/>
      </c>
      <c r="C17" s="427" t="str">
        <f>IF('Tabela II'!D16="","",'Tabela II'!D16)</f>
        <v/>
      </c>
      <c r="D17" s="427" t="str">
        <f>IF('Tabela II'!E16="","",'Tabela II'!E16)</f>
        <v/>
      </c>
      <c r="E17" s="428"/>
      <c r="F17" s="145"/>
      <c r="G17" s="429">
        <f t="shared" si="0"/>
        <v>0</v>
      </c>
      <c r="H17" s="145"/>
      <c r="I17" s="145"/>
      <c r="J17" s="145"/>
      <c r="K17" s="145"/>
      <c r="L17" s="145"/>
      <c r="M17" s="145"/>
      <c r="N17" s="430" t="str">
        <f t="shared" si="1"/>
        <v/>
      </c>
      <c r="O17" s="431" t="str">
        <f t="shared" si="2"/>
        <v/>
      </c>
      <c r="P17" s="430" t="str">
        <f t="shared" si="3"/>
        <v/>
      </c>
      <c r="Q17" s="431" t="str">
        <f t="shared" si="4"/>
        <v/>
      </c>
      <c r="R17" s="432" t="str">
        <f t="shared" si="5"/>
        <v/>
      </c>
      <c r="V17" s="139" t="s">
        <v>89</v>
      </c>
    </row>
    <row r="18" spans="1:22" x14ac:dyDescent="0.25">
      <c r="A18" s="426">
        <v>9</v>
      </c>
      <c r="B18" s="427" t="str">
        <f>IF('Tabela II'!B17="","",'Tabela II'!B17)</f>
        <v/>
      </c>
      <c r="C18" s="427" t="str">
        <f>IF('Tabela II'!D17="","",'Tabela II'!D17)</f>
        <v/>
      </c>
      <c r="D18" s="427" t="str">
        <f>IF('Tabela II'!E17="","",'Tabela II'!E17)</f>
        <v/>
      </c>
      <c r="E18" s="428"/>
      <c r="F18" s="145"/>
      <c r="G18" s="429">
        <f t="shared" si="0"/>
        <v>0</v>
      </c>
      <c r="H18" s="145"/>
      <c r="I18" s="145"/>
      <c r="J18" s="145"/>
      <c r="K18" s="145"/>
      <c r="L18" s="145"/>
      <c r="M18" s="145"/>
      <c r="N18" s="430" t="str">
        <f t="shared" si="1"/>
        <v/>
      </c>
      <c r="O18" s="431" t="str">
        <f t="shared" si="2"/>
        <v/>
      </c>
      <c r="P18" s="430" t="str">
        <f t="shared" si="3"/>
        <v/>
      </c>
      <c r="Q18" s="431" t="str">
        <f t="shared" si="4"/>
        <v/>
      </c>
      <c r="R18" s="432" t="str">
        <f t="shared" si="5"/>
        <v/>
      </c>
      <c r="V18" s="139" t="s">
        <v>206</v>
      </c>
    </row>
    <row r="19" spans="1:22" x14ac:dyDescent="0.25">
      <c r="A19" s="426">
        <v>10</v>
      </c>
      <c r="B19" s="427" t="str">
        <f>IF('Tabela II'!B18="","",'Tabela II'!B18)</f>
        <v/>
      </c>
      <c r="C19" s="427" t="str">
        <f>IF('Tabela II'!D18="","",'Tabela II'!D18)</f>
        <v/>
      </c>
      <c r="D19" s="427" t="str">
        <f>IF('Tabela II'!E18="","",'Tabela II'!E18)</f>
        <v/>
      </c>
      <c r="E19" s="428"/>
      <c r="F19" s="145"/>
      <c r="G19" s="429">
        <f t="shared" si="0"/>
        <v>0</v>
      </c>
      <c r="H19" s="145"/>
      <c r="I19" s="145"/>
      <c r="J19" s="145"/>
      <c r="K19" s="145"/>
      <c r="L19" s="145"/>
      <c r="M19" s="145"/>
      <c r="N19" s="430" t="str">
        <f t="shared" si="1"/>
        <v/>
      </c>
      <c r="O19" s="431" t="str">
        <f t="shared" si="2"/>
        <v/>
      </c>
      <c r="P19" s="430" t="str">
        <f t="shared" si="3"/>
        <v/>
      </c>
      <c r="Q19" s="431" t="str">
        <f t="shared" si="4"/>
        <v/>
      </c>
      <c r="R19" s="432" t="str">
        <f t="shared" si="5"/>
        <v/>
      </c>
    </row>
    <row r="20" spans="1:22" x14ac:dyDescent="0.25">
      <c r="A20" s="426">
        <v>11</v>
      </c>
      <c r="B20" s="427" t="str">
        <f>IF('Tabela II'!B19="","",'Tabela II'!B19)</f>
        <v/>
      </c>
      <c r="C20" s="427" t="str">
        <f>IF('Tabela II'!D19="","",'Tabela II'!D19)</f>
        <v/>
      </c>
      <c r="D20" s="427" t="str">
        <f>IF('Tabela II'!E19="","",'Tabela II'!E19)</f>
        <v/>
      </c>
      <c r="E20" s="428"/>
      <c r="F20" s="145"/>
      <c r="G20" s="429">
        <f t="shared" si="0"/>
        <v>0</v>
      </c>
      <c r="H20" s="145"/>
      <c r="I20" s="145"/>
      <c r="J20" s="145"/>
      <c r="K20" s="145"/>
      <c r="L20" s="145"/>
      <c r="M20" s="145"/>
      <c r="N20" s="430" t="str">
        <f t="shared" si="1"/>
        <v/>
      </c>
      <c r="O20" s="431" t="str">
        <f t="shared" si="2"/>
        <v/>
      </c>
      <c r="P20" s="430" t="str">
        <f t="shared" si="3"/>
        <v/>
      </c>
      <c r="Q20" s="431" t="str">
        <f t="shared" si="4"/>
        <v/>
      </c>
      <c r="R20" s="432" t="str">
        <f t="shared" si="5"/>
        <v/>
      </c>
    </row>
    <row r="21" spans="1:22" x14ac:dyDescent="0.25">
      <c r="A21" s="426">
        <v>12</v>
      </c>
      <c r="B21" s="427" t="str">
        <f>IF('Tabela II'!B20="","",'Tabela II'!B20)</f>
        <v/>
      </c>
      <c r="C21" s="427" t="str">
        <f>IF('Tabela II'!D20="","",'Tabela II'!D20)</f>
        <v/>
      </c>
      <c r="D21" s="427" t="str">
        <f>IF('Tabela II'!E20="","",'Tabela II'!E20)</f>
        <v/>
      </c>
      <c r="E21" s="428"/>
      <c r="F21" s="145"/>
      <c r="G21" s="429">
        <f t="shared" si="0"/>
        <v>0</v>
      </c>
      <c r="H21" s="145"/>
      <c r="I21" s="145"/>
      <c r="J21" s="145"/>
      <c r="K21" s="145"/>
      <c r="L21" s="145"/>
      <c r="M21" s="145"/>
      <c r="N21" s="430" t="str">
        <f t="shared" si="1"/>
        <v/>
      </c>
      <c r="O21" s="431" t="str">
        <f t="shared" si="2"/>
        <v/>
      </c>
      <c r="P21" s="430" t="str">
        <f t="shared" si="3"/>
        <v/>
      </c>
      <c r="Q21" s="431" t="str">
        <f t="shared" si="4"/>
        <v/>
      </c>
      <c r="R21" s="432" t="str">
        <f t="shared" si="5"/>
        <v/>
      </c>
    </row>
    <row r="22" spans="1:22" x14ac:dyDescent="0.25">
      <c r="A22" s="426">
        <v>13</v>
      </c>
      <c r="B22" s="427" t="str">
        <f>IF('Tabela II'!B21="","",'Tabela II'!B21)</f>
        <v/>
      </c>
      <c r="C22" s="427" t="str">
        <f>IF('Tabela II'!D21="","",'Tabela II'!D21)</f>
        <v/>
      </c>
      <c r="D22" s="427" t="str">
        <f>IF('Tabela II'!E21="","",'Tabela II'!E21)</f>
        <v/>
      </c>
      <c r="E22" s="428"/>
      <c r="F22" s="145"/>
      <c r="G22" s="429">
        <f t="shared" si="0"/>
        <v>0</v>
      </c>
      <c r="H22" s="145"/>
      <c r="I22" s="145"/>
      <c r="J22" s="145"/>
      <c r="K22" s="145"/>
      <c r="L22" s="145"/>
      <c r="M22" s="145"/>
      <c r="N22" s="430" t="str">
        <f t="shared" si="1"/>
        <v/>
      </c>
      <c r="O22" s="431" t="str">
        <f t="shared" si="2"/>
        <v/>
      </c>
      <c r="P22" s="430" t="str">
        <f t="shared" si="3"/>
        <v/>
      </c>
      <c r="Q22" s="431" t="str">
        <f t="shared" si="4"/>
        <v/>
      </c>
      <c r="R22" s="432" t="str">
        <f t="shared" si="5"/>
        <v/>
      </c>
    </row>
    <row r="23" spans="1:22" x14ac:dyDescent="0.25">
      <c r="A23" s="426">
        <v>14</v>
      </c>
      <c r="B23" s="427" t="str">
        <f>IF('Tabela II'!B22="","",'Tabela II'!B22)</f>
        <v/>
      </c>
      <c r="C23" s="427" t="str">
        <f>IF('Tabela II'!D22="","",'Tabela II'!D22)</f>
        <v/>
      </c>
      <c r="D23" s="427" t="str">
        <f>IF('Tabela II'!E22="","",'Tabela II'!E22)</f>
        <v/>
      </c>
      <c r="E23" s="428"/>
      <c r="F23" s="145"/>
      <c r="G23" s="429">
        <f t="shared" si="0"/>
        <v>0</v>
      </c>
      <c r="H23" s="145"/>
      <c r="I23" s="145"/>
      <c r="J23" s="145"/>
      <c r="K23" s="145"/>
      <c r="L23" s="145"/>
      <c r="M23" s="145"/>
      <c r="N23" s="430" t="str">
        <f t="shared" si="1"/>
        <v/>
      </c>
      <c r="O23" s="431" t="str">
        <f t="shared" si="2"/>
        <v/>
      </c>
      <c r="P23" s="430" t="str">
        <f t="shared" si="3"/>
        <v/>
      </c>
      <c r="Q23" s="431" t="str">
        <f t="shared" si="4"/>
        <v/>
      </c>
      <c r="R23" s="432" t="str">
        <f t="shared" si="5"/>
        <v/>
      </c>
    </row>
    <row r="24" spans="1:22" x14ac:dyDescent="0.25">
      <c r="A24" s="426">
        <v>15</v>
      </c>
      <c r="B24" s="427" t="str">
        <f>IF('Tabela II'!B23="","",'Tabela II'!B23)</f>
        <v/>
      </c>
      <c r="C24" s="427" t="str">
        <f>IF('Tabela II'!D23="","",'Tabela II'!D23)</f>
        <v/>
      </c>
      <c r="D24" s="427" t="str">
        <f>IF('Tabela II'!E23="","",'Tabela II'!E23)</f>
        <v/>
      </c>
      <c r="E24" s="428"/>
      <c r="F24" s="145"/>
      <c r="G24" s="429">
        <f t="shared" si="0"/>
        <v>0</v>
      </c>
      <c r="H24" s="145"/>
      <c r="I24" s="145"/>
      <c r="J24" s="145"/>
      <c r="K24" s="145"/>
      <c r="L24" s="145"/>
      <c r="M24" s="145"/>
      <c r="N24" s="430" t="str">
        <f t="shared" si="1"/>
        <v/>
      </c>
      <c r="O24" s="431" t="str">
        <f t="shared" si="2"/>
        <v/>
      </c>
      <c r="P24" s="430" t="str">
        <f t="shared" si="3"/>
        <v/>
      </c>
      <c r="Q24" s="431" t="str">
        <f t="shared" si="4"/>
        <v/>
      </c>
      <c r="R24" s="432" t="str">
        <f t="shared" si="5"/>
        <v/>
      </c>
    </row>
    <row r="25" spans="1:22" x14ac:dyDescent="0.25">
      <c r="A25" s="426">
        <v>16</v>
      </c>
      <c r="B25" s="427" t="str">
        <f>IF('Tabela II'!B24="","",'Tabela II'!B24)</f>
        <v/>
      </c>
      <c r="C25" s="427" t="str">
        <f>IF('Tabela II'!D24="","",'Tabela II'!D24)</f>
        <v/>
      </c>
      <c r="D25" s="427" t="str">
        <f>IF('Tabela II'!E24="","",'Tabela II'!E24)</f>
        <v/>
      </c>
      <c r="E25" s="428"/>
      <c r="F25" s="145"/>
      <c r="G25" s="429">
        <f t="shared" si="0"/>
        <v>0</v>
      </c>
      <c r="H25" s="145"/>
      <c r="I25" s="145"/>
      <c r="J25" s="145"/>
      <c r="K25" s="145"/>
      <c r="L25" s="145"/>
      <c r="M25" s="145"/>
      <c r="N25" s="430" t="str">
        <f t="shared" si="1"/>
        <v/>
      </c>
      <c r="O25" s="431" t="str">
        <f t="shared" si="2"/>
        <v/>
      </c>
      <c r="P25" s="430" t="str">
        <f t="shared" si="3"/>
        <v/>
      </c>
      <c r="Q25" s="431" t="str">
        <f t="shared" si="4"/>
        <v/>
      </c>
      <c r="R25" s="432" t="str">
        <f t="shared" si="5"/>
        <v/>
      </c>
    </row>
    <row r="26" spans="1:22" x14ac:dyDescent="0.25">
      <c r="A26" s="426">
        <v>17</v>
      </c>
      <c r="B26" s="427" t="str">
        <f>IF('Tabela II'!B25="","",'Tabela II'!B25)</f>
        <v/>
      </c>
      <c r="C26" s="427" t="str">
        <f>IF('Tabela II'!D25="","",'Tabela II'!D25)</f>
        <v/>
      </c>
      <c r="D26" s="427" t="str">
        <f>IF('Tabela II'!E25="","",'Tabela II'!E25)</f>
        <v/>
      </c>
      <c r="E26" s="428"/>
      <c r="F26" s="145"/>
      <c r="G26" s="429">
        <f t="shared" si="0"/>
        <v>0</v>
      </c>
      <c r="H26" s="145"/>
      <c r="I26" s="145"/>
      <c r="J26" s="145"/>
      <c r="K26" s="145"/>
      <c r="L26" s="145"/>
      <c r="M26" s="145"/>
      <c r="N26" s="430" t="str">
        <f t="shared" si="1"/>
        <v/>
      </c>
      <c r="O26" s="431" t="str">
        <f t="shared" si="2"/>
        <v/>
      </c>
      <c r="P26" s="430" t="str">
        <f t="shared" si="3"/>
        <v/>
      </c>
      <c r="Q26" s="431" t="str">
        <f t="shared" si="4"/>
        <v/>
      </c>
      <c r="R26" s="432" t="str">
        <f t="shared" si="5"/>
        <v/>
      </c>
    </row>
    <row r="27" spans="1:22" x14ac:dyDescent="0.25">
      <c r="A27" s="426">
        <v>18</v>
      </c>
      <c r="B27" s="427" t="str">
        <f>IF('Tabela II'!B26="","",'Tabela II'!B26)</f>
        <v/>
      </c>
      <c r="C27" s="427" t="str">
        <f>IF('Tabela II'!D26="","",'Tabela II'!D26)</f>
        <v/>
      </c>
      <c r="D27" s="427" t="str">
        <f>IF('Tabela II'!E26="","",'Tabela II'!E26)</f>
        <v/>
      </c>
      <c r="E27" s="428"/>
      <c r="F27" s="145"/>
      <c r="G27" s="429">
        <f t="shared" si="0"/>
        <v>0</v>
      </c>
      <c r="H27" s="145"/>
      <c r="I27" s="145"/>
      <c r="J27" s="145"/>
      <c r="K27" s="145"/>
      <c r="L27" s="145"/>
      <c r="M27" s="145"/>
      <c r="N27" s="430" t="str">
        <f t="shared" si="1"/>
        <v/>
      </c>
      <c r="O27" s="431" t="str">
        <f t="shared" si="2"/>
        <v/>
      </c>
      <c r="P27" s="430" t="str">
        <f t="shared" si="3"/>
        <v/>
      </c>
      <c r="Q27" s="431" t="str">
        <f t="shared" si="4"/>
        <v/>
      </c>
      <c r="R27" s="432" t="str">
        <f t="shared" si="5"/>
        <v/>
      </c>
    </row>
    <row r="28" spans="1:22" x14ac:dyDescent="0.25">
      <c r="A28" s="426">
        <v>19</v>
      </c>
      <c r="B28" s="427" t="str">
        <f>IF('Tabela II'!B27="","",'Tabela II'!B27)</f>
        <v/>
      </c>
      <c r="C28" s="427" t="str">
        <f>IF('Tabela II'!D27="","",'Tabela II'!D27)</f>
        <v/>
      </c>
      <c r="D28" s="427" t="str">
        <f>IF('Tabela II'!E27="","",'Tabela II'!E27)</f>
        <v/>
      </c>
      <c r="E28" s="428"/>
      <c r="F28" s="145"/>
      <c r="G28" s="429">
        <f t="shared" si="0"/>
        <v>0</v>
      </c>
      <c r="H28" s="145"/>
      <c r="I28" s="145"/>
      <c r="J28" s="145"/>
      <c r="K28" s="145"/>
      <c r="L28" s="145"/>
      <c r="M28" s="145"/>
      <c r="N28" s="430" t="str">
        <f t="shared" si="1"/>
        <v/>
      </c>
      <c r="O28" s="431" t="str">
        <f t="shared" si="2"/>
        <v/>
      </c>
      <c r="P28" s="430" t="str">
        <f t="shared" si="3"/>
        <v/>
      </c>
      <c r="Q28" s="431" t="str">
        <f t="shared" si="4"/>
        <v/>
      </c>
      <c r="R28" s="432" t="str">
        <f t="shared" si="5"/>
        <v/>
      </c>
    </row>
    <row r="29" spans="1:22" x14ac:dyDescent="0.25">
      <c r="A29" s="426">
        <v>20</v>
      </c>
      <c r="B29" s="427" t="str">
        <f>IF('Tabela II'!B28="","",'Tabela II'!B28)</f>
        <v/>
      </c>
      <c r="C29" s="427" t="str">
        <f>IF('Tabela II'!D28="","",'Tabela II'!D28)</f>
        <v/>
      </c>
      <c r="D29" s="427" t="str">
        <f>IF('Tabela II'!E28="","",'Tabela II'!E28)</f>
        <v/>
      </c>
      <c r="E29" s="428"/>
      <c r="F29" s="145"/>
      <c r="G29" s="429">
        <f t="shared" si="0"/>
        <v>0</v>
      </c>
      <c r="H29" s="145"/>
      <c r="I29" s="145"/>
      <c r="J29" s="145"/>
      <c r="K29" s="145"/>
      <c r="L29" s="145"/>
      <c r="M29" s="145"/>
      <c r="N29" s="430" t="str">
        <f t="shared" si="1"/>
        <v/>
      </c>
      <c r="O29" s="431" t="str">
        <f t="shared" si="2"/>
        <v/>
      </c>
      <c r="P29" s="430" t="str">
        <f t="shared" si="3"/>
        <v/>
      </c>
      <c r="Q29" s="431" t="str">
        <f t="shared" si="4"/>
        <v/>
      </c>
      <c r="R29" s="432" t="str">
        <f t="shared" si="5"/>
        <v/>
      </c>
    </row>
    <row r="30" spans="1:22" x14ac:dyDescent="0.25">
      <c r="A30" s="426">
        <v>21</v>
      </c>
      <c r="B30" s="427" t="str">
        <f>IF('Tabela II'!B29="","",'Tabela II'!B29)</f>
        <v/>
      </c>
      <c r="C30" s="427" t="str">
        <f>IF('Tabela II'!D29="","",'Tabela II'!D29)</f>
        <v/>
      </c>
      <c r="D30" s="427" t="str">
        <f>IF('Tabela II'!E29="","",'Tabela II'!E29)</f>
        <v/>
      </c>
      <c r="E30" s="428"/>
      <c r="F30" s="145"/>
      <c r="G30" s="429">
        <f t="shared" si="0"/>
        <v>0</v>
      </c>
      <c r="H30" s="145"/>
      <c r="I30" s="145"/>
      <c r="J30" s="145"/>
      <c r="K30" s="145"/>
      <c r="L30" s="145"/>
      <c r="M30" s="145"/>
      <c r="N30" s="430" t="str">
        <f t="shared" si="1"/>
        <v/>
      </c>
      <c r="O30" s="431" t="str">
        <f t="shared" si="2"/>
        <v/>
      </c>
      <c r="P30" s="430" t="str">
        <f t="shared" si="3"/>
        <v/>
      </c>
      <c r="Q30" s="431" t="str">
        <f t="shared" si="4"/>
        <v/>
      </c>
      <c r="R30" s="432" t="str">
        <f t="shared" si="5"/>
        <v/>
      </c>
    </row>
    <row r="31" spans="1:22" x14ac:dyDescent="0.25">
      <c r="A31" s="426">
        <v>22</v>
      </c>
      <c r="B31" s="427" t="str">
        <f>IF('Tabela II'!B30="","",'Tabela II'!B30)</f>
        <v/>
      </c>
      <c r="C31" s="427" t="str">
        <f>IF('Tabela II'!D30="","",'Tabela II'!D30)</f>
        <v/>
      </c>
      <c r="D31" s="427" t="str">
        <f>IF('Tabela II'!E30="","",'Tabela II'!E30)</f>
        <v/>
      </c>
      <c r="E31" s="428"/>
      <c r="F31" s="145"/>
      <c r="G31" s="429">
        <f t="shared" si="0"/>
        <v>0</v>
      </c>
      <c r="H31" s="145"/>
      <c r="I31" s="145"/>
      <c r="J31" s="145"/>
      <c r="K31" s="145"/>
      <c r="L31" s="145"/>
      <c r="M31" s="145"/>
      <c r="N31" s="430" t="str">
        <f t="shared" si="1"/>
        <v/>
      </c>
      <c r="O31" s="431" t="str">
        <f t="shared" si="2"/>
        <v/>
      </c>
      <c r="P31" s="430" t="str">
        <f t="shared" si="3"/>
        <v/>
      </c>
      <c r="Q31" s="431" t="str">
        <f t="shared" si="4"/>
        <v/>
      </c>
      <c r="R31" s="432" t="str">
        <f t="shared" si="5"/>
        <v/>
      </c>
    </row>
    <row r="32" spans="1:22" x14ac:dyDescent="0.25">
      <c r="A32" s="426">
        <v>23</v>
      </c>
      <c r="B32" s="427" t="str">
        <f>IF('Tabela II'!B31="","",'Tabela II'!B31)</f>
        <v/>
      </c>
      <c r="C32" s="427" t="str">
        <f>IF('Tabela II'!D31="","",'Tabela II'!D31)</f>
        <v/>
      </c>
      <c r="D32" s="427" t="str">
        <f>IF('Tabela II'!E31="","",'Tabela II'!E31)</f>
        <v/>
      </c>
      <c r="E32" s="428"/>
      <c r="F32" s="145"/>
      <c r="G32" s="429">
        <f t="shared" si="0"/>
        <v>0</v>
      </c>
      <c r="H32" s="145"/>
      <c r="I32" s="145"/>
      <c r="J32" s="145"/>
      <c r="K32" s="145"/>
      <c r="L32" s="145"/>
      <c r="M32" s="145"/>
      <c r="N32" s="430" t="str">
        <f t="shared" si="1"/>
        <v/>
      </c>
      <c r="O32" s="431" t="str">
        <f t="shared" si="2"/>
        <v/>
      </c>
      <c r="P32" s="430" t="str">
        <f t="shared" si="3"/>
        <v/>
      </c>
      <c r="Q32" s="431" t="str">
        <f t="shared" si="4"/>
        <v/>
      </c>
      <c r="R32" s="432" t="str">
        <f t="shared" si="5"/>
        <v/>
      </c>
    </row>
    <row r="33" spans="1:18" x14ac:dyDescent="0.25">
      <c r="A33" s="426">
        <v>24</v>
      </c>
      <c r="B33" s="427" t="str">
        <f>IF('Tabela II'!B32="","",'Tabela II'!B32)</f>
        <v/>
      </c>
      <c r="C33" s="427" t="str">
        <f>IF('Tabela II'!D32="","",'Tabela II'!D32)</f>
        <v/>
      </c>
      <c r="D33" s="427" t="str">
        <f>IF('Tabela II'!E32="","",'Tabela II'!E32)</f>
        <v/>
      </c>
      <c r="E33" s="428"/>
      <c r="F33" s="145"/>
      <c r="G33" s="429">
        <f t="shared" si="0"/>
        <v>0</v>
      </c>
      <c r="H33" s="145"/>
      <c r="I33" s="145"/>
      <c r="J33" s="145"/>
      <c r="K33" s="145"/>
      <c r="L33" s="145"/>
      <c r="M33" s="145"/>
      <c r="N33" s="430" t="str">
        <f t="shared" si="1"/>
        <v/>
      </c>
      <c r="O33" s="431" t="str">
        <f t="shared" si="2"/>
        <v/>
      </c>
      <c r="P33" s="430" t="str">
        <f t="shared" si="3"/>
        <v/>
      </c>
      <c r="Q33" s="431" t="str">
        <f t="shared" si="4"/>
        <v/>
      </c>
      <c r="R33" s="432" t="str">
        <f t="shared" si="5"/>
        <v/>
      </c>
    </row>
    <row r="34" spans="1:18" x14ac:dyDescent="0.25">
      <c r="A34" s="426">
        <v>25</v>
      </c>
      <c r="B34" s="427" t="str">
        <f>IF('Tabela II'!B33="","",'Tabela II'!B33)</f>
        <v/>
      </c>
      <c r="C34" s="427" t="str">
        <f>IF('Tabela II'!D33="","",'Tabela II'!D33)</f>
        <v/>
      </c>
      <c r="D34" s="427" t="str">
        <f>IF('Tabela II'!E33="","",'Tabela II'!E33)</f>
        <v/>
      </c>
      <c r="E34" s="428"/>
      <c r="F34" s="145"/>
      <c r="G34" s="429">
        <f t="shared" si="0"/>
        <v>0</v>
      </c>
      <c r="H34" s="145"/>
      <c r="I34" s="145"/>
      <c r="J34" s="145"/>
      <c r="K34" s="145"/>
      <c r="L34" s="145"/>
      <c r="M34" s="145"/>
      <c r="N34" s="430" t="str">
        <f t="shared" si="1"/>
        <v/>
      </c>
      <c r="O34" s="431" t="str">
        <f t="shared" si="2"/>
        <v/>
      </c>
      <c r="P34" s="430" t="str">
        <f t="shared" si="3"/>
        <v/>
      </c>
      <c r="Q34" s="431" t="str">
        <f t="shared" si="4"/>
        <v/>
      </c>
      <c r="R34" s="432" t="str">
        <f t="shared" si="5"/>
        <v/>
      </c>
    </row>
    <row r="35" spans="1:18" x14ac:dyDescent="0.25">
      <c r="A35" s="426">
        <v>26</v>
      </c>
      <c r="B35" s="427" t="str">
        <f>IF('Tabela II'!B34="","",'Tabela II'!B34)</f>
        <v/>
      </c>
      <c r="C35" s="427" t="str">
        <f>IF('Tabela II'!D34="","",'Tabela II'!D34)</f>
        <v/>
      </c>
      <c r="D35" s="427" t="str">
        <f>IF('Tabela II'!E34="","",'Tabela II'!E34)</f>
        <v/>
      </c>
      <c r="E35" s="428"/>
      <c r="F35" s="145"/>
      <c r="G35" s="429">
        <f t="shared" si="0"/>
        <v>0</v>
      </c>
      <c r="H35" s="145"/>
      <c r="I35" s="145"/>
      <c r="J35" s="145"/>
      <c r="K35" s="145"/>
      <c r="L35" s="145"/>
      <c r="M35" s="145"/>
      <c r="N35" s="430" t="str">
        <f t="shared" si="1"/>
        <v/>
      </c>
      <c r="O35" s="431" t="str">
        <f t="shared" si="2"/>
        <v/>
      </c>
      <c r="P35" s="430" t="str">
        <f t="shared" si="3"/>
        <v/>
      </c>
      <c r="Q35" s="431" t="str">
        <f t="shared" si="4"/>
        <v/>
      </c>
      <c r="R35" s="432" t="str">
        <f t="shared" si="5"/>
        <v/>
      </c>
    </row>
    <row r="36" spans="1:18" x14ac:dyDescent="0.25">
      <c r="A36" s="426">
        <v>27</v>
      </c>
      <c r="B36" s="427" t="str">
        <f>IF('Tabela II'!B35="","",'Tabela II'!B35)</f>
        <v/>
      </c>
      <c r="C36" s="427" t="str">
        <f>IF('Tabela II'!D35="","",'Tabela II'!D35)</f>
        <v/>
      </c>
      <c r="D36" s="427" t="str">
        <f>IF('Tabela II'!E35="","",'Tabela II'!E35)</f>
        <v/>
      </c>
      <c r="E36" s="428"/>
      <c r="F36" s="145"/>
      <c r="G36" s="429">
        <f t="shared" si="0"/>
        <v>0</v>
      </c>
      <c r="H36" s="145"/>
      <c r="I36" s="145"/>
      <c r="J36" s="145"/>
      <c r="K36" s="145"/>
      <c r="L36" s="145"/>
      <c r="M36" s="145"/>
      <c r="N36" s="430" t="str">
        <f t="shared" si="1"/>
        <v/>
      </c>
      <c r="O36" s="431" t="str">
        <f t="shared" si="2"/>
        <v/>
      </c>
      <c r="P36" s="430" t="str">
        <f t="shared" si="3"/>
        <v/>
      </c>
      <c r="Q36" s="431" t="str">
        <f t="shared" si="4"/>
        <v/>
      </c>
      <c r="R36" s="432" t="str">
        <f t="shared" si="5"/>
        <v/>
      </c>
    </row>
    <row r="37" spans="1:18" x14ac:dyDescent="0.25">
      <c r="A37" s="426">
        <v>28</v>
      </c>
      <c r="B37" s="427" t="str">
        <f>IF('Tabela II'!B36="","",'Tabela II'!B36)</f>
        <v/>
      </c>
      <c r="C37" s="427" t="str">
        <f>IF('Tabela II'!D36="","",'Tabela II'!D36)</f>
        <v/>
      </c>
      <c r="D37" s="427" t="str">
        <f>IF('Tabela II'!E36="","",'Tabela II'!E36)</f>
        <v/>
      </c>
      <c r="E37" s="428"/>
      <c r="F37" s="145"/>
      <c r="G37" s="429">
        <f t="shared" si="0"/>
        <v>0</v>
      </c>
      <c r="H37" s="145"/>
      <c r="I37" s="145"/>
      <c r="J37" s="145"/>
      <c r="K37" s="145"/>
      <c r="L37" s="145"/>
      <c r="M37" s="145"/>
      <c r="N37" s="430" t="str">
        <f t="shared" si="1"/>
        <v/>
      </c>
      <c r="O37" s="431" t="str">
        <f t="shared" si="2"/>
        <v/>
      </c>
      <c r="P37" s="430" t="str">
        <f t="shared" si="3"/>
        <v/>
      </c>
      <c r="Q37" s="431" t="str">
        <f t="shared" si="4"/>
        <v/>
      </c>
      <c r="R37" s="432" t="str">
        <f t="shared" si="5"/>
        <v/>
      </c>
    </row>
    <row r="38" spans="1:18" x14ac:dyDescent="0.25">
      <c r="A38" s="426">
        <v>29</v>
      </c>
      <c r="B38" s="427" t="str">
        <f>IF('Tabela II'!B37="","",'Tabela II'!B37)</f>
        <v/>
      </c>
      <c r="C38" s="427" t="str">
        <f>IF('Tabela II'!D37="","",'Tabela II'!D37)</f>
        <v/>
      </c>
      <c r="D38" s="427" t="str">
        <f>IF('Tabela II'!E37="","",'Tabela II'!E37)</f>
        <v/>
      </c>
      <c r="E38" s="428"/>
      <c r="F38" s="145"/>
      <c r="G38" s="429">
        <f t="shared" si="0"/>
        <v>0</v>
      </c>
      <c r="H38" s="145"/>
      <c r="I38" s="145"/>
      <c r="J38" s="145"/>
      <c r="K38" s="145"/>
      <c r="L38" s="145"/>
      <c r="M38" s="145"/>
      <c r="N38" s="430" t="str">
        <f t="shared" si="1"/>
        <v/>
      </c>
      <c r="O38" s="431" t="str">
        <f t="shared" si="2"/>
        <v/>
      </c>
      <c r="P38" s="430" t="str">
        <f t="shared" si="3"/>
        <v/>
      </c>
      <c r="Q38" s="431" t="str">
        <f t="shared" si="4"/>
        <v/>
      </c>
      <c r="R38" s="432" t="str">
        <f t="shared" si="5"/>
        <v/>
      </c>
    </row>
    <row r="39" spans="1:18" x14ac:dyDescent="0.25">
      <c r="A39" s="426">
        <v>30</v>
      </c>
      <c r="B39" s="427" t="str">
        <f>IF('Tabela II'!B38="","",'Tabela II'!B38)</f>
        <v/>
      </c>
      <c r="C39" s="427" t="str">
        <f>IF('Tabela II'!D38="","",'Tabela II'!D38)</f>
        <v/>
      </c>
      <c r="D39" s="427" t="str">
        <f>IF('Tabela II'!E38="","",'Tabela II'!E38)</f>
        <v/>
      </c>
      <c r="E39" s="428"/>
      <c r="F39" s="145"/>
      <c r="G39" s="429">
        <f t="shared" si="0"/>
        <v>0</v>
      </c>
      <c r="H39" s="145"/>
      <c r="I39" s="145"/>
      <c r="J39" s="145"/>
      <c r="K39" s="145"/>
      <c r="L39" s="145"/>
      <c r="M39" s="145"/>
      <c r="N39" s="430" t="str">
        <f t="shared" si="1"/>
        <v/>
      </c>
      <c r="O39" s="431" t="str">
        <f t="shared" si="2"/>
        <v/>
      </c>
      <c r="P39" s="430" t="str">
        <f t="shared" si="3"/>
        <v/>
      </c>
      <c r="Q39" s="431" t="str">
        <f t="shared" si="4"/>
        <v/>
      </c>
      <c r="R39" s="432" t="str">
        <f t="shared" si="5"/>
        <v/>
      </c>
    </row>
    <row r="40" spans="1:18" x14ac:dyDescent="0.25">
      <c r="A40" s="426">
        <v>31</v>
      </c>
      <c r="B40" s="427" t="str">
        <f>IF('Tabela II'!B39="","",'Tabela II'!B39)</f>
        <v/>
      </c>
      <c r="C40" s="427" t="str">
        <f>IF('Tabela II'!D39="","",'Tabela II'!D39)</f>
        <v/>
      </c>
      <c r="D40" s="427" t="str">
        <f>IF('Tabela II'!E39="","",'Tabela II'!E39)</f>
        <v/>
      </c>
      <c r="E40" s="428"/>
      <c r="F40" s="145"/>
      <c r="G40" s="429">
        <f t="shared" si="0"/>
        <v>0</v>
      </c>
      <c r="H40" s="145"/>
      <c r="I40" s="145"/>
      <c r="J40" s="145"/>
      <c r="K40" s="145"/>
      <c r="L40" s="145"/>
      <c r="M40" s="145"/>
      <c r="N40" s="430" t="str">
        <f t="shared" si="1"/>
        <v/>
      </c>
      <c r="O40" s="431" t="str">
        <f t="shared" si="2"/>
        <v/>
      </c>
      <c r="P40" s="430" t="str">
        <f t="shared" si="3"/>
        <v/>
      </c>
      <c r="Q40" s="431" t="str">
        <f t="shared" si="4"/>
        <v/>
      </c>
      <c r="R40" s="432" t="str">
        <f t="shared" si="5"/>
        <v/>
      </c>
    </row>
    <row r="41" spans="1:18" x14ac:dyDescent="0.25">
      <c r="A41" s="426">
        <v>32</v>
      </c>
      <c r="B41" s="427" t="str">
        <f>IF('Tabela II'!B40="","",'Tabela II'!B40)</f>
        <v/>
      </c>
      <c r="C41" s="427" t="str">
        <f>IF('Tabela II'!D40="","",'Tabela II'!D40)</f>
        <v/>
      </c>
      <c r="D41" s="427" t="str">
        <f>IF('Tabela II'!E40="","",'Tabela II'!E40)</f>
        <v/>
      </c>
      <c r="E41" s="428"/>
      <c r="F41" s="145"/>
      <c r="G41" s="429">
        <f t="shared" si="0"/>
        <v>0</v>
      </c>
      <c r="H41" s="145"/>
      <c r="I41" s="145"/>
      <c r="J41" s="145"/>
      <c r="K41" s="145"/>
      <c r="L41" s="145"/>
      <c r="M41" s="145"/>
      <c r="N41" s="430" t="str">
        <f t="shared" si="1"/>
        <v/>
      </c>
      <c r="O41" s="431" t="str">
        <f t="shared" si="2"/>
        <v/>
      </c>
      <c r="P41" s="430" t="str">
        <f t="shared" si="3"/>
        <v/>
      </c>
      <c r="Q41" s="431" t="str">
        <f t="shared" si="4"/>
        <v/>
      </c>
      <c r="R41" s="432" t="str">
        <f t="shared" si="5"/>
        <v/>
      </c>
    </row>
    <row r="42" spans="1:18" x14ac:dyDescent="0.25">
      <c r="A42" s="426">
        <v>33</v>
      </c>
      <c r="B42" s="427" t="str">
        <f>IF('Tabela II'!B41="","",'Tabela II'!B41)</f>
        <v/>
      </c>
      <c r="C42" s="427" t="str">
        <f>IF('Tabela II'!D41="","",'Tabela II'!D41)</f>
        <v/>
      </c>
      <c r="D42" s="427" t="str">
        <f>IF('Tabela II'!E41="","",'Tabela II'!E41)</f>
        <v/>
      </c>
      <c r="E42" s="428"/>
      <c r="F42" s="145"/>
      <c r="G42" s="429">
        <f t="shared" ref="G42:G74" si="6">SUM(I42:M42)</f>
        <v>0</v>
      </c>
      <c r="H42" s="145"/>
      <c r="I42" s="145"/>
      <c r="J42" s="145"/>
      <c r="K42" s="145"/>
      <c r="L42" s="145"/>
      <c r="M42" s="145"/>
      <c r="N42" s="430" t="str">
        <f t="shared" si="1"/>
        <v/>
      </c>
      <c r="O42" s="431" t="str">
        <f t="shared" si="2"/>
        <v/>
      </c>
      <c r="P42" s="430" t="str">
        <f t="shared" si="3"/>
        <v/>
      </c>
      <c r="Q42" s="431" t="str">
        <f t="shared" si="4"/>
        <v/>
      </c>
      <c r="R42" s="432" t="str">
        <f t="shared" si="5"/>
        <v/>
      </c>
    </row>
    <row r="43" spans="1:18" x14ac:dyDescent="0.25">
      <c r="A43" s="426">
        <v>34</v>
      </c>
      <c r="B43" s="427" t="str">
        <f>IF('Tabela II'!B42="","",'Tabela II'!B42)</f>
        <v/>
      </c>
      <c r="C43" s="427" t="str">
        <f>IF('Tabela II'!D42="","",'Tabela II'!D42)</f>
        <v/>
      </c>
      <c r="D43" s="427" t="str">
        <f>IF('Tabela II'!E42="","",'Tabela II'!E42)</f>
        <v/>
      </c>
      <c r="E43" s="428"/>
      <c r="F43" s="145"/>
      <c r="G43" s="429">
        <f t="shared" si="6"/>
        <v>0</v>
      </c>
      <c r="H43" s="145"/>
      <c r="I43" s="145"/>
      <c r="J43" s="145"/>
      <c r="K43" s="145"/>
      <c r="L43" s="145"/>
      <c r="M43" s="145"/>
      <c r="N43" s="430" t="str">
        <f t="shared" ref="N43:N74" si="7">IF(E43="","",IF(E43="Nije ocijenjen","",IF(E43="Ocijenjen",IF(G43&lt;10,"Član 18. stav 7. Kriterija",(L43+(M43/2))/(G43)))))</f>
        <v/>
      </c>
      <c r="O43" s="431" t="str">
        <f t="shared" ref="O43:O74" si="8">IF(E43="","",IF(E43="Nije ocijenjen","",IF(E43="Ocijenjen",IF(N43="Član 18. stav 7. Kriterija","",IF(N43&gt;0.4,0,IF(N43&gt;0.3,5,IF(N43&gt;0.2,10,IF(N43&gt;0.1,15,IF(N43&gt;0.05,20,IF(N43&lt;=0.05,25,))))))))))</f>
        <v/>
      </c>
      <c r="P43" s="430" t="str">
        <f t="shared" ref="P43:P74" si="9">IF(E43="","",IF(E43="Nije ocijenjen","",IF(E43="Ocijenjen",IF(F43=0,"",((L43+K43+(M43/2))/(F43))))))</f>
        <v/>
      </c>
      <c r="Q43" s="431" t="str">
        <f t="shared" ref="Q43:Q74" si="10">IF(E43="","",IF(E43="Nije ocijenjen","",IF(E43="Ocijenjen",IF(P43&gt;0.2,0,IF(P43&gt;0.15,1,IF(P43&gt;0.1,2,IF(P43&gt;0.06,3,IF(P43&gt;0.03,4,IF(P43&lt;=0.03,5,)))))))))</f>
        <v/>
      </c>
      <c r="R43" s="432" t="str">
        <f t="shared" ref="R43:R74" si="11">IF(E43="","",IF(E43="Nije ocijenjen","",IF(E43="Ocijenjen",IF(N43="Član 18. stav 7. Kriterija",Q43,O43+Q43))))</f>
        <v/>
      </c>
    </row>
    <row r="44" spans="1:18" x14ac:dyDescent="0.25">
      <c r="A44" s="426">
        <v>35</v>
      </c>
      <c r="B44" s="427" t="str">
        <f>IF('Tabela II'!B43="","",'Tabela II'!B43)</f>
        <v/>
      </c>
      <c r="C44" s="427" t="str">
        <f>IF('Tabela II'!D43="","",'Tabela II'!D43)</f>
        <v/>
      </c>
      <c r="D44" s="427" t="str">
        <f>IF('Tabela II'!E43="","",'Tabela II'!E43)</f>
        <v/>
      </c>
      <c r="E44" s="428"/>
      <c r="F44" s="145"/>
      <c r="G44" s="429">
        <f t="shared" si="6"/>
        <v>0</v>
      </c>
      <c r="H44" s="145"/>
      <c r="I44" s="145"/>
      <c r="J44" s="145"/>
      <c r="K44" s="145"/>
      <c r="L44" s="145"/>
      <c r="M44" s="145"/>
      <c r="N44" s="430" t="str">
        <f t="shared" si="7"/>
        <v/>
      </c>
      <c r="O44" s="431" t="str">
        <f t="shared" si="8"/>
        <v/>
      </c>
      <c r="P44" s="430" t="str">
        <f t="shared" si="9"/>
        <v/>
      </c>
      <c r="Q44" s="431" t="str">
        <f t="shared" si="10"/>
        <v/>
      </c>
      <c r="R44" s="432" t="str">
        <f t="shared" si="11"/>
        <v/>
      </c>
    </row>
    <row r="45" spans="1:18" x14ac:dyDescent="0.25">
      <c r="A45" s="426">
        <v>36</v>
      </c>
      <c r="B45" s="427" t="str">
        <f>IF('Tabela II'!B44="","",'Tabela II'!B44)</f>
        <v/>
      </c>
      <c r="C45" s="427" t="str">
        <f>IF('Tabela II'!D44="","",'Tabela II'!D44)</f>
        <v/>
      </c>
      <c r="D45" s="427" t="str">
        <f>IF('Tabela II'!E44="","",'Tabela II'!E44)</f>
        <v/>
      </c>
      <c r="E45" s="428"/>
      <c r="F45" s="145"/>
      <c r="G45" s="429">
        <f t="shared" si="6"/>
        <v>0</v>
      </c>
      <c r="H45" s="145"/>
      <c r="I45" s="145"/>
      <c r="J45" s="145"/>
      <c r="K45" s="145"/>
      <c r="L45" s="145"/>
      <c r="M45" s="145"/>
      <c r="N45" s="430" t="str">
        <f t="shared" si="7"/>
        <v/>
      </c>
      <c r="O45" s="431" t="str">
        <f t="shared" si="8"/>
        <v/>
      </c>
      <c r="P45" s="430" t="str">
        <f t="shared" si="9"/>
        <v/>
      </c>
      <c r="Q45" s="431" t="str">
        <f t="shared" si="10"/>
        <v/>
      </c>
      <c r="R45" s="432" t="str">
        <f t="shared" si="11"/>
        <v/>
      </c>
    </row>
    <row r="46" spans="1:18" x14ac:dyDescent="0.25">
      <c r="A46" s="426">
        <v>37</v>
      </c>
      <c r="B46" s="427" t="str">
        <f>IF('Tabela II'!B45="","",'Tabela II'!B45)</f>
        <v/>
      </c>
      <c r="C46" s="427" t="str">
        <f>IF('Tabela II'!D45="","",'Tabela II'!D45)</f>
        <v/>
      </c>
      <c r="D46" s="427" t="str">
        <f>IF('Tabela II'!E45="","",'Tabela II'!E45)</f>
        <v/>
      </c>
      <c r="E46" s="428"/>
      <c r="F46" s="145"/>
      <c r="G46" s="429">
        <f t="shared" si="6"/>
        <v>0</v>
      </c>
      <c r="H46" s="145"/>
      <c r="I46" s="145"/>
      <c r="J46" s="145"/>
      <c r="K46" s="145"/>
      <c r="L46" s="145"/>
      <c r="M46" s="145"/>
      <c r="N46" s="430" t="str">
        <f t="shared" si="7"/>
        <v/>
      </c>
      <c r="O46" s="431" t="str">
        <f t="shared" si="8"/>
        <v/>
      </c>
      <c r="P46" s="430" t="str">
        <f t="shared" si="9"/>
        <v/>
      </c>
      <c r="Q46" s="431" t="str">
        <f t="shared" si="10"/>
        <v/>
      </c>
      <c r="R46" s="432" t="str">
        <f t="shared" si="11"/>
        <v/>
      </c>
    </row>
    <row r="47" spans="1:18" x14ac:dyDescent="0.25">
      <c r="A47" s="426">
        <v>38</v>
      </c>
      <c r="B47" s="427" t="str">
        <f>IF('Tabela II'!B46="","",'Tabela II'!B46)</f>
        <v/>
      </c>
      <c r="C47" s="427" t="str">
        <f>IF('Tabela II'!D46="","",'Tabela II'!D46)</f>
        <v/>
      </c>
      <c r="D47" s="427" t="str">
        <f>IF('Tabela II'!E46="","",'Tabela II'!E46)</f>
        <v/>
      </c>
      <c r="E47" s="428"/>
      <c r="F47" s="145"/>
      <c r="G47" s="429">
        <f t="shared" si="6"/>
        <v>0</v>
      </c>
      <c r="H47" s="145"/>
      <c r="I47" s="145"/>
      <c r="J47" s="145"/>
      <c r="K47" s="145"/>
      <c r="L47" s="145"/>
      <c r="M47" s="145"/>
      <c r="N47" s="430" t="str">
        <f t="shared" si="7"/>
        <v/>
      </c>
      <c r="O47" s="431" t="str">
        <f t="shared" si="8"/>
        <v/>
      </c>
      <c r="P47" s="430" t="str">
        <f t="shared" si="9"/>
        <v/>
      </c>
      <c r="Q47" s="431" t="str">
        <f t="shared" si="10"/>
        <v/>
      </c>
      <c r="R47" s="432" t="str">
        <f t="shared" si="11"/>
        <v/>
      </c>
    </row>
    <row r="48" spans="1:18" x14ac:dyDescent="0.25">
      <c r="A48" s="426">
        <v>39</v>
      </c>
      <c r="B48" s="427" t="str">
        <f>IF('Tabela II'!B47="","",'Tabela II'!B47)</f>
        <v/>
      </c>
      <c r="C48" s="427" t="str">
        <f>IF('Tabela II'!D47="","",'Tabela II'!D47)</f>
        <v/>
      </c>
      <c r="D48" s="427" t="str">
        <f>IF('Tabela II'!E47="","",'Tabela II'!E47)</f>
        <v/>
      </c>
      <c r="E48" s="428"/>
      <c r="F48" s="145"/>
      <c r="G48" s="429">
        <f t="shared" si="6"/>
        <v>0</v>
      </c>
      <c r="H48" s="145"/>
      <c r="I48" s="145"/>
      <c r="J48" s="145"/>
      <c r="K48" s="145"/>
      <c r="L48" s="145"/>
      <c r="M48" s="145"/>
      <c r="N48" s="430" t="str">
        <f t="shared" si="7"/>
        <v/>
      </c>
      <c r="O48" s="431" t="str">
        <f t="shared" si="8"/>
        <v/>
      </c>
      <c r="P48" s="430" t="str">
        <f t="shared" si="9"/>
        <v/>
      </c>
      <c r="Q48" s="431" t="str">
        <f t="shared" si="10"/>
        <v/>
      </c>
      <c r="R48" s="432" t="str">
        <f t="shared" si="11"/>
        <v/>
      </c>
    </row>
    <row r="49" spans="1:21" x14ac:dyDescent="0.25">
      <c r="A49" s="426">
        <v>40</v>
      </c>
      <c r="B49" s="427" t="str">
        <f>IF('Tabela II'!B48="","",'Tabela II'!B48)</f>
        <v/>
      </c>
      <c r="C49" s="427" t="str">
        <f>IF('Tabela II'!D48="","",'Tabela II'!D48)</f>
        <v/>
      </c>
      <c r="D49" s="427" t="str">
        <f>IF('Tabela II'!E48="","",'Tabela II'!E48)</f>
        <v/>
      </c>
      <c r="E49" s="428"/>
      <c r="F49" s="145"/>
      <c r="G49" s="429">
        <f t="shared" si="6"/>
        <v>0</v>
      </c>
      <c r="H49" s="145"/>
      <c r="I49" s="145"/>
      <c r="J49" s="145"/>
      <c r="K49" s="145"/>
      <c r="L49" s="145"/>
      <c r="M49" s="145"/>
      <c r="N49" s="430" t="str">
        <f t="shared" si="7"/>
        <v/>
      </c>
      <c r="O49" s="431" t="str">
        <f t="shared" si="8"/>
        <v/>
      </c>
      <c r="P49" s="430" t="str">
        <f t="shared" si="9"/>
        <v/>
      </c>
      <c r="Q49" s="431" t="str">
        <f t="shared" si="10"/>
        <v/>
      </c>
      <c r="R49" s="432" t="str">
        <f t="shared" si="11"/>
        <v/>
      </c>
    </row>
    <row r="50" spans="1:21" x14ac:dyDescent="0.25">
      <c r="A50" s="426">
        <v>41</v>
      </c>
      <c r="B50" s="427" t="str">
        <f>IF('Tabela II'!B49="","",'Tabela II'!B49)</f>
        <v/>
      </c>
      <c r="C50" s="427" t="str">
        <f>IF('Tabela II'!D49="","",'Tabela II'!D49)</f>
        <v/>
      </c>
      <c r="D50" s="427" t="str">
        <f>IF('Tabela II'!E49="","",'Tabela II'!E49)</f>
        <v/>
      </c>
      <c r="E50" s="428"/>
      <c r="F50" s="145"/>
      <c r="G50" s="429">
        <f t="shared" si="6"/>
        <v>0</v>
      </c>
      <c r="H50" s="145"/>
      <c r="I50" s="145"/>
      <c r="J50" s="145"/>
      <c r="K50" s="145"/>
      <c r="L50" s="145"/>
      <c r="M50" s="145"/>
      <c r="N50" s="430" t="str">
        <f t="shared" si="7"/>
        <v/>
      </c>
      <c r="O50" s="431" t="str">
        <f t="shared" si="8"/>
        <v/>
      </c>
      <c r="P50" s="430" t="str">
        <f t="shared" si="9"/>
        <v/>
      </c>
      <c r="Q50" s="431" t="str">
        <f t="shared" si="10"/>
        <v/>
      </c>
      <c r="R50" s="432" t="str">
        <f t="shared" si="11"/>
        <v/>
      </c>
    </row>
    <row r="51" spans="1:21" x14ac:dyDescent="0.25">
      <c r="A51" s="426">
        <v>42</v>
      </c>
      <c r="B51" s="427" t="str">
        <f>IF('Tabela II'!B50="","",'Tabela II'!B50)</f>
        <v/>
      </c>
      <c r="C51" s="427" t="str">
        <f>IF('Tabela II'!D50="","",'Tabela II'!D50)</f>
        <v/>
      </c>
      <c r="D51" s="427" t="str">
        <f>IF('Tabela II'!E50="","",'Tabela II'!E50)</f>
        <v/>
      </c>
      <c r="E51" s="428"/>
      <c r="F51" s="145"/>
      <c r="G51" s="429">
        <f t="shared" si="6"/>
        <v>0</v>
      </c>
      <c r="H51" s="145"/>
      <c r="I51" s="145"/>
      <c r="J51" s="145"/>
      <c r="K51" s="145"/>
      <c r="L51" s="145"/>
      <c r="M51" s="145"/>
      <c r="N51" s="430" t="str">
        <f t="shared" si="7"/>
        <v/>
      </c>
      <c r="O51" s="431" t="str">
        <f t="shared" si="8"/>
        <v/>
      </c>
      <c r="P51" s="430" t="str">
        <f t="shared" si="9"/>
        <v/>
      </c>
      <c r="Q51" s="431" t="str">
        <f t="shared" si="10"/>
        <v/>
      </c>
      <c r="R51" s="432" t="str">
        <f t="shared" si="11"/>
        <v/>
      </c>
    </row>
    <row r="52" spans="1:21" s="379" customFormat="1" x14ac:dyDescent="0.25">
      <c r="A52" s="426">
        <v>43</v>
      </c>
      <c r="B52" s="427" t="str">
        <f>IF('Tabela II'!B51="","",'Tabela II'!B51)</f>
        <v/>
      </c>
      <c r="C52" s="427" t="str">
        <f>IF('Tabela II'!D51="","",'Tabela II'!D51)</f>
        <v/>
      </c>
      <c r="D52" s="427" t="str">
        <f>IF('Tabela II'!E51="","",'Tabela II'!E51)</f>
        <v/>
      </c>
      <c r="E52" s="428"/>
      <c r="F52" s="145"/>
      <c r="G52" s="429">
        <f t="shared" si="6"/>
        <v>0</v>
      </c>
      <c r="H52" s="145"/>
      <c r="I52" s="145"/>
      <c r="J52" s="145"/>
      <c r="K52" s="145"/>
      <c r="L52" s="145"/>
      <c r="M52" s="145"/>
      <c r="N52" s="430" t="str">
        <f t="shared" si="7"/>
        <v/>
      </c>
      <c r="O52" s="431" t="str">
        <f t="shared" si="8"/>
        <v/>
      </c>
      <c r="P52" s="430" t="str">
        <f t="shared" si="9"/>
        <v/>
      </c>
      <c r="Q52" s="431" t="str">
        <f t="shared" si="10"/>
        <v/>
      </c>
      <c r="R52" s="432" t="str">
        <f t="shared" si="11"/>
        <v/>
      </c>
      <c r="S52" s="187"/>
      <c r="T52" s="187"/>
      <c r="U52" s="187"/>
    </row>
    <row r="53" spans="1:21" s="379" customFormat="1" x14ac:dyDescent="0.25">
      <c r="A53" s="426">
        <v>44</v>
      </c>
      <c r="B53" s="427" t="str">
        <f>IF('Tabela II'!B52="","",'Tabela II'!B52)</f>
        <v/>
      </c>
      <c r="C53" s="427" t="str">
        <f>IF('Tabela II'!D52="","",'Tabela II'!D52)</f>
        <v/>
      </c>
      <c r="D53" s="427" t="str">
        <f>IF('Tabela II'!E52="","",'Tabela II'!E52)</f>
        <v/>
      </c>
      <c r="E53" s="428"/>
      <c r="F53" s="145"/>
      <c r="G53" s="429">
        <f t="shared" si="6"/>
        <v>0</v>
      </c>
      <c r="H53" s="145"/>
      <c r="I53" s="145"/>
      <c r="J53" s="145"/>
      <c r="K53" s="145"/>
      <c r="L53" s="145"/>
      <c r="M53" s="145"/>
      <c r="N53" s="430" t="str">
        <f t="shared" si="7"/>
        <v/>
      </c>
      <c r="O53" s="431" t="str">
        <f t="shared" si="8"/>
        <v/>
      </c>
      <c r="P53" s="430" t="str">
        <f t="shared" si="9"/>
        <v/>
      </c>
      <c r="Q53" s="431" t="str">
        <f t="shared" si="10"/>
        <v/>
      </c>
      <c r="R53" s="432" t="str">
        <f t="shared" si="11"/>
        <v/>
      </c>
      <c r="S53" s="187"/>
      <c r="T53" s="187"/>
      <c r="U53" s="187"/>
    </row>
    <row r="54" spans="1:21" s="379" customFormat="1" x14ac:dyDescent="0.25">
      <c r="A54" s="426">
        <v>45</v>
      </c>
      <c r="B54" s="427" t="str">
        <f>IF('Tabela II'!B53="","",'Tabela II'!B53)</f>
        <v/>
      </c>
      <c r="C54" s="427" t="str">
        <f>IF('Tabela II'!D53="","",'Tabela II'!D53)</f>
        <v/>
      </c>
      <c r="D54" s="427" t="str">
        <f>IF('Tabela II'!E53="","",'Tabela II'!E53)</f>
        <v/>
      </c>
      <c r="E54" s="428"/>
      <c r="F54" s="145"/>
      <c r="G54" s="429">
        <f t="shared" si="6"/>
        <v>0</v>
      </c>
      <c r="H54" s="145"/>
      <c r="I54" s="145"/>
      <c r="J54" s="145"/>
      <c r="K54" s="145"/>
      <c r="L54" s="145"/>
      <c r="M54" s="145"/>
      <c r="N54" s="430" t="str">
        <f t="shared" si="7"/>
        <v/>
      </c>
      <c r="O54" s="431" t="str">
        <f t="shared" si="8"/>
        <v/>
      </c>
      <c r="P54" s="430" t="str">
        <f t="shared" si="9"/>
        <v/>
      </c>
      <c r="Q54" s="431" t="str">
        <f t="shared" si="10"/>
        <v/>
      </c>
      <c r="R54" s="432" t="str">
        <f t="shared" si="11"/>
        <v/>
      </c>
      <c r="S54" s="187"/>
      <c r="T54" s="187"/>
      <c r="U54" s="187"/>
    </row>
    <row r="55" spans="1:21" s="379" customFormat="1" x14ac:dyDescent="0.25">
      <c r="A55" s="426">
        <v>46</v>
      </c>
      <c r="B55" s="427" t="str">
        <f>IF('Tabela II'!B54="","",'Tabela II'!B54)</f>
        <v/>
      </c>
      <c r="C55" s="427" t="str">
        <f>IF('Tabela II'!D54="","",'Tabela II'!D54)</f>
        <v/>
      </c>
      <c r="D55" s="427" t="str">
        <f>IF('Tabela II'!E54="","",'Tabela II'!E54)</f>
        <v/>
      </c>
      <c r="E55" s="428"/>
      <c r="F55" s="145"/>
      <c r="G55" s="429">
        <f t="shared" si="6"/>
        <v>0</v>
      </c>
      <c r="H55" s="145"/>
      <c r="I55" s="145"/>
      <c r="J55" s="145"/>
      <c r="K55" s="145"/>
      <c r="L55" s="145"/>
      <c r="M55" s="145"/>
      <c r="N55" s="430" t="str">
        <f t="shared" si="7"/>
        <v/>
      </c>
      <c r="O55" s="431" t="str">
        <f t="shared" si="8"/>
        <v/>
      </c>
      <c r="P55" s="430" t="str">
        <f t="shared" si="9"/>
        <v/>
      </c>
      <c r="Q55" s="431" t="str">
        <f t="shared" si="10"/>
        <v/>
      </c>
      <c r="R55" s="432" t="str">
        <f t="shared" si="11"/>
        <v/>
      </c>
      <c r="S55" s="187"/>
      <c r="T55" s="187"/>
      <c r="U55" s="187"/>
    </row>
    <row r="56" spans="1:21" s="379" customFormat="1" x14ac:dyDescent="0.25">
      <c r="A56" s="426">
        <v>47</v>
      </c>
      <c r="B56" s="427" t="str">
        <f>IF('Tabela II'!B55="","",'Tabela II'!B55)</f>
        <v/>
      </c>
      <c r="C56" s="427" t="str">
        <f>IF('Tabela II'!D55="","",'Tabela II'!D55)</f>
        <v/>
      </c>
      <c r="D56" s="427" t="str">
        <f>IF('Tabela II'!E55="","",'Tabela II'!E55)</f>
        <v/>
      </c>
      <c r="E56" s="428"/>
      <c r="F56" s="145"/>
      <c r="G56" s="429">
        <f t="shared" si="6"/>
        <v>0</v>
      </c>
      <c r="H56" s="145"/>
      <c r="I56" s="145"/>
      <c r="J56" s="145"/>
      <c r="K56" s="145"/>
      <c r="L56" s="145"/>
      <c r="M56" s="145"/>
      <c r="N56" s="430" t="str">
        <f t="shared" si="7"/>
        <v/>
      </c>
      <c r="O56" s="431" t="str">
        <f t="shared" si="8"/>
        <v/>
      </c>
      <c r="P56" s="430" t="str">
        <f t="shared" si="9"/>
        <v/>
      </c>
      <c r="Q56" s="431" t="str">
        <f t="shared" si="10"/>
        <v/>
      </c>
      <c r="R56" s="432" t="str">
        <f t="shared" si="11"/>
        <v/>
      </c>
      <c r="S56" s="187"/>
      <c r="T56" s="187"/>
      <c r="U56" s="187"/>
    </row>
    <row r="57" spans="1:21" s="379" customFormat="1" x14ac:dyDescent="0.25">
      <c r="A57" s="426">
        <v>48</v>
      </c>
      <c r="B57" s="427" t="str">
        <f>IF('Tabela II'!B56="","",'Tabela II'!B56)</f>
        <v/>
      </c>
      <c r="C57" s="427" t="str">
        <f>IF('Tabela II'!D56="","",'Tabela II'!D56)</f>
        <v/>
      </c>
      <c r="D57" s="427" t="str">
        <f>IF('Tabela II'!E56="","",'Tabela II'!E56)</f>
        <v/>
      </c>
      <c r="E57" s="428"/>
      <c r="F57" s="145"/>
      <c r="G57" s="429">
        <f t="shared" si="6"/>
        <v>0</v>
      </c>
      <c r="H57" s="145"/>
      <c r="I57" s="145"/>
      <c r="J57" s="145"/>
      <c r="K57" s="145"/>
      <c r="L57" s="145"/>
      <c r="M57" s="145"/>
      <c r="N57" s="430" t="str">
        <f t="shared" si="7"/>
        <v/>
      </c>
      <c r="O57" s="431" t="str">
        <f t="shared" si="8"/>
        <v/>
      </c>
      <c r="P57" s="430" t="str">
        <f t="shared" si="9"/>
        <v/>
      </c>
      <c r="Q57" s="431" t="str">
        <f t="shared" si="10"/>
        <v/>
      </c>
      <c r="R57" s="432" t="str">
        <f t="shared" si="11"/>
        <v/>
      </c>
      <c r="S57" s="187"/>
      <c r="T57" s="187"/>
      <c r="U57" s="187"/>
    </row>
    <row r="58" spans="1:21" s="379" customFormat="1" x14ac:dyDescent="0.25">
      <c r="A58" s="426">
        <v>49</v>
      </c>
      <c r="B58" s="427" t="str">
        <f>IF('Tabela II'!B57="","",'Tabela II'!B57)</f>
        <v/>
      </c>
      <c r="C58" s="427" t="str">
        <f>IF('Tabela II'!D57="","",'Tabela II'!D57)</f>
        <v/>
      </c>
      <c r="D58" s="427" t="str">
        <f>IF('Tabela II'!E57="","",'Tabela II'!E57)</f>
        <v/>
      </c>
      <c r="E58" s="428"/>
      <c r="F58" s="145"/>
      <c r="G58" s="429">
        <f t="shared" si="6"/>
        <v>0</v>
      </c>
      <c r="H58" s="145"/>
      <c r="I58" s="145"/>
      <c r="J58" s="145"/>
      <c r="K58" s="145"/>
      <c r="L58" s="145"/>
      <c r="M58" s="145"/>
      <c r="N58" s="430" t="str">
        <f t="shared" si="7"/>
        <v/>
      </c>
      <c r="O58" s="431" t="str">
        <f t="shared" si="8"/>
        <v/>
      </c>
      <c r="P58" s="430" t="str">
        <f t="shared" si="9"/>
        <v/>
      </c>
      <c r="Q58" s="431" t="str">
        <f t="shared" si="10"/>
        <v/>
      </c>
      <c r="R58" s="432" t="str">
        <f t="shared" si="11"/>
        <v/>
      </c>
      <c r="S58" s="187"/>
      <c r="T58" s="187"/>
      <c r="U58" s="187"/>
    </row>
    <row r="59" spans="1:21" x14ac:dyDescent="0.25">
      <c r="A59" s="426">
        <v>50</v>
      </c>
      <c r="B59" s="427" t="str">
        <f>IF('Tabela II'!B58="","",'Tabela II'!B58)</f>
        <v/>
      </c>
      <c r="C59" s="427" t="str">
        <f>IF('Tabela II'!D58="","",'Tabela II'!D58)</f>
        <v/>
      </c>
      <c r="D59" s="427" t="str">
        <f>IF('Tabela II'!E58="","",'Tabela II'!E58)</f>
        <v/>
      </c>
      <c r="E59" s="428"/>
      <c r="F59" s="145"/>
      <c r="G59" s="429">
        <f t="shared" si="6"/>
        <v>0</v>
      </c>
      <c r="H59" s="145"/>
      <c r="I59" s="145"/>
      <c r="J59" s="145"/>
      <c r="K59" s="145"/>
      <c r="L59" s="145"/>
      <c r="M59" s="145"/>
      <c r="N59" s="430" t="str">
        <f t="shared" si="7"/>
        <v/>
      </c>
      <c r="O59" s="431" t="str">
        <f t="shared" si="8"/>
        <v/>
      </c>
      <c r="P59" s="430" t="str">
        <f t="shared" si="9"/>
        <v/>
      </c>
      <c r="Q59" s="431" t="str">
        <f t="shared" si="10"/>
        <v/>
      </c>
      <c r="R59" s="432" t="str">
        <f t="shared" si="11"/>
        <v/>
      </c>
    </row>
    <row r="60" spans="1:21" x14ac:dyDescent="0.25">
      <c r="A60" s="426">
        <v>51</v>
      </c>
      <c r="B60" s="427" t="str">
        <f>IF('Tabela II'!B59="","",'Tabela II'!B59)</f>
        <v/>
      </c>
      <c r="C60" s="427" t="str">
        <f>IF('Tabela II'!D59="","",'Tabela II'!D59)</f>
        <v/>
      </c>
      <c r="D60" s="427" t="str">
        <f>IF('Tabela II'!E59="","",'Tabela II'!E59)</f>
        <v/>
      </c>
      <c r="E60" s="428"/>
      <c r="F60" s="145"/>
      <c r="G60" s="429">
        <f t="shared" si="6"/>
        <v>0</v>
      </c>
      <c r="H60" s="145"/>
      <c r="I60" s="145"/>
      <c r="J60" s="145"/>
      <c r="K60" s="145"/>
      <c r="L60" s="145"/>
      <c r="M60" s="145"/>
      <c r="N60" s="430" t="str">
        <f t="shared" si="7"/>
        <v/>
      </c>
      <c r="O60" s="431" t="str">
        <f t="shared" si="8"/>
        <v/>
      </c>
      <c r="P60" s="430" t="str">
        <f t="shared" si="9"/>
        <v/>
      </c>
      <c r="Q60" s="431" t="str">
        <f t="shared" si="10"/>
        <v/>
      </c>
      <c r="R60" s="432" t="str">
        <f t="shared" si="11"/>
        <v/>
      </c>
    </row>
    <row r="61" spans="1:21" x14ac:dyDescent="0.25">
      <c r="A61" s="426">
        <v>52</v>
      </c>
      <c r="B61" s="427" t="str">
        <f>IF('Tabela II'!B60="","",'Tabela II'!B60)</f>
        <v/>
      </c>
      <c r="C61" s="427" t="str">
        <f>IF('Tabela II'!D60="","",'Tabela II'!D60)</f>
        <v/>
      </c>
      <c r="D61" s="427" t="str">
        <f>IF('Tabela II'!E60="","",'Tabela II'!E60)</f>
        <v/>
      </c>
      <c r="E61" s="428"/>
      <c r="F61" s="145"/>
      <c r="G61" s="429">
        <f t="shared" si="6"/>
        <v>0</v>
      </c>
      <c r="H61" s="145"/>
      <c r="I61" s="145"/>
      <c r="J61" s="145"/>
      <c r="K61" s="145"/>
      <c r="L61" s="145"/>
      <c r="M61" s="145"/>
      <c r="N61" s="430" t="str">
        <f t="shared" si="7"/>
        <v/>
      </c>
      <c r="O61" s="431" t="str">
        <f t="shared" si="8"/>
        <v/>
      </c>
      <c r="P61" s="430" t="str">
        <f t="shared" si="9"/>
        <v/>
      </c>
      <c r="Q61" s="431" t="str">
        <f t="shared" si="10"/>
        <v/>
      </c>
      <c r="R61" s="432" t="str">
        <f t="shared" si="11"/>
        <v/>
      </c>
    </row>
    <row r="62" spans="1:21" x14ac:dyDescent="0.25">
      <c r="A62" s="426">
        <v>53</v>
      </c>
      <c r="B62" s="427" t="str">
        <f>IF('Tabela II'!B61="","",'Tabela II'!B61)</f>
        <v/>
      </c>
      <c r="C62" s="427" t="str">
        <f>IF('Tabela II'!D61="","",'Tabela II'!D61)</f>
        <v/>
      </c>
      <c r="D62" s="427" t="str">
        <f>IF('Tabela II'!E61="","",'Tabela II'!E61)</f>
        <v/>
      </c>
      <c r="E62" s="428"/>
      <c r="F62" s="145"/>
      <c r="G62" s="429">
        <f t="shared" si="6"/>
        <v>0</v>
      </c>
      <c r="H62" s="145"/>
      <c r="I62" s="145"/>
      <c r="J62" s="145"/>
      <c r="K62" s="145"/>
      <c r="L62" s="145"/>
      <c r="M62" s="145"/>
      <c r="N62" s="430" t="str">
        <f t="shared" si="7"/>
        <v/>
      </c>
      <c r="O62" s="431" t="str">
        <f t="shared" si="8"/>
        <v/>
      </c>
      <c r="P62" s="430" t="str">
        <f t="shared" si="9"/>
        <v/>
      </c>
      <c r="Q62" s="431" t="str">
        <f t="shared" si="10"/>
        <v/>
      </c>
      <c r="R62" s="432" t="str">
        <f t="shared" si="11"/>
        <v/>
      </c>
    </row>
    <row r="63" spans="1:21" s="379" customFormat="1" x14ac:dyDescent="0.25">
      <c r="A63" s="426">
        <v>54</v>
      </c>
      <c r="B63" s="427" t="str">
        <f>IF('Tabela II'!B62="","",'Tabela II'!B62)</f>
        <v/>
      </c>
      <c r="C63" s="427" t="str">
        <f>IF('Tabela II'!D62="","",'Tabela II'!D62)</f>
        <v/>
      </c>
      <c r="D63" s="427" t="str">
        <f>IF('Tabela II'!E62="","",'Tabela II'!E62)</f>
        <v/>
      </c>
      <c r="E63" s="428"/>
      <c r="F63" s="145"/>
      <c r="G63" s="429">
        <f t="shared" si="6"/>
        <v>0</v>
      </c>
      <c r="H63" s="145"/>
      <c r="I63" s="145"/>
      <c r="J63" s="145"/>
      <c r="K63" s="145"/>
      <c r="L63" s="145"/>
      <c r="M63" s="145"/>
      <c r="N63" s="430" t="str">
        <f t="shared" si="7"/>
        <v/>
      </c>
      <c r="O63" s="431" t="str">
        <f t="shared" si="8"/>
        <v/>
      </c>
      <c r="P63" s="430" t="str">
        <f t="shared" si="9"/>
        <v/>
      </c>
      <c r="Q63" s="431" t="str">
        <f t="shared" si="10"/>
        <v/>
      </c>
      <c r="R63" s="432" t="str">
        <f t="shared" si="11"/>
        <v/>
      </c>
      <c r="S63" s="187"/>
      <c r="T63" s="187"/>
      <c r="U63" s="187"/>
    </row>
    <row r="64" spans="1:21" s="379" customFormat="1" x14ac:dyDescent="0.25">
      <c r="A64" s="426">
        <v>55</v>
      </c>
      <c r="B64" s="427" t="str">
        <f>IF('Tabela II'!B63="","",'Tabela II'!B63)</f>
        <v/>
      </c>
      <c r="C64" s="427" t="str">
        <f>IF('Tabela II'!D63="","",'Tabela II'!D63)</f>
        <v/>
      </c>
      <c r="D64" s="427" t="str">
        <f>IF('Tabela II'!E63="","",'Tabela II'!E63)</f>
        <v/>
      </c>
      <c r="E64" s="428"/>
      <c r="F64" s="145"/>
      <c r="G64" s="429">
        <f t="shared" si="6"/>
        <v>0</v>
      </c>
      <c r="H64" s="145"/>
      <c r="I64" s="145"/>
      <c r="J64" s="145"/>
      <c r="K64" s="145"/>
      <c r="L64" s="145"/>
      <c r="M64" s="145"/>
      <c r="N64" s="430" t="str">
        <f t="shared" si="7"/>
        <v/>
      </c>
      <c r="O64" s="431" t="str">
        <f t="shared" si="8"/>
        <v/>
      </c>
      <c r="P64" s="430" t="str">
        <f t="shared" si="9"/>
        <v/>
      </c>
      <c r="Q64" s="431" t="str">
        <f t="shared" si="10"/>
        <v/>
      </c>
      <c r="R64" s="432" t="str">
        <f t="shared" si="11"/>
        <v/>
      </c>
      <c r="S64" s="187"/>
      <c r="T64" s="187"/>
      <c r="U64" s="187"/>
    </row>
    <row r="65" spans="1:21" s="379" customFormat="1" x14ac:dyDescent="0.25">
      <c r="A65" s="426">
        <v>56</v>
      </c>
      <c r="B65" s="427" t="str">
        <f>IF('Tabela II'!B64="","",'Tabela II'!B64)</f>
        <v/>
      </c>
      <c r="C65" s="427" t="str">
        <f>IF('Tabela II'!D64="","",'Tabela II'!D64)</f>
        <v/>
      </c>
      <c r="D65" s="427" t="str">
        <f>IF('Tabela II'!E64="","",'Tabela II'!E64)</f>
        <v/>
      </c>
      <c r="E65" s="428"/>
      <c r="F65" s="145"/>
      <c r="G65" s="429">
        <f t="shared" si="6"/>
        <v>0</v>
      </c>
      <c r="H65" s="145"/>
      <c r="I65" s="145"/>
      <c r="J65" s="145"/>
      <c r="K65" s="145"/>
      <c r="L65" s="145"/>
      <c r="M65" s="145"/>
      <c r="N65" s="430" t="str">
        <f t="shared" si="7"/>
        <v/>
      </c>
      <c r="O65" s="431" t="str">
        <f t="shared" si="8"/>
        <v/>
      </c>
      <c r="P65" s="430" t="str">
        <f t="shared" si="9"/>
        <v/>
      </c>
      <c r="Q65" s="431" t="str">
        <f t="shared" si="10"/>
        <v/>
      </c>
      <c r="R65" s="432" t="str">
        <f t="shared" si="11"/>
        <v/>
      </c>
      <c r="S65" s="187"/>
      <c r="T65" s="187"/>
      <c r="U65" s="187"/>
    </row>
    <row r="66" spans="1:21" s="379" customFormat="1" x14ac:dyDescent="0.25">
      <c r="A66" s="426">
        <v>57</v>
      </c>
      <c r="B66" s="427" t="str">
        <f>IF('Tabela II'!B65="","",'Tabela II'!B65)</f>
        <v/>
      </c>
      <c r="C66" s="427" t="str">
        <f>IF('Tabela II'!D65="","",'Tabela II'!D65)</f>
        <v/>
      </c>
      <c r="D66" s="427" t="str">
        <f>IF('Tabela II'!E65="","",'Tabela II'!E65)</f>
        <v/>
      </c>
      <c r="E66" s="428"/>
      <c r="F66" s="145"/>
      <c r="G66" s="429">
        <f t="shared" si="6"/>
        <v>0</v>
      </c>
      <c r="H66" s="145"/>
      <c r="I66" s="145"/>
      <c r="J66" s="145"/>
      <c r="K66" s="145"/>
      <c r="L66" s="145"/>
      <c r="M66" s="145"/>
      <c r="N66" s="430" t="str">
        <f t="shared" si="7"/>
        <v/>
      </c>
      <c r="O66" s="431" t="str">
        <f t="shared" si="8"/>
        <v/>
      </c>
      <c r="P66" s="430" t="str">
        <f t="shared" si="9"/>
        <v/>
      </c>
      <c r="Q66" s="431" t="str">
        <f t="shared" si="10"/>
        <v/>
      </c>
      <c r="R66" s="432" t="str">
        <f t="shared" si="11"/>
        <v/>
      </c>
      <c r="S66" s="187"/>
      <c r="T66" s="187"/>
      <c r="U66" s="187"/>
    </row>
    <row r="67" spans="1:21" s="379" customFormat="1" x14ac:dyDescent="0.25">
      <c r="A67" s="426">
        <v>58</v>
      </c>
      <c r="B67" s="427" t="str">
        <f>IF('Tabela II'!B66="","",'Tabela II'!B66)</f>
        <v/>
      </c>
      <c r="C67" s="427" t="str">
        <f>IF('Tabela II'!D66="","",'Tabela II'!D66)</f>
        <v/>
      </c>
      <c r="D67" s="427" t="str">
        <f>IF('Tabela II'!E66="","",'Tabela II'!E66)</f>
        <v/>
      </c>
      <c r="E67" s="428"/>
      <c r="F67" s="145"/>
      <c r="G67" s="429">
        <f t="shared" si="6"/>
        <v>0</v>
      </c>
      <c r="H67" s="145"/>
      <c r="I67" s="145"/>
      <c r="J67" s="145"/>
      <c r="K67" s="145"/>
      <c r="L67" s="145"/>
      <c r="M67" s="145"/>
      <c r="N67" s="430" t="str">
        <f t="shared" si="7"/>
        <v/>
      </c>
      <c r="O67" s="431" t="str">
        <f t="shared" si="8"/>
        <v/>
      </c>
      <c r="P67" s="430" t="str">
        <f t="shared" si="9"/>
        <v/>
      </c>
      <c r="Q67" s="431" t="str">
        <f t="shared" si="10"/>
        <v/>
      </c>
      <c r="R67" s="432" t="str">
        <f t="shared" si="11"/>
        <v/>
      </c>
      <c r="S67" s="187"/>
      <c r="T67" s="187"/>
      <c r="U67" s="187"/>
    </row>
    <row r="68" spans="1:21" s="379" customFormat="1" x14ac:dyDescent="0.25">
      <c r="A68" s="426">
        <v>59</v>
      </c>
      <c r="B68" s="427" t="str">
        <f>IF('Tabela II'!B67="","",'Tabela II'!B67)</f>
        <v/>
      </c>
      <c r="C68" s="427" t="str">
        <f>IF('Tabela II'!D67="","",'Tabela II'!D67)</f>
        <v/>
      </c>
      <c r="D68" s="427" t="str">
        <f>IF('Tabela II'!E67="","",'Tabela II'!E67)</f>
        <v/>
      </c>
      <c r="E68" s="428"/>
      <c r="F68" s="145"/>
      <c r="G68" s="429">
        <f t="shared" si="6"/>
        <v>0</v>
      </c>
      <c r="H68" s="145"/>
      <c r="I68" s="145"/>
      <c r="J68" s="145"/>
      <c r="K68" s="145"/>
      <c r="L68" s="145"/>
      <c r="M68" s="145"/>
      <c r="N68" s="430" t="str">
        <f t="shared" si="7"/>
        <v/>
      </c>
      <c r="O68" s="431" t="str">
        <f t="shared" si="8"/>
        <v/>
      </c>
      <c r="P68" s="430" t="str">
        <f t="shared" si="9"/>
        <v/>
      </c>
      <c r="Q68" s="431" t="str">
        <f t="shared" si="10"/>
        <v/>
      </c>
      <c r="R68" s="432" t="str">
        <f t="shared" si="11"/>
        <v/>
      </c>
      <c r="S68" s="187"/>
      <c r="T68" s="187"/>
      <c r="U68" s="187"/>
    </row>
    <row r="69" spans="1:21" s="379" customFormat="1" x14ac:dyDescent="0.25">
      <c r="A69" s="426">
        <v>60</v>
      </c>
      <c r="B69" s="427" t="str">
        <f>IF('Tabela II'!B68="","",'Tabela II'!B68)</f>
        <v/>
      </c>
      <c r="C69" s="427" t="str">
        <f>IF('Tabela II'!D68="","",'Tabela II'!D68)</f>
        <v/>
      </c>
      <c r="D69" s="427" t="str">
        <f>IF('Tabela II'!E68="","",'Tabela II'!E68)</f>
        <v/>
      </c>
      <c r="E69" s="428"/>
      <c r="F69" s="145"/>
      <c r="G69" s="429">
        <f t="shared" si="6"/>
        <v>0</v>
      </c>
      <c r="H69" s="145"/>
      <c r="I69" s="145"/>
      <c r="J69" s="145"/>
      <c r="K69" s="145"/>
      <c r="L69" s="145"/>
      <c r="M69" s="145"/>
      <c r="N69" s="430" t="str">
        <f t="shared" si="7"/>
        <v/>
      </c>
      <c r="O69" s="431" t="str">
        <f t="shared" si="8"/>
        <v/>
      </c>
      <c r="P69" s="430" t="str">
        <f t="shared" si="9"/>
        <v/>
      </c>
      <c r="Q69" s="431" t="str">
        <f t="shared" si="10"/>
        <v/>
      </c>
      <c r="R69" s="432" t="str">
        <f t="shared" si="11"/>
        <v/>
      </c>
      <c r="S69" s="187"/>
      <c r="T69" s="187"/>
      <c r="U69" s="187"/>
    </row>
    <row r="70" spans="1:21" s="379" customFormat="1" x14ac:dyDescent="0.25">
      <c r="A70" s="426">
        <v>61</v>
      </c>
      <c r="B70" s="427"/>
      <c r="C70" s="428"/>
      <c r="D70" s="428"/>
      <c r="E70" s="428"/>
      <c r="F70" s="145"/>
      <c r="G70" s="429">
        <f t="shared" si="6"/>
        <v>0</v>
      </c>
      <c r="H70" s="145"/>
      <c r="I70" s="145"/>
      <c r="J70" s="145"/>
      <c r="K70" s="145"/>
      <c r="L70" s="145"/>
      <c r="M70" s="145"/>
      <c r="N70" s="430" t="str">
        <f t="shared" si="7"/>
        <v/>
      </c>
      <c r="O70" s="431" t="str">
        <f t="shared" si="8"/>
        <v/>
      </c>
      <c r="P70" s="430" t="str">
        <f t="shared" si="9"/>
        <v/>
      </c>
      <c r="Q70" s="431" t="str">
        <f t="shared" si="10"/>
        <v/>
      </c>
      <c r="R70" s="432" t="str">
        <f t="shared" si="11"/>
        <v/>
      </c>
      <c r="S70" s="187"/>
      <c r="T70" s="187"/>
      <c r="U70" s="187"/>
    </row>
    <row r="71" spans="1:21" s="379" customFormat="1" x14ac:dyDescent="0.25">
      <c r="A71" s="426">
        <v>62</v>
      </c>
      <c r="B71" s="427"/>
      <c r="C71" s="428"/>
      <c r="D71" s="428"/>
      <c r="E71" s="428"/>
      <c r="F71" s="145"/>
      <c r="G71" s="429">
        <f t="shared" si="6"/>
        <v>0</v>
      </c>
      <c r="H71" s="145"/>
      <c r="I71" s="145"/>
      <c r="J71" s="145"/>
      <c r="K71" s="145"/>
      <c r="L71" s="145"/>
      <c r="M71" s="145"/>
      <c r="N71" s="430" t="str">
        <f t="shared" si="7"/>
        <v/>
      </c>
      <c r="O71" s="431" t="str">
        <f t="shared" si="8"/>
        <v/>
      </c>
      <c r="P71" s="430" t="str">
        <f t="shared" si="9"/>
        <v/>
      </c>
      <c r="Q71" s="431" t="str">
        <f t="shared" si="10"/>
        <v/>
      </c>
      <c r="R71" s="432" t="str">
        <f t="shared" si="11"/>
        <v/>
      </c>
      <c r="S71" s="187"/>
      <c r="T71" s="187"/>
      <c r="U71" s="187"/>
    </row>
    <row r="72" spans="1:21" s="379" customFormat="1" x14ac:dyDescent="0.25">
      <c r="A72" s="426">
        <v>63</v>
      </c>
      <c r="B72" s="427"/>
      <c r="C72" s="428"/>
      <c r="D72" s="428"/>
      <c r="E72" s="428"/>
      <c r="F72" s="145"/>
      <c r="G72" s="429">
        <f t="shared" si="6"/>
        <v>0</v>
      </c>
      <c r="H72" s="145"/>
      <c r="I72" s="145"/>
      <c r="J72" s="145"/>
      <c r="K72" s="145"/>
      <c r="L72" s="145"/>
      <c r="M72" s="145"/>
      <c r="N72" s="430" t="str">
        <f t="shared" si="7"/>
        <v/>
      </c>
      <c r="O72" s="431" t="str">
        <f t="shared" si="8"/>
        <v/>
      </c>
      <c r="P72" s="430" t="str">
        <f t="shared" si="9"/>
        <v/>
      </c>
      <c r="Q72" s="431" t="str">
        <f t="shared" si="10"/>
        <v/>
      </c>
      <c r="R72" s="432" t="str">
        <f t="shared" si="11"/>
        <v/>
      </c>
      <c r="S72" s="187"/>
      <c r="T72" s="187"/>
      <c r="U72" s="187"/>
    </row>
    <row r="73" spans="1:21" s="379" customFormat="1" x14ac:dyDescent="0.25">
      <c r="A73" s="426">
        <v>64</v>
      </c>
      <c r="B73" s="427"/>
      <c r="C73" s="428"/>
      <c r="D73" s="428"/>
      <c r="E73" s="428"/>
      <c r="F73" s="145"/>
      <c r="G73" s="429">
        <f t="shared" si="6"/>
        <v>0</v>
      </c>
      <c r="H73" s="145"/>
      <c r="I73" s="145"/>
      <c r="J73" s="145"/>
      <c r="K73" s="145"/>
      <c r="L73" s="145"/>
      <c r="M73" s="145"/>
      <c r="N73" s="430" t="str">
        <f t="shared" si="7"/>
        <v/>
      </c>
      <c r="O73" s="431" t="str">
        <f t="shared" si="8"/>
        <v/>
      </c>
      <c r="P73" s="430" t="str">
        <f t="shared" si="9"/>
        <v/>
      </c>
      <c r="Q73" s="431" t="str">
        <f t="shared" si="10"/>
        <v/>
      </c>
      <c r="R73" s="432" t="str">
        <f t="shared" si="11"/>
        <v/>
      </c>
      <c r="S73" s="187"/>
      <c r="T73" s="187"/>
      <c r="U73" s="187"/>
    </row>
    <row r="74" spans="1:21" s="379" customFormat="1" x14ac:dyDescent="0.25">
      <c r="A74" s="434">
        <v>65</v>
      </c>
      <c r="B74" s="435"/>
      <c r="C74" s="435"/>
      <c r="D74" s="435"/>
      <c r="E74" s="435"/>
      <c r="F74" s="153"/>
      <c r="G74" s="436">
        <f t="shared" si="6"/>
        <v>0</v>
      </c>
      <c r="H74" s="153"/>
      <c r="I74" s="153"/>
      <c r="J74" s="153"/>
      <c r="K74" s="153"/>
      <c r="L74" s="153"/>
      <c r="M74" s="153"/>
      <c r="N74" s="430" t="str">
        <f t="shared" si="7"/>
        <v/>
      </c>
      <c r="O74" s="431" t="str">
        <f t="shared" si="8"/>
        <v/>
      </c>
      <c r="P74" s="430" t="str">
        <f t="shared" si="9"/>
        <v/>
      </c>
      <c r="Q74" s="431" t="str">
        <f t="shared" si="10"/>
        <v/>
      </c>
      <c r="R74" s="432" t="str">
        <f t="shared" si="11"/>
        <v/>
      </c>
      <c r="S74" s="187"/>
      <c r="T74" s="187"/>
      <c r="U74" s="187"/>
    </row>
    <row r="75" spans="1:21" s="379" customFormat="1" x14ac:dyDescent="0.25">
      <c r="A75" s="187"/>
      <c r="B75" s="187"/>
      <c r="C75" s="187"/>
      <c r="D75" s="187"/>
      <c r="E75" s="187"/>
      <c r="F75" s="378"/>
      <c r="G75" s="378"/>
      <c r="H75" s="378"/>
      <c r="I75" s="378"/>
      <c r="J75" s="378"/>
      <c r="K75" s="378"/>
      <c r="L75" s="378"/>
      <c r="M75" s="378"/>
      <c r="O75" s="187"/>
      <c r="Q75" s="187"/>
      <c r="R75" s="380"/>
      <c r="S75" s="187"/>
      <c r="T75" s="187"/>
      <c r="U75" s="187"/>
    </row>
    <row r="76" spans="1:21" s="440" customFormat="1" x14ac:dyDescent="0.25">
      <c r="A76" s="612" t="s">
        <v>207</v>
      </c>
      <c r="B76" s="612"/>
      <c r="C76" s="612"/>
      <c r="D76" s="612"/>
      <c r="E76" s="612"/>
      <c r="F76" s="437">
        <f t="shared" ref="F76:M76" si="12">SUM(F10:F74)</f>
        <v>448</v>
      </c>
      <c r="G76" s="438">
        <f t="shared" si="12"/>
        <v>90</v>
      </c>
      <c r="H76" s="438">
        <f t="shared" si="12"/>
        <v>47</v>
      </c>
      <c r="I76" s="438">
        <f t="shared" si="12"/>
        <v>75</v>
      </c>
      <c r="J76" s="438">
        <f t="shared" si="12"/>
        <v>5</v>
      </c>
      <c r="K76" s="438">
        <f t="shared" si="12"/>
        <v>0</v>
      </c>
      <c r="L76" s="438">
        <f t="shared" si="12"/>
        <v>10</v>
      </c>
      <c r="M76" s="438">
        <f t="shared" si="12"/>
        <v>0</v>
      </c>
      <c r="N76" s="613">
        <f>IF(G76=0,"",0.83*((G76-L76-(M76/2))/G76)+0.17*((F76-K76-L76-(M76/2))/F76))</f>
        <v>0.90398313492063487</v>
      </c>
      <c r="O76" s="613"/>
      <c r="P76" s="613"/>
      <c r="Q76" s="613"/>
      <c r="R76" s="613"/>
      <c r="S76" s="439"/>
      <c r="T76" s="439"/>
      <c r="U76" s="439"/>
    </row>
    <row r="77" spans="1:21" s="379" customFormat="1" x14ac:dyDescent="0.25">
      <c r="A77" s="277"/>
      <c r="B77" s="277"/>
      <c r="C77" s="277"/>
      <c r="D77" s="277"/>
      <c r="E77" s="277"/>
      <c r="F77" s="441"/>
      <c r="G77" s="378"/>
      <c r="H77" s="378"/>
      <c r="I77" s="378"/>
      <c r="J77" s="378"/>
      <c r="K77" s="378"/>
      <c r="L77" s="378"/>
      <c r="M77" s="378"/>
      <c r="O77" s="187"/>
      <c r="Q77" s="187"/>
      <c r="R77" s="380"/>
      <c r="S77" s="187"/>
      <c r="T77" s="187"/>
      <c r="U77" s="187"/>
    </row>
    <row r="78" spans="1:21" s="379" customFormat="1" x14ac:dyDescent="0.25">
      <c r="A78" s="277"/>
      <c r="B78" s="277"/>
      <c r="C78" s="277"/>
      <c r="D78" s="277"/>
      <c r="E78" s="277"/>
      <c r="F78" s="441"/>
      <c r="G78" s="378"/>
      <c r="H78" s="378"/>
      <c r="I78" s="378"/>
      <c r="J78" s="378"/>
      <c r="K78" s="378"/>
      <c r="L78" s="378"/>
      <c r="M78" s="378"/>
      <c r="O78" s="187"/>
      <c r="Q78" s="187"/>
      <c r="R78" s="380"/>
      <c r="S78" s="187"/>
      <c r="T78" s="187"/>
      <c r="U78" s="187"/>
    </row>
    <row r="79" spans="1:21" s="379" customFormat="1" x14ac:dyDescent="0.25">
      <c r="A79" s="442" t="s">
        <v>208</v>
      </c>
      <c r="B79" s="277"/>
      <c r="C79" s="277"/>
      <c r="D79" s="277"/>
      <c r="E79" s="277"/>
      <c r="F79" s="441"/>
      <c r="G79" s="378"/>
      <c r="H79" s="378"/>
      <c r="I79" s="378"/>
      <c r="J79" s="378"/>
      <c r="K79" s="378"/>
      <c r="L79" s="378"/>
      <c r="M79" s="378"/>
      <c r="O79" s="187"/>
      <c r="Q79" s="187"/>
      <c r="R79" s="380"/>
      <c r="S79" s="187"/>
      <c r="T79" s="187"/>
      <c r="U79" s="187"/>
    </row>
    <row r="80" spans="1:21" s="379" customFormat="1" ht="3.75" customHeight="1" x14ac:dyDescent="0.25">
      <c r="A80" s="443"/>
      <c r="B80" s="277"/>
      <c r="C80" s="277"/>
      <c r="D80" s="277"/>
      <c r="E80" s="277"/>
      <c r="F80" s="441"/>
      <c r="G80" s="378"/>
      <c r="H80" s="378"/>
      <c r="I80" s="378"/>
      <c r="J80" s="378"/>
      <c r="K80" s="378"/>
      <c r="L80" s="378"/>
      <c r="M80" s="378"/>
      <c r="O80" s="187"/>
      <c r="Q80" s="187"/>
      <c r="R80" s="380"/>
      <c r="S80" s="187"/>
      <c r="T80" s="187"/>
      <c r="U80" s="187"/>
    </row>
    <row r="81" spans="1:21" s="379" customFormat="1" x14ac:dyDescent="0.25">
      <c r="A81" s="614" t="s">
        <v>209</v>
      </c>
      <c r="B81" s="614"/>
      <c r="C81" s="614"/>
      <c r="D81" s="614"/>
      <c r="E81" s="444"/>
      <c r="F81" s="445"/>
      <c r="G81" s="445"/>
      <c r="H81" s="446"/>
      <c r="I81" s="446"/>
      <c r="J81" s="446"/>
      <c r="K81" s="446"/>
      <c r="L81" s="446"/>
      <c r="M81" s="445"/>
      <c r="N81" s="447"/>
      <c r="O81" s="447"/>
      <c r="P81" s="447"/>
      <c r="Q81" s="448"/>
      <c r="R81" s="448"/>
      <c r="S81" s="187"/>
      <c r="T81" s="187"/>
      <c r="U81" s="187"/>
    </row>
    <row r="82" spans="1:21" s="379" customFormat="1" x14ac:dyDescent="0.25">
      <c r="A82" s="449">
        <v>1</v>
      </c>
      <c r="B82" s="450" t="s">
        <v>209</v>
      </c>
      <c r="C82" s="451"/>
      <c r="D82" s="451" t="s">
        <v>151</v>
      </c>
      <c r="E82" s="428"/>
      <c r="F82" s="145"/>
      <c r="G82" s="429">
        <f>SUM(I82:M82)</f>
        <v>0</v>
      </c>
      <c r="H82" s="145"/>
      <c r="I82" s="145"/>
      <c r="J82" s="145"/>
      <c r="K82" s="145"/>
      <c r="L82" s="145"/>
      <c r="M82" s="145"/>
      <c r="N82" s="430"/>
      <c r="O82" s="431"/>
      <c r="P82" s="430"/>
      <c r="Q82" s="431"/>
      <c r="R82" s="452"/>
      <c r="S82" s="187"/>
      <c r="T82" s="187"/>
      <c r="U82" s="187"/>
    </row>
    <row r="83" spans="1:21" s="379" customFormat="1" x14ac:dyDescent="0.25">
      <c r="A83" s="614" t="s">
        <v>210</v>
      </c>
      <c r="B83" s="614"/>
      <c r="C83" s="614"/>
      <c r="D83" s="614"/>
      <c r="E83" s="453"/>
      <c r="F83" s="454"/>
      <c r="G83" s="454"/>
      <c r="H83" s="454"/>
      <c r="I83" s="454"/>
      <c r="J83" s="454"/>
      <c r="K83" s="454"/>
      <c r="L83" s="454"/>
      <c r="M83" s="454"/>
      <c r="N83" s="455"/>
      <c r="O83" s="456"/>
      <c r="P83" s="455"/>
      <c r="Q83" s="456"/>
      <c r="R83" s="457"/>
      <c r="S83" s="187"/>
      <c r="T83" s="187"/>
      <c r="U83" s="187"/>
    </row>
    <row r="84" spans="1:21" s="379" customFormat="1" x14ac:dyDescent="0.25">
      <c r="A84" s="458">
        <f>+A82</f>
        <v>1</v>
      </c>
      <c r="B84" s="459" t="str">
        <f>+B82</f>
        <v>Upisati naziv Suda 1</v>
      </c>
      <c r="C84" s="427"/>
      <c r="D84" s="428"/>
      <c r="E84" s="428"/>
      <c r="F84" s="145"/>
      <c r="G84" s="429">
        <f>SUM(I84:M84)</f>
        <v>0</v>
      </c>
      <c r="H84" s="145"/>
      <c r="I84" s="145"/>
      <c r="J84" s="145"/>
      <c r="K84" s="145"/>
      <c r="L84" s="145"/>
      <c r="M84" s="145"/>
      <c r="N84" s="460"/>
      <c r="O84" s="461"/>
      <c r="P84" s="460"/>
      <c r="Q84" s="461"/>
      <c r="R84" s="462"/>
      <c r="S84" s="187"/>
      <c r="T84" s="187"/>
      <c r="U84" s="187"/>
    </row>
    <row r="85" spans="1:21" s="379" customFormat="1" x14ac:dyDescent="0.25">
      <c r="A85" s="463" t="s">
        <v>211</v>
      </c>
      <c r="B85" s="277"/>
      <c r="C85" s="277"/>
      <c r="D85" s="277"/>
      <c r="E85" s="277"/>
      <c r="F85" s="441"/>
      <c r="G85" s="378"/>
      <c r="H85" s="378"/>
      <c r="I85" s="378"/>
      <c r="J85" s="378"/>
      <c r="K85" s="378"/>
      <c r="L85" s="378"/>
      <c r="M85" s="378"/>
      <c r="O85" s="187"/>
      <c r="Q85" s="187"/>
      <c r="R85" s="380"/>
      <c r="S85" s="187"/>
      <c r="T85" s="187"/>
      <c r="U85" s="187"/>
    </row>
    <row r="86" spans="1:21" s="473" customFormat="1" x14ac:dyDescent="0.25">
      <c r="A86" s="464">
        <f>+A82</f>
        <v>1</v>
      </c>
      <c r="B86" s="465" t="str">
        <f>+B82</f>
        <v>Upisati naziv Suda 1</v>
      </c>
      <c r="C86" s="466"/>
      <c r="D86" s="466" t="s">
        <v>151</v>
      </c>
      <c r="E86" s="467"/>
      <c r="F86" s="468">
        <f>+F82+F84</f>
        <v>0</v>
      </c>
      <c r="G86" s="469">
        <f>SUM(I86:M86)</f>
        <v>0</v>
      </c>
      <c r="H86" s="468">
        <f t="shared" ref="H86:M86" si="13">+H82+H84</f>
        <v>0</v>
      </c>
      <c r="I86" s="468">
        <f t="shared" si="13"/>
        <v>0</v>
      </c>
      <c r="J86" s="468">
        <f t="shared" si="13"/>
        <v>0</v>
      </c>
      <c r="K86" s="468">
        <f t="shared" si="13"/>
        <v>0</v>
      </c>
      <c r="L86" s="468">
        <f t="shared" si="13"/>
        <v>0</v>
      </c>
      <c r="M86" s="468">
        <f t="shared" si="13"/>
        <v>0</v>
      </c>
      <c r="N86" s="470" t="str">
        <f>IF(E86="","",IF(E86="Nije ocijenjen ili Ne treba raditi na predmetima","",IF(E86="Ocijenjen",IF(G86&lt;10,"Član 18. stav 7. Kriterija",(L86+(M86/2))/(G86)))))</f>
        <v/>
      </c>
      <c r="O86" s="471" t="str">
        <f>IF(E86="","",IF(E86="Nije ocijenjen ili Ne treba raditi na predmetima","",IF(E86="Ocijenjen",IF(N86="Član 18. stav 7. Kriterija","",IF(N86&gt;0.4,0,IF(N86&gt;0.3,1,IF(N86&gt;0.2,2,IF(N86&gt;0.1,3,IF(N86&gt;0.05,4,IF(N86&lt;=0.05,5,))))))))))</f>
        <v/>
      </c>
      <c r="P86" s="470" t="str">
        <f>IF(E86="","",IF(E86="Nije ocijenjen ili Ne treba raditi na predmetima","",IF(E86="Ocijenjen",IF(F86=0,"",((L86+K86+(M86/2))/(F86))))))</f>
        <v/>
      </c>
      <c r="Q86" s="471" t="str">
        <f>IF(E86="","",IF(E86="Nije ocijenjen ili Ne treba raditi na predmetima","",IF(E86="Ocijenjen",IF(P86&gt;0.2,0,IF(P86&gt;0.15,1,IF(P86&gt;0.1,2,IF(P86&gt;0.06,3,IF(P86&gt;0.03,4,IF(P86&lt;=0.03,5,)))))))))</f>
        <v/>
      </c>
      <c r="R86" s="472" t="str">
        <f>IF(E86="","",IF(E86="Nije ocijenjen ili Ne treba raditi na predmetima","",IF(E86="Ocijenjen",IF(N86="Član 18. stav 7. Kriterija",Q86,O86+Q86))))</f>
        <v/>
      </c>
      <c r="S86" s="380"/>
      <c r="T86" s="380"/>
      <c r="U86" s="380"/>
    </row>
    <row r="87" spans="1:21" s="379" customFormat="1" x14ac:dyDescent="0.25">
      <c r="A87" s="277"/>
      <c r="B87" s="277"/>
      <c r="C87" s="277"/>
      <c r="D87" s="277"/>
      <c r="E87" s="277"/>
      <c r="F87" s="441"/>
      <c r="G87" s="378"/>
      <c r="H87" s="378"/>
      <c r="I87" s="378"/>
      <c r="J87" s="378"/>
      <c r="K87" s="378"/>
      <c r="L87" s="378"/>
      <c r="M87" s="378"/>
      <c r="O87" s="187"/>
      <c r="Q87" s="187"/>
      <c r="R87" s="380"/>
      <c r="S87" s="187"/>
      <c r="T87" s="187"/>
      <c r="U87" s="187"/>
    </row>
    <row r="88" spans="1:21" s="379" customFormat="1" x14ac:dyDescent="0.25">
      <c r="A88" s="614" t="s">
        <v>26</v>
      </c>
      <c r="B88" s="614"/>
      <c r="C88" s="614"/>
      <c r="D88" s="614"/>
      <c r="E88" s="444"/>
      <c r="F88" s="445"/>
      <c r="G88" s="445"/>
      <c r="H88" s="446"/>
      <c r="I88" s="446"/>
      <c r="J88" s="446"/>
      <c r="K88" s="446"/>
      <c r="L88" s="446"/>
      <c r="M88" s="445"/>
      <c r="N88" s="447"/>
      <c r="O88" s="447"/>
      <c r="P88" s="447"/>
      <c r="Q88" s="448"/>
      <c r="R88" s="448"/>
      <c r="S88" s="187"/>
      <c r="T88" s="187"/>
      <c r="U88" s="187"/>
    </row>
    <row r="89" spans="1:21" s="379" customFormat="1" x14ac:dyDescent="0.25">
      <c r="A89" s="449">
        <v>2</v>
      </c>
      <c r="B89" s="427" t="s">
        <v>154</v>
      </c>
      <c r="C89" s="427" t="s">
        <v>212</v>
      </c>
      <c r="D89" s="428"/>
      <c r="E89" s="428" t="s">
        <v>89</v>
      </c>
      <c r="F89" s="145">
        <v>70</v>
      </c>
      <c r="G89" s="429">
        <f>SUM(I89:M89)</f>
        <v>41</v>
      </c>
      <c r="H89" s="145">
        <v>9</v>
      </c>
      <c r="I89" s="145">
        <v>36</v>
      </c>
      <c r="J89" s="145">
        <v>2</v>
      </c>
      <c r="K89" s="145"/>
      <c r="L89" s="145">
        <v>3</v>
      </c>
      <c r="M89" s="145"/>
      <c r="N89" s="460"/>
      <c r="O89" s="461"/>
      <c r="P89" s="460"/>
      <c r="Q89" s="461"/>
      <c r="R89" s="462"/>
      <c r="S89" s="187"/>
      <c r="T89" s="187"/>
      <c r="U89" s="187"/>
    </row>
    <row r="90" spans="1:21" s="379" customFormat="1" x14ac:dyDescent="0.25">
      <c r="A90" s="614" t="s">
        <v>180</v>
      </c>
      <c r="B90" s="614"/>
      <c r="C90" s="614"/>
      <c r="D90" s="614"/>
      <c r="E90" s="453"/>
      <c r="F90" s="454"/>
      <c r="G90" s="454"/>
      <c r="H90" s="454"/>
      <c r="I90" s="454"/>
      <c r="J90" s="454"/>
      <c r="K90" s="454"/>
      <c r="L90" s="454"/>
      <c r="M90" s="454"/>
      <c r="N90" s="455"/>
      <c r="O90" s="456"/>
      <c r="P90" s="455"/>
      <c r="Q90" s="456"/>
      <c r="R90" s="457"/>
      <c r="S90" s="187"/>
      <c r="T90" s="187"/>
      <c r="U90" s="187"/>
    </row>
    <row r="91" spans="1:21" s="379" customFormat="1" x14ac:dyDescent="0.25">
      <c r="A91" s="458">
        <f>+A89</f>
        <v>2</v>
      </c>
      <c r="B91" s="459" t="str">
        <f>+B89</f>
        <v>Mile Zeljko</v>
      </c>
      <c r="C91" s="427"/>
      <c r="D91" s="428"/>
      <c r="E91" s="428" t="s">
        <v>90</v>
      </c>
      <c r="F91" s="145">
        <v>0</v>
      </c>
      <c r="G91" s="429">
        <f>SUM(I91:M91)</f>
        <v>0</v>
      </c>
      <c r="H91" s="145">
        <v>0</v>
      </c>
      <c r="I91" s="145">
        <v>0</v>
      </c>
      <c r="J91" s="145">
        <v>0</v>
      </c>
      <c r="K91" s="145">
        <v>0</v>
      </c>
      <c r="L91" s="145">
        <v>0</v>
      </c>
      <c r="M91" s="145">
        <v>0</v>
      </c>
      <c r="N91" s="460"/>
      <c r="O91" s="461"/>
      <c r="P91" s="460"/>
      <c r="Q91" s="461"/>
      <c r="R91" s="462"/>
      <c r="S91" s="187"/>
      <c r="T91" s="187"/>
      <c r="U91" s="187"/>
    </row>
    <row r="92" spans="1:21" s="379" customFormat="1" x14ac:dyDescent="0.25">
      <c r="A92" s="463" t="s">
        <v>211</v>
      </c>
      <c r="B92" s="277"/>
      <c r="C92" s="277"/>
      <c r="D92" s="277"/>
      <c r="E92" s="277"/>
      <c r="F92" s="441"/>
      <c r="G92" s="378"/>
      <c r="H92" s="378"/>
      <c r="I92" s="378"/>
      <c r="J92" s="378"/>
      <c r="K92" s="378"/>
      <c r="L92" s="378"/>
      <c r="M92" s="378"/>
      <c r="O92" s="187"/>
      <c r="Q92" s="187"/>
      <c r="R92" s="380"/>
      <c r="S92" s="187"/>
      <c r="T92" s="187"/>
      <c r="U92" s="187"/>
    </row>
    <row r="93" spans="1:21" s="473" customFormat="1" x14ac:dyDescent="0.25">
      <c r="A93" s="464">
        <f>+A89</f>
        <v>2</v>
      </c>
      <c r="B93" s="465" t="str">
        <f>+B89</f>
        <v>Mile Zeljko</v>
      </c>
      <c r="C93" s="467"/>
      <c r="D93" s="467"/>
      <c r="E93" s="467" t="s">
        <v>89</v>
      </c>
      <c r="F93" s="468">
        <f>+F89+F91</f>
        <v>70</v>
      </c>
      <c r="G93" s="469">
        <f>SUM(I93:M93)</f>
        <v>41</v>
      </c>
      <c r="H93" s="468">
        <f t="shared" ref="H93:M93" si="14">+H89+H91</f>
        <v>9</v>
      </c>
      <c r="I93" s="468">
        <f t="shared" si="14"/>
        <v>36</v>
      </c>
      <c r="J93" s="468">
        <f t="shared" si="14"/>
        <v>2</v>
      </c>
      <c r="K93" s="468">
        <f t="shared" si="14"/>
        <v>0</v>
      </c>
      <c r="L93" s="468">
        <f t="shared" si="14"/>
        <v>3</v>
      </c>
      <c r="M93" s="468">
        <f t="shared" si="14"/>
        <v>0</v>
      </c>
      <c r="N93" s="474">
        <f>IF(E93="","",IF(E93="Nije ocijenjen","",IF(E93="Ocijenjen",IF(G93&lt;10,"Član 18. stav 7. Kriterija",(L93+(M93/2))/(G93)))))</f>
        <v>7.3170731707317069E-2</v>
      </c>
      <c r="O93" s="475">
        <f>IF(E93="","",IF(E93="Nije ocijenjen","",IF(E93="Ocijenjen",IF(N93="Član 18. stav 7. Kriterija","",IF(N93&gt;0.4,0,IF(N93&gt;0.3,5,IF(N93&gt;0.2,10,IF(N93&gt;0.1,15,IF(N93&gt;0.05,20,IF(N93&lt;=0.05,25,))))))))))</f>
        <v>20</v>
      </c>
      <c r="P93" s="474">
        <f>IF(E93="","",IF(E93="Nije ocijenjen","",IF(E93="Ocijenjen",IF(F93=0,"",((L93+K93+(M93/2))/(F93))))))</f>
        <v>4.2857142857142858E-2</v>
      </c>
      <c r="Q93" s="475">
        <f>IF(E93="","",IF(E93="Nije ocijenjen","",IF(E93="Ocijenjen",IF(P93&gt;0.2,0,IF(P93&gt;0.15,1,IF(P93&gt;0.1,2,IF(P93&gt;0.06,3,IF(P93&gt;0.03,4,IF(P93&lt;=0.03,5,)))))))))</f>
        <v>4</v>
      </c>
      <c r="R93" s="472">
        <f>IF(E93="","",IF(E93="Nije ocijenjen","",IF(E93="Ocijenjen",IF(N93="Član 18. stav 7. Kriterija",Q93,O93+Q93))))</f>
        <v>24</v>
      </c>
      <c r="S93" s="380"/>
      <c r="T93" s="380"/>
      <c r="U93" s="380"/>
    </row>
    <row r="94" spans="1:21" s="379" customFormat="1" x14ac:dyDescent="0.25">
      <c r="A94" s="277"/>
      <c r="B94" s="277"/>
      <c r="C94" s="277"/>
      <c r="D94" s="277"/>
      <c r="E94" s="277"/>
      <c r="F94" s="441"/>
      <c r="G94" s="378"/>
      <c r="H94" s="378"/>
      <c r="I94" s="378"/>
      <c r="J94" s="378"/>
      <c r="K94" s="378"/>
      <c r="L94" s="378"/>
      <c r="M94" s="378"/>
      <c r="O94" s="187"/>
      <c r="Q94" s="187"/>
      <c r="R94" s="380"/>
      <c r="S94" s="187"/>
      <c r="T94" s="187"/>
      <c r="U94" s="187"/>
    </row>
    <row r="95" spans="1:21" s="379" customFormat="1" x14ac:dyDescent="0.25">
      <c r="A95" s="614" t="s">
        <v>26</v>
      </c>
      <c r="B95" s="614"/>
      <c r="C95" s="614"/>
      <c r="D95" s="614"/>
      <c r="E95" s="444"/>
      <c r="F95" s="445"/>
      <c r="G95" s="445"/>
      <c r="H95" s="446"/>
      <c r="I95" s="446"/>
      <c r="J95" s="446"/>
      <c r="K95" s="446"/>
      <c r="L95" s="446"/>
      <c r="M95" s="445"/>
      <c r="N95" s="447"/>
      <c r="O95" s="447"/>
      <c r="P95" s="447"/>
      <c r="Q95" s="448"/>
      <c r="R95" s="448"/>
      <c r="S95" s="187"/>
      <c r="T95" s="187"/>
      <c r="U95" s="187"/>
    </row>
    <row r="96" spans="1:21" s="379" customFormat="1" x14ac:dyDescent="0.25">
      <c r="A96" s="449">
        <v>3</v>
      </c>
      <c r="B96" s="450" t="s">
        <v>158</v>
      </c>
      <c r="C96" s="427" t="s">
        <v>212</v>
      </c>
      <c r="D96" s="428"/>
      <c r="E96" s="428" t="s">
        <v>89</v>
      </c>
      <c r="F96" s="476">
        <v>47</v>
      </c>
      <c r="G96" s="429">
        <f>SUM(I96:M96)</f>
        <v>18</v>
      </c>
      <c r="H96" s="145">
        <v>6</v>
      </c>
      <c r="I96" s="145">
        <v>12</v>
      </c>
      <c r="J96" s="145">
        <v>1</v>
      </c>
      <c r="K96" s="145"/>
      <c r="L96" s="145">
        <v>5</v>
      </c>
      <c r="M96" s="145"/>
      <c r="N96" s="460"/>
      <c r="O96" s="461"/>
      <c r="P96" s="460"/>
      <c r="Q96" s="461"/>
      <c r="R96" s="462"/>
      <c r="S96" s="187"/>
      <c r="T96" s="187"/>
      <c r="U96" s="187"/>
    </row>
    <row r="97" spans="1:21" s="379" customFormat="1" x14ac:dyDescent="0.25">
      <c r="A97" s="614" t="s">
        <v>180</v>
      </c>
      <c r="B97" s="614"/>
      <c r="C97" s="614"/>
      <c r="D97" s="614"/>
      <c r="E97" s="453"/>
      <c r="F97" s="454"/>
      <c r="G97" s="454"/>
      <c r="H97" s="454"/>
      <c r="I97" s="454"/>
      <c r="J97" s="454"/>
      <c r="K97" s="454"/>
      <c r="L97" s="454"/>
      <c r="M97" s="454"/>
      <c r="N97" s="455"/>
      <c r="O97" s="456"/>
      <c r="P97" s="455"/>
      <c r="Q97" s="456"/>
      <c r="R97" s="457"/>
      <c r="S97" s="187"/>
      <c r="T97" s="187"/>
      <c r="U97" s="187"/>
    </row>
    <row r="98" spans="1:21" s="379" customFormat="1" x14ac:dyDescent="0.25">
      <c r="A98" s="458">
        <f>+A96</f>
        <v>3</v>
      </c>
      <c r="B98" s="459" t="str">
        <f>+B96</f>
        <v>Gordana Pažin</v>
      </c>
      <c r="C98" s="427"/>
      <c r="D98" s="428"/>
      <c r="E98" s="428" t="s">
        <v>90</v>
      </c>
      <c r="F98" s="145">
        <v>0</v>
      </c>
      <c r="G98" s="429">
        <f>SUM(I98:M98)</f>
        <v>0</v>
      </c>
      <c r="H98" s="145">
        <v>0</v>
      </c>
      <c r="I98" s="145">
        <v>0</v>
      </c>
      <c r="J98" s="145">
        <v>0</v>
      </c>
      <c r="K98" s="145"/>
      <c r="L98" s="145">
        <v>0</v>
      </c>
      <c r="M98" s="145"/>
      <c r="N98" s="460"/>
      <c r="O98" s="461"/>
      <c r="P98" s="460"/>
      <c r="Q98" s="461"/>
      <c r="R98" s="462"/>
      <c r="S98" s="187"/>
      <c r="T98" s="187"/>
      <c r="U98" s="187"/>
    </row>
    <row r="99" spans="1:21" s="379" customFormat="1" x14ac:dyDescent="0.25">
      <c r="A99" s="463" t="s">
        <v>211</v>
      </c>
      <c r="B99" s="277"/>
      <c r="C99" s="277"/>
      <c r="D99" s="277"/>
      <c r="E99" s="277"/>
      <c r="F99" s="441"/>
      <c r="G99" s="378"/>
      <c r="H99" s="378"/>
      <c r="I99" s="378"/>
      <c r="J99" s="378"/>
      <c r="K99" s="378"/>
      <c r="L99" s="378"/>
      <c r="M99" s="378"/>
      <c r="O99" s="187"/>
      <c r="Q99" s="187"/>
      <c r="R99" s="380"/>
      <c r="S99" s="187"/>
      <c r="T99" s="187"/>
      <c r="U99" s="187"/>
    </row>
    <row r="100" spans="1:21" s="473" customFormat="1" x14ac:dyDescent="0.25">
      <c r="A100" s="464">
        <f>+A96</f>
        <v>3</v>
      </c>
      <c r="B100" s="465" t="str">
        <f>+B96</f>
        <v>Gordana Pažin</v>
      </c>
      <c r="C100" s="467"/>
      <c r="D100" s="467"/>
      <c r="E100" s="467" t="s">
        <v>89</v>
      </c>
      <c r="F100" s="468">
        <f>+F96+F98</f>
        <v>47</v>
      </c>
      <c r="G100" s="469">
        <f>SUM(I100:M100)</f>
        <v>18</v>
      </c>
      <c r="H100" s="468">
        <f t="shared" ref="H100:M100" si="15">+H96+H98</f>
        <v>6</v>
      </c>
      <c r="I100" s="468">
        <f t="shared" si="15"/>
        <v>12</v>
      </c>
      <c r="J100" s="468">
        <f t="shared" si="15"/>
        <v>1</v>
      </c>
      <c r="K100" s="468">
        <f t="shared" si="15"/>
        <v>0</v>
      </c>
      <c r="L100" s="468">
        <f t="shared" si="15"/>
        <v>5</v>
      </c>
      <c r="M100" s="468">
        <f t="shared" si="15"/>
        <v>0</v>
      </c>
      <c r="N100" s="474">
        <f>IF(E100="","",IF(E100="Nije ocijenjen","",IF(E100="Ocijenjen",IF(G100&lt;10,"Član 18. stav 7. Kriterija",(L100+(M100/2))/(G100)))))</f>
        <v>0.27777777777777779</v>
      </c>
      <c r="O100" s="475">
        <f>IF(E100="","",IF(E100="Nije ocijenjen","",IF(E100="Ocijenjen",IF(N100="Član 18. stav 7. Kriterija","",IF(N100&gt;0.4,0,IF(N100&gt;0.3,5,IF(N100&gt;0.2,10,IF(N100&gt;0.1,15,IF(N100&gt;0.05,20,IF(N100&lt;=0.05,25,))))))))))</f>
        <v>10</v>
      </c>
      <c r="P100" s="474">
        <f>IF(E100="","",IF(E100="Nije ocijenjen","",IF(E100="Ocijenjen",IF(F100=0,"",((L100+K100+(M100/2))/(F100))))))</f>
        <v>0.10638297872340426</v>
      </c>
      <c r="Q100" s="475">
        <f>IF(E100="","",IF(E100="Nije ocijenjen","",IF(E100="Ocijenjen",IF(P100&gt;0.2,0,IF(P100&gt;0.15,1,IF(P100&gt;0.1,2,IF(P100&gt;0.06,3,IF(P100&gt;0.03,4,IF(P100&lt;=0.03,5,)))))))))</f>
        <v>2</v>
      </c>
      <c r="R100" s="472">
        <f>IF(E100="","",IF(E100="Nije ocijenjen","",IF(E100="Ocijenjen",IF(N100="Član 18. stav 7. Kriterija",Q100,O100+Q100))))</f>
        <v>12</v>
      </c>
      <c r="S100" s="380"/>
      <c r="T100" s="380"/>
      <c r="U100" s="380"/>
    </row>
    <row r="101" spans="1:21" s="379" customFormat="1" x14ac:dyDescent="0.25">
      <c r="A101" s="277"/>
      <c r="B101" s="277"/>
      <c r="C101" s="277"/>
      <c r="D101" s="277"/>
      <c r="E101" s="277"/>
      <c r="F101" s="441"/>
      <c r="G101" s="378"/>
      <c r="H101" s="378"/>
      <c r="I101" s="378"/>
      <c r="J101" s="378"/>
      <c r="K101" s="378"/>
      <c r="L101" s="378"/>
      <c r="M101" s="378"/>
      <c r="O101" s="187"/>
      <c r="Q101" s="187"/>
      <c r="R101" s="380"/>
      <c r="S101" s="187"/>
      <c r="T101" s="187"/>
      <c r="U101" s="187"/>
    </row>
    <row r="102" spans="1:21" s="379" customFormat="1" x14ac:dyDescent="0.25">
      <c r="A102" s="614" t="s">
        <v>26</v>
      </c>
      <c r="B102" s="614"/>
      <c r="C102" s="614"/>
      <c r="D102" s="614"/>
      <c r="E102" s="444"/>
      <c r="F102" s="445"/>
      <c r="G102" s="445"/>
      <c r="H102" s="446"/>
      <c r="I102" s="446"/>
      <c r="J102" s="446"/>
      <c r="K102" s="446"/>
      <c r="L102" s="446"/>
      <c r="M102" s="445"/>
      <c r="N102" s="447"/>
      <c r="O102" s="447"/>
      <c r="P102" s="447"/>
      <c r="Q102" s="448"/>
      <c r="R102" s="448"/>
      <c r="S102" s="187"/>
      <c r="T102" s="187"/>
      <c r="U102" s="187"/>
    </row>
    <row r="103" spans="1:21" s="379" customFormat="1" x14ac:dyDescent="0.25">
      <c r="A103" s="449">
        <v>4</v>
      </c>
      <c r="B103" s="427" t="s">
        <v>161</v>
      </c>
      <c r="C103" s="427" t="s">
        <v>212</v>
      </c>
      <c r="D103" s="428"/>
      <c r="E103" s="428" t="s">
        <v>89</v>
      </c>
      <c r="F103" s="145">
        <v>88</v>
      </c>
      <c r="G103" s="429">
        <f>SUM(I103:M103)</f>
        <v>6</v>
      </c>
      <c r="H103" s="145">
        <v>9</v>
      </c>
      <c r="I103" s="145">
        <v>6</v>
      </c>
      <c r="J103" s="145">
        <v>0</v>
      </c>
      <c r="K103" s="145">
        <v>0</v>
      </c>
      <c r="L103" s="145">
        <v>0</v>
      </c>
      <c r="M103" s="145"/>
      <c r="N103" s="460"/>
      <c r="O103" s="461"/>
      <c r="P103" s="460"/>
      <c r="Q103" s="461"/>
      <c r="R103" s="462"/>
      <c r="S103" s="187"/>
      <c r="T103" s="187"/>
      <c r="U103" s="187"/>
    </row>
    <row r="104" spans="1:21" s="379" customFormat="1" x14ac:dyDescent="0.25">
      <c r="A104" s="614" t="s">
        <v>180</v>
      </c>
      <c r="B104" s="614"/>
      <c r="C104" s="614"/>
      <c r="D104" s="614"/>
      <c r="E104" s="453"/>
      <c r="F104" s="454"/>
      <c r="G104" s="454"/>
      <c r="H104" s="454"/>
      <c r="I104" s="454"/>
      <c r="J104" s="454"/>
      <c r="K104" s="454"/>
      <c r="L104" s="454"/>
      <c r="M104" s="454"/>
      <c r="N104" s="455"/>
      <c r="O104" s="456"/>
      <c r="P104" s="455"/>
      <c r="Q104" s="456"/>
      <c r="R104" s="457"/>
      <c r="S104" s="187"/>
      <c r="T104" s="187"/>
      <c r="U104" s="187"/>
    </row>
    <row r="105" spans="1:21" s="379" customFormat="1" x14ac:dyDescent="0.25">
      <c r="A105" s="458">
        <f>+A103</f>
        <v>4</v>
      </c>
      <c r="B105" s="459" t="str">
        <f>+B103</f>
        <v>Franjo Ravlija</v>
      </c>
      <c r="C105" s="427"/>
      <c r="D105" s="428"/>
      <c r="E105" s="428" t="s">
        <v>90</v>
      </c>
      <c r="F105" s="145"/>
      <c r="G105" s="429">
        <f>SUM(I105:M105)</f>
        <v>1</v>
      </c>
      <c r="H105" s="145"/>
      <c r="I105" s="145"/>
      <c r="J105" s="145">
        <v>1</v>
      </c>
      <c r="K105" s="145">
        <v>0</v>
      </c>
      <c r="L105" s="145">
        <v>0</v>
      </c>
      <c r="M105" s="145"/>
      <c r="N105" s="460"/>
      <c r="O105" s="461"/>
      <c r="P105" s="460"/>
      <c r="Q105" s="461"/>
      <c r="R105" s="462"/>
      <c r="S105" s="187"/>
      <c r="T105" s="187"/>
      <c r="U105" s="187"/>
    </row>
    <row r="106" spans="1:21" s="379" customFormat="1" x14ac:dyDescent="0.25">
      <c r="A106" s="463" t="s">
        <v>211</v>
      </c>
      <c r="B106" s="277"/>
      <c r="C106" s="277"/>
      <c r="D106" s="277"/>
      <c r="E106" s="277"/>
      <c r="F106" s="441"/>
      <c r="G106" s="378"/>
      <c r="H106" s="378"/>
      <c r="I106" s="378"/>
      <c r="J106" s="378"/>
      <c r="K106" s="378"/>
      <c r="L106" s="378"/>
      <c r="M106" s="378"/>
      <c r="O106" s="187"/>
      <c r="Q106" s="187"/>
      <c r="R106" s="380"/>
      <c r="S106" s="187"/>
      <c r="T106" s="187"/>
      <c r="U106" s="187"/>
    </row>
    <row r="107" spans="1:21" s="473" customFormat="1" x14ac:dyDescent="0.25">
      <c r="A107" s="464">
        <f>+A103</f>
        <v>4</v>
      </c>
      <c r="B107" s="465" t="str">
        <f>+B103</f>
        <v>Franjo Ravlija</v>
      </c>
      <c r="C107" s="467"/>
      <c r="D107" s="467"/>
      <c r="E107" s="467" t="s">
        <v>89</v>
      </c>
      <c r="F107" s="468">
        <f>+F103+F105</f>
        <v>88</v>
      </c>
      <c r="G107" s="469">
        <f>SUM(I107:M107)</f>
        <v>7</v>
      </c>
      <c r="H107" s="468">
        <f t="shared" ref="H107:M107" si="16">+H103+H105</f>
        <v>9</v>
      </c>
      <c r="I107" s="468">
        <f t="shared" si="16"/>
        <v>6</v>
      </c>
      <c r="J107" s="468">
        <f t="shared" si="16"/>
        <v>1</v>
      </c>
      <c r="K107" s="468">
        <f t="shared" si="16"/>
        <v>0</v>
      </c>
      <c r="L107" s="468">
        <f t="shared" si="16"/>
        <v>0</v>
      </c>
      <c r="M107" s="468">
        <f t="shared" si="16"/>
        <v>0</v>
      </c>
      <c r="N107" s="474" t="str">
        <f>IF(E107="","",IF(E107="Nije ocijenjen","",IF(E107="Ocijenjen",IF(G107&lt;10,"Član 18. stav 7. Kriterija",(L107+(M107/2))/(G107)))))</f>
        <v>Član 18. stav 7. Kriterija</v>
      </c>
      <c r="O107" s="475" t="str">
        <f>IF(E107="","",IF(E107="Nije ocijenjen","",IF(E107="Ocijenjen",IF(N107="Član 18. stav 7. Kriterija","",IF(N107&gt;0.4,0,IF(N107&gt;0.3,5,IF(N107&gt;0.2,10,IF(N107&gt;0.1,15,IF(N107&gt;0.05,20,IF(N107&lt;=0.05,25,))))))))))</f>
        <v/>
      </c>
      <c r="P107" s="474">
        <f>IF(E107="","",IF(E107="Nije ocijenjen","",IF(E107="Ocijenjen",IF(F107=0,"",((L107+K107+(M107/2))/(F107))))))</f>
        <v>0</v>
      </c>
      <c r="Q107" s="475">
        <f>IF(E107="","",IF(E107="Nije ocijenjen","",IF(E107="Ocijenjen",IF(P107&gt;0.2,0,IF(P107&gt;0.15,1,IF(P107&gt;0.1,2,IF(P107&gt;0.06,3,IF(P107&gt;0.03,4,IF(P107&lt;=0.03,5,)))))))))</f>
        <v>5</v>
      </c>
      <c r="R107" s="472">
        <f>IF(E107="","",IF(E107="Nije ocijenjen","",IF(E107="Ocijenjen",IF(N107="Član 18. stav 7. Kriterija",Q107,O107+Q107))))</f>
        <v>5</v>
      </c>
      <c r="S107" s="380"/>
      <c r="T107" s="380"/>
      <c r="U107" s="380"/>
    </row>
    <row r="108" spans="1:21" s="379" customFormat="1" x14ac:dyDescent="0.25">
      <c r="A108" s="277"/>
      <c r="B108" s="277"/>
      <c r="C108" s="277"/>
      <c r="D108" s="277"/>
      <c r="E108" s="277"/>
      <c r="F108" s="441"/>
      <c r="G108" s="378"/>
      <c r="H108" s="378"/>
      <c r="I108" s="378"/>
      <c r="J108" s="378"/>
      <c r="K108" s="378"/>
      <c r="L108" s="378"/>
      <c r="M108" s="378"/>
      <c r="O108" s="187"/>
      <c r="Q108" s="187"/>
      <c r="R108" s="380"/>
      <c r="S108" s="187"/>
      <c r="T108" s="187"/>
      <c r="U108" s="187"/>
    </row>
    <row r="109" spans="1:21" s="379" customFormat="1" x14ac:dyDescent="0.25">
      <c r="A109" s="615" t="s">
        <v>209</v>
      </c>
      <c r="B109" s="615"/>
      <c r="C109" s="615"/>
      <c r="D109" s="615"/>
      <c r="E109" s="444"/>
      <c r="F109" s="445"/>
      <c r="G109" s="445"/>
      <c r="H109" s="446"/>
      <c r="I109" s="446"/>
      <c r="J109" s="446"/>
      <c r="K109" s="446"/>
      <c r="L109" s="446"/>
      <c r="M109" s="445"/>
      <c r="N109" s="447"/>
      <c r="O109" s="447"/>
      <c r="P109" s="447"/>
      <c r="Q109" s="448"/>
      <c r="R109" s="448"/>
      <c r="S109" s="187"/>
      <c r="T109" s="187"/>
      <c r="U109" s="187"/>
    </row>
    <row r="110" spans="1:21" s="379" customFormat="1" x14ac:dyDescent="0.25">
      <c r="A110" s="449">
        <v>5</v>
      </c>
      <c r="B110" s="427" t="s">
        <v>213</v>
      </c>
      <c r="C110" s="427"/>
      <c r="D110" s="428"/>
      <c r="E110" s="428"/>
      <c r="F110" s="145"/>
      <c r="G110" s="429">
        <f>SUM(I110:M110)</f>
        <v>0</v>
      </c>
      <c r="H110" s="145"/>
      <c r="I110" s="145"/>
      <c r="J110" s="145"/>
      <c r="K110" s="145"/>
      <c r="L110" s="145"/>
      <c r="M110" s="145"/>
      <c r="N110" s="460"/>
      <c r="O110" s="461"/>
      <c r="P110" s="460"/>
      <c r="Q110" s="461"/>
      <c r="R110" s="462"/>
      <c r="S110" s="187"/>
      <c r="T110" s="187"/>
      <c r="U110" s="187"/>
    </row>
    <row r="111" spans="1:21" s="379" customFormat="1" x14ac:dyDescent="0.25">
      <c r="A111" s="615" t="s">
        <v>210</v>
      </c>
      <c r="B111" s="615"/>
      <c r="C111" s="615"/>
      <c r="D111" s="615"/>
      <c r="E111" s="453"/>
      <c r="F111" s="454"/>
      <c r="G111" s="454"/>
      <c r="H111" s="454"/>
      <c r="I111" s="454"/>
      <c r="J111" s="454"/>
      <c r="K111" s="454"/>
      <c r="L111" s="454"/>
      <c r="M111" s="454"/>
      <c r="N111" s="455"/>
      <c r="O111" s="456"/>
      <c r="P111" s="455"/>
      <c r="Q111" s="456"/>
      <c r="R111" s="457"/>
      <c r="S111" s="187"/>
      <c r="T111" s="187"/>
      <c r="U111" s="187"/>
    </row>
    <row r="112" spans="1:21" s="379" customFormat="1" x14ac:dyDescent="0.25">
      <c r="A112" s="458">
        <f>+A110</f>
        <v>5</v>
      </c>
      <c r="B112" s="459" t="str">
        <f>+B110</f>
        <v>Ime i prezime</v>
      </c>
      <c r="C112" s="427"/>
      <c r="D112" s="428"/>
      <c r="E112" s="428"/>
      <c r="F112" s="145"/>
      <c r="G112" s="429">
        <f>SUM(I112:M112)</f>
        <v>0</v>
      </c>
      <c r="H112" s="145"/>
      <c r="I112" s="145"/>
      <c r="J112" s="145"/>
      <c r="K112" s="145"/>
      <c r="L112" s="145"/>
      <c r="M112" s="145"/>
      <c r="N112" s="460"/>
      <c r="O112" s="461"/>
      <c r="P112" s="460"/>
      <c r="Q112" s="461"/>
      <c r="R112" s="462"/>
      <c r="S112" s="187"/>
      <c r="T112" s="187"/>
      <c r="U112" s="187"/>
    </row>
    <row r="113" spans="1:21" s="379" customFormat="1" x14ac:dyDescent="0.25">
      <c r="A113" s="463" t="s">
        <v>211</v>
      </c>
      <c r="B113" s="277"/>
      <c r="C113" s="277"/>
      <c r="D113" s="277"/>
      <c r="E113" s="277"/>
      <c r="F113" s="441"/>
      <c r="G113" s="378"/>
      <c r="H113" s="378"/>
      <c r="I113" s="378"/>
      <c r="J113" s="378"/>
      <c r="K113" s="378"/>
      <c r="L113" s="378"/>
      <c r="M113" s="378"/>
      <c r="O113" s="187"/>
      <c r="Q113" s="187"/>
      <c r="R113" s="380"/>
      <c r="S113" s="187"/>
      <c r="T113" s="187"/>
      <c r="U113" s="187"/>
    </row>
    <row r="114" spans="1:21" s="473" customFormat="1" x14ac:dyDescent="0.25">
      <c r="A114" s="464">
        <f>+A110</f>
        <v>5</v>
      </c>
      <c r="B114" s="465" t="str">
        <f>+B110</f>
        <v>Ime i prezime</v>
      </c>
      <c r="C114" s="467"/>
      <c r="D114" s="467"/>
      <c r="E114" s="467"/>
      <c r="F114" s="468">
        <f>+F110+F112</f>
        <v>0</v>
      </c>
      <c r="G114" s="469">
        <f>SUM(I114:M114)</f>
        <v>0</v>
      </c>
      <c r="H114" s="468">
        <f t="shared" ref="H114:M114" si="17">+H110+H112</f>
        <v>0</v>
      </c>
      <c r="I114" s="468">
        <f t="shared" si="17"/>
        <v>0</v>
      </c>
      <c r="J114" s="468">
        <f t="shared" si="17"/>
        <v>0</v>
      </c>
      <c r="K114" s="468">
        <f t="shared" si="17"/>
        <v>0</v>
      </c>
      <c r="L114" s="468">
        <f t="shared" si="17"/>
        <v>0</v>
      </c>
      <c r="M114" s="468">
        <f t="shared" si="17"/>
        <v>0</v>
      </c>
      <c r="N114" s="474" t="str">
        <f>IF(E114="","",IF(E114="Nije ocijenjen","",IF(E114="Ocijenjen",IF(G114&lt;10,"Član 18. stav 7. Kriterija",(L114+(M114/2))/(G114)))))</f>
        <v/>
      </c>
      <c r="O114" s="475" t="str">
        <f>IF(E114="","",IF(E114="Nije ocijenjen","",IF(E114="Ocijenjen",IF(N114="Član 18. stav 7. Kriterija","",IF(N114&gt;0.4,0,IF(N114&gt;0.3,5,IF(N114&gt;0.2,10,IF(N114&gt;0.1,15,IF(N114&gt;0.05,20,IF(N114&lt;=0.05,25,))))))))))</f>
        <v/>
      </c>
      <c r="P114" s="474" t="str">
        <f>IF(E114="","",IF(E114="Nije ocijenjen","",IF(E114="Ocijenjen",IF(F114=0,"",((L114+K114+(M114/2))/(F114))))))</f>
        <v/>
      </c>
      <c r="Q114" s="475" t="str">
        <f>IF(E114="","",IF(E114="Nije ocijenjen","",IF(E114="Ocijenjen",IF(P114&gt;0.2,0,IF(P114&gt;0.15,1,IF(P114&gt;0.1,2,IF(P114&gt;0.06,3,IF(P114&gt;0.03,4,IF(P114&lt;=0.03,5,)))))))))</f>
        <v/>
      </c>
      <c r="R114" s="472" t="str">
        <f>IF(E114="","",IF(E114="Nije ocijenjen","",IF(E114="Ocijenjen",IF(N114="Član 18. stav 7. Kriterija",Q114,O114+Q114))))</f>
        <v/>
      </c>
      <c r="S114" s="380"/>
      <c r="T114" s="380"/>
      <c r="U114" s="380"/>
    </row>
    <row r="115" spans="1:21" s="379" customFormat="1" x14ac:dyDescent="0.25">
      <c r="A115" s="277"/>
      <c r="B115" s="277"/>
      <c r="C115" s="277"/>
      <c r="D115" s="277"/>
      <c r="E115" s="277"/>
      <c r="F115" s="441"/>
      <c r="G115" s="378"/>
      <c r="H115" s="378"/>
      <c r="I115" s="378"/>
      <c r="J115" s="378"/>
      <c r="K115" s="378"/>
      <c r="L115" s="378"/>
      <c r="M115" s="378"/>
      <c r="O115" s="187"/>
      <c r="Q115" s="187"/>
      <c r="R115" s="380"/>
      <c r="S115" s="187"/>
      <c r="T115" s="187"/>
      <c r="U115" s="187"/>
    </row>
    <row r="116" spans="1:21" s="379" customFormat="1" x14ac:dyDescent="0.25">
      <c r="A116" s="615" t="s">
        <v>209</v>
      </c>
      <c r="B116" s="615"/>
      <c r="C116" s="615"/>
      <c r="D116" s="615"/>
      <c r="E116" s="444"/>
      <c r="F116" s="445"/>
      <c r="G116" s="445"/>
      <c r="H116" s="446"/>
      <c r="I116" s="446"/>
      <c r="J116" s="446"/>
      <c r="K116" s="446"/>
      <c r="L116" s="446"/>
      <c r="M116" s="445"/>
      <c r="N116" s="447"/>
      <c r="O116" s="447"/>
      <c r="P116" s="447"/>
      <c r="Q116" s="448"/>
      <c r="R116" s="448"/>
      <c r="S116" s="187"/>
      <c r="T116" s="187"/>
      <c r="U116" s="187"/>
    </row>
    <row r="117" spans="1:21" s="379" customFormat="1" x14ac:dyDescent="0.25">
      <c r="A117" s="449">
        <v>6</v>
      </c>
      <c r="B117" s="427" t="s">
        <v>213</v>
      </c>
      <c r="C117" s="427"/>
      <c r="D117" s="428"/>
      <c r="E117" s="428"/>
      <c r="F117" s="145"/>
      <c r="G117" s="429">
        <f>SUM(I117:M117)</f>
        <v>0</v>
      </c>
      <c r="H117" s="145"/>
      <c r="I117" s="145"/>
      <c r="J117" s="145"/>
      <c r="K117" s="145"/>
      <c r="L117" s="145"/>
      <c r="M117" s="145"/>
      <c r="N117" s="460"/>
      <c r="O117" s="461"/>
      <c r="P117" s="460"/>
      <c r="Q117" s="461"/>
      <c r="R117" s="462"/>
      <c r="S117" s="187"/>
      <c r="T117" s="187"/>
      <c r="U117" s="187"/>
    </row>
    <row r="118" spans="1:21" s="379" customFormat="1" x14ac:dyDescent="0.25">
      <c r="A118" s="615" t="s">
        <v>210</v>
      </c>
      <c r="B118" s="615"/>
      <c r="C118" s="615"/>
      <c r="D118" s="615"/>
      <c r="E118" s="453"/>
      <c r="F118" s="454"/>
      <c r="G118" s="454"/>
      <c r="H118" s="454"/>
      <c r="I118" s="454"/>
      <c r="J118" s="454"/>
      <c r="K118" s="454"/>
      <c r="L118" s="454"/>
      <c r="M118" s="454"/>
      <c r="N118" s="455"/>
      <c r="O118" s="456"/>
      <c r="P118" s="455"/>
      <c r="Q118" s="456"/>
      <c r="R118" s="457"/>
      <c r="S118" s="187"/>
      <c r="T118" s="187"/>
      <c r="U118" s="187"/>
    </row>
    <row r="119" spans="1:21" s="379" customFormat="1" x14ac:dyDescent="0.25">
      <c r="A119" s="458">
        <f>+A117</f>
        <v>6</v>
      </c>
      <c r="B119" s="459" t="str">
        <f>+B117</f>
        <v>Ime i prezime</v>
      </c>
      <c r="C119" s="427"/>
      <c r="D119" s="428"/>
      <c r="E119" s="428"/>
      <c r="F119" s="145"/>
      <c r="G119" s="429">
        <f>SUM(I119:M119)</f>
        <v>0</v>
      </c>
      <c r="H119" s="145"/>
      <c r="I119" s="145"/>
      <c r="J119" s="145"/>
      <c r="K119" s="145"/>
      <c r="L119" s="145"/>
      <c r="M119" s="145"/>
      <c r="N119" s="460"/>
      <c r="O119" s="461"/>
      <c r="P119" s="460"/>
      <c r="Q119" s="461"/>
      <c r="R119" s="462"/>
      <c r="S119" s="187"/>
      <c r="T119" s="187"/>
      <c r="U119" s="187"/>
    </row>
    <row r="120" spans="1:21" s="379" customFormat="1" x14ac:dyDescent="0.25">
      <c r="A120" s="463" t="s">
        <v>211</v>
      </c>
      <c r="B120" s="277"/>
      <c r="C120" s="277"/>
      <c r="D120" s="277"/>
      <c r="E120" s="277"/>
      <c r="F120" s="441"/>
      <c r="G120" s="378"/>
      <c r="H120" s="378"/>
      <c r="I120" s="378"/>
      <c r="J120" s="378"/>
      <c r="K120" s="378"/>
      <c r="L120" s="378"/>
      <c r="M120" s="378"/>
      <c r="O120" s="187"/>
      <c r="Q120" s="187"/>
      <c r="R120" s="380"/>
      <c r="S120" s="187"/>
      <c r="T120" s="187"/>
      <c r="U120" s="187"/>
    </row>
    <row r="121" spans="1:21" s="473" customFormat="1" x14ac:dyDescent="0.25">
      <c r="A121" s="464">
        <f>+A117</f>
        <v>6</v>
      </c>
      <c r="B121" s="465" t="str">
        <f>+B117</f>
        <v>Ime i prezime</v>
      </c>
      <c r="C121" s="467"/>
      <c r="D121" s="467"/>
      <c r="E121" s="467"/>
      <c r="F121" s="468">
        <f>+F117+F119</f>
        <v>0</v>
      </c>
      <c r="G121" s="469">
        <f>SUM(I121:M121)</f>
        <v>0</v>
      </c>
      <c r="H121" s="468">
        <f t="shared" ref="H121:M121" si="18">+H117+H119</f>
        <v>0</v>
      </c>
      <c r="I121" s="468">
        <f t="shared" si="18"/>
        <v>0</v>
      </c>
      <c r="J121" s="468">
        <f t="shared" si="18"/>
        <v>0</v>
      </c>
      <c r="K121" s="468">
        <f t="shared" si="18"/>
        <v>0</v>
      </c>
      <c r="L121" s="468">
        <f t="shared" si="18"/>
        <v>0</v>
      </c>
      <c r="M121" s="468">
        <f t="shared" si="18"/>
        <v>0</v>
      </c>
      <c r="N121" s="474" t="str">
        <f>IF(E121="","",IF(E121="Nije ocijenjen","",IF(E121="Ocijenjen",IF(G121&lt;10,"Član 18. stav 7. Kriterija",(L121+(M121/2))/(G121)))))</f>
        <v/>
      </c>
      <c r="O121" s="475" t="str">
        <f>IF(E121="","",IF(E121="Nije ocijenjen","",IF(E121="Ocijenjen",IF(N121="Član 18. stav 7. Kriterija","",IF(N121&gt;0.4,0,IF(N121&gt;0.3,5,IF(N121&gt;0.2,10,IF(N121&gt;0.1,15,IF(N121&gt;0.05,20,IF(N121&lt;=0.05,25,))))))))))</f>
        <v/>
      </c>
      <c r="P121" s="474" t="str">
        <f>IF(E121="","",IF(E121="Nije ocijenjen","",IF(E121="Ocijenjen",IF(F121=0,"",((L121+K121+(M121/2))/(F121))))))</f>
        <v/>
      </c>
      <c r="Q121" s="475" t="str">
        <f>IF(E121="","",IF(E121="Nije ocijenjen","",IF(E121="Ocijenjen",IF(P121&gt;0.2,0,IF(P121&gt;0.15,1,IF(P121&gt;0.1,2,IF(P121&gt;0.06,3,IF(P121&gt;0.03,4,IF(P121&lt;=0.03,5,)))))))))</f>
        <v/>
      </c>
      <c r="R121" s="472" t="str">
        <f>IF(E121="","",IF(E121="Nije ocijenjen","",IF(E121="Ocijenjen",IF(N121="Član 18. stav 7. Kriterija",Q121,O121+Q121))))</f>
        <v/>
      </c>
      <c r="S121" s="380"/>
      <c r="T121" s="380"/>
      <c r="U121" s="380"/>
    </row>
    <row r="122" spans="1:21" s="379" customFormat="1" x14ac:dyDescent="0.25">
      <c r="A122" s="277"/>
      <c r="B122" s="277"/>
      <c r="C122" s="277"/>
      <c r="D122" s="277"/>
      <c r="E122" s="277"/>
      <c r="F122" s="441"/>
      <c r="G122" s="378"/>
      <c r="H122" s="378"/>
      <c r="I122" s="378"/>
      <c r="J122" s="378"/>
      <c r="K122" s="378"/>
      <c r="L122" s="378"/>
      <c r="M122" s="378"/>
      <c r="O122" s="187"/>
      <c r="Q122" s="187"/>
      <c r="R122" s="380"/>
      <c r="S122" s="187"/>
      <c r="T122" s="187"/>
      <c r="U122" s="187"/>
    </row>
    <row r="123" spans="1:21" s="379" customFormat="1" x14ac:dyDescent="0.25">
      <c r="A123" s="615" t="s">
        <v>209</v>
      </c>
      <c r="B123" s="615"/>
      <c r="C123" s="615"/>
      <c r="D123" s="615"/>
      <c r="E123" s="444"/>
      <c r="F123" s="445"/>
      <c r="G123" s="445"/>
      <c r="H123" s="446"/>
      <c r="I123" s="446"/>
      <c r="J123" s="446"/>
      <c r="K123" s="446"/>
      <c r="L123" s="446"/>
      <c r="M123" s="445"/>
      <c r="N123" s="447"/>
      <c r="O123" s="447"/>
      <c r="P123" s="447"/>
      <c r="Q123" s="448"/>
      <c r="R123" s="448"/>
      <c r="S123" s="187"/>
      <c r="T123" s="187"/>
      <c r="U123" s="187"/>
    </row>
    <row r="124" spans="1:21" s="379" customFormat="1" x14ac:dyDescent="0.25">
      <c r="A124" s="449">
        <v>7</v>
      </c>
      <c r="B124" s="427" t="s">
        <v>213</v>
      </c>
      <c r="C124" s="427"/>
      <c r="D124" s="428"/>
      <c r="E124" s="428"/>
      <c r="F124" s="145"/>
      <c r="G124" s="429">
        <f>SUM(I124:M124)</f>
        <v>0</v>
      </c>
      <c r="H124" s="145"/>
      <c r="I124" s="145"/>
      <c r="J124" s="145"/>
      <c r="K124" s="145"/>
      <c r="L124" s="145"/>
      <c r="M124" s="145"/>
      <c r="N124" s="460"/>
      <c r="O124" s="461"/>
      <c r="P124" s="460"/>
      <c r="Q124" s="461"/>
      <c r="R124" s="462"/>
      <c r="S124" s="187"/>
      <c r="T124" s="187"/>
      <c r="U124" s="187"/>
    </row>
    <row r="125" spans="1:21" s="379" customFormat="1" x14ac:dyDescent="0.25">
      <c r="A125" s="615" t="s">
        <v>210</v>
      </c>
      <c r="B125" s="615"/>
      <c r="C125" s="615"/>
      <c r="D125" s="615"/>
      <c r="E125" s="453"/>
      <c r="F125" s="454"/>
      <c r="G125" s="454"/>
      <c r="H125" s="454"/>
      <c r="I125" s="454"/>
      <c r="J125" s="454"/>
      <c r="K125" s="454"/>
      <c r="L125" s="454"/>
      <c r="M125" s="454"/>
      <c r="N125" s="455"/>
      <c r="O125" s="456"/>
      <c r="P125" s="455"/>
      <c r="Q125" s="456"/>
      <c r="R125" s="457"/>
      <c r="S125" s="187"/>
      <c r="T125" s="187"/>
      <c r="U125" s="187"/>
    </row>
    <row r="126" spans="1:21" s="379" customFormat="1" x14ac:dyDescent="0.25">
      <c r="A126" s="458">
        <f>+A124</f>
        <v>7</v>
      </c>
      <c r="B126" s="459" t="str">
        <f>+B124</f>
        <v>Ime i prezime</v>
      </c>
      <c r="C126" s="427"/>
      <c r="D126" s="428"/>
      <c r="E126" s="428"/>
      <c r="F126" s="145"/>
      <c r="G126" s="429">
        <f>SUM(I126:M126)</f>
        <v>0</v>
      </c>
      <c r="H126" s="145"/>
      <c r="I126" s="145"/>
      <c r="J126" s="145"/>
      <c r="K126" s="145"/>
      <c r="L126" s="145"/>
      <c r="M126" s="145"/>
      <c r="N126" s="460"/>
      <c r="O126" s="461"/>
      <c r="P126" s="460"/>
      <c r="Q126" s="461"/>
      <c r="R126" s="462"/>
      <c r="S126" s="187"/>
      <c r="T126" s="187"/>
      <c r="U126" s="187"/>
    </row>
    <row r="127" spans="1:21" s="379" customFormat="1" x14ac:dyDescent="0.25">
      <c r="A127" s="463" t="s">
        <v>211</v>
      </c>
      <c r="B127" s="277"/>
      <c r="C127" s="277"/>
      <c r="D127" s="277"/>
      <c r="E127" s="277"/>
      <c r="F127" s="441"/>
      <c r="G127" s="378"/>
      <c r="H127" s="378"/>
      <c r="I127" s="378"/>
      <c r="J127" s="378"/>
      <c r="K127" s="378"/>
      <c r="L127" s="378"/>
      <c r="M127" s="378"/>
      <c r="O127" s="187"/>
      <c r="Q127" s="187"/>
      <c r="R127" s="380"/>
      <c r="S127" s="187"/>
      <c r="T127" s="187"/>
      <c r="U127" s="187"/>
    </row>
    <row r="128" spans="1:21" s="473" customFormat="1" x14ac:dyDescent="0.25">
      <c r="A128" s="464">
        <f>+A124</f>
        <v>7</v>
      </c>
      <c r="B128" s="465" t="str">
        <f>+B124</f>
        <v>Ime i prezime</v>
      </c>
      <c r="C128" s="467"/>
      <c r="D128" s="467"/>
      <c r="E128" s="467"/>
      <c r="F128" s="468">
        <f>+F124+F126</f>
        <v>0</v>
      </c>
      <c r="G128" s="469">
        <f>SUM(I128:M128)</f>
        <v>0</v>
      </c>
      <c r="H128" s="468">
        <f t="shared" ref="H128:M128" si="19">+H124+H126</f>
        <v>0</v>
      </c>
      <c r="I128" s="468">
        <f t="shared" si="19"/>
        <v>0</v>
      </c>
      <c r="J128" s="468">
        <f t="shared" si="19"/>
        <v>0</v>
      </c>
      <c r="K128" s="468">
        <f t="shared" si="19"/>
        <v>0</v>
      </c>
      <c r="L128" s="468">
        <f t="shared" si="19"/>
        <v>0</v>
      </c>
      <c r="M128" s="468">
        <f t="shared" si="19"/>
        <v>0</v>
      </c>
      <c r="N128" s="474" t="str">
        <f>IF(E128="","",IF(E128="Nije ocijenjen","",IF(E128="Ocijenjen",IF(G128&lt;10,"Član 18. stav 7. Kriterija",(L128+(M128/2))/(G128)))))</f>
        <v/>
      </c>
      <c r="O128" s="475" t="str">
        <f>IF(E128="","",IF(E128="Nije ocijenjen","",IF(E128="Ocijenjen",IF(N128="Član 18. stav 7. Kriterija","",IF(N128&gt;0.4,0,IF(N128&gt;0.3,5,IF(N128&gt;0.2,10,IF(N128&gt;0.1,15,IF(N128&gt;0.05,20,IF(N128&lt;=0.05,25,))))))))))</f>
        <v/>
      </c>
      <c r="P128" s="474" t="str">
        <f>IF(E128="","",IF(E128="Nije ocijenjen","",IF(E128="Ocijenjen",IF(F128=0,"",((L128+K128+(M128/2))/(F128))))))</f>
        <v/>
      </c>
      <c r="Q128" s="475" t="str">
        <f>IF(E128="","",IF(E128="Nije ocijenjen","",IF(E128="Ocijenjen",IF(P128&gt;0.2,0,IF(P128&gt;0.15,1,IF(P128&gt;0.1,2,IF(P128&gt;0.06,3,IF(P128&gt;0.03,4,IF(P128&lt;=0.03,5,)))))))))</f>
        <v/>
      </c>
      <c r="R128" s="472" t="str">
        <f>IF(E128="","",IF(E128="Nije ocijenjen","",IF(E128="Ocijenjen",IF(N128="Član 18. stav 7. Kriterija",Q128,O128+Q128))))</f>
        <v/>
      </c>
      <c r="S128" s="380"/>
      <c r="T128" s="380"/>
      <c r="U128" s="380"/>
    </row>
    <row r="129" spans="1:21" s="379" customFormat="1" x14ac:dyDescent="0.25">
      <c r="A129" s="277"/>
      <c r="B129" s="277"/>
      <c r="C129" s="277"/>
      <c r="D129" s="277"/>
      <c r="E129" s="277"/>
      <c r="F129" s="441"/>
      <c r="G129" s="378"/>
      <c r="H129" s="378"/>
      <c r="I129" s="378"/>
      <c r="J129" s="378"/>
      <c r="K129" s="378"/>
      <c r="L129" s="378"/>
      <c r="M129" s="378"/>
      <c r="O129" s="187"/>
      <c r="Q129" s="187"/>
      <c r="R129" s="380"/>
      <c r="S129" s="187"/>
      <c r="T129" s="187"/>
      <c r="U129" s="187"/>
    </row>
    <row r="130" spans="1:21" s="379" customFormat="1" x14ac:dyDescent="0.25">
      <c r="A130" s="615" t="s">
        <v>209</v>
      </c>
      <c r="B130" s="615"/>
      <c r="C130" s="615"/>
      <c r="D130" s="615"/>
      <c r="E130" s="444"/>
      <c r="F130" s="445"/>
      <c r="G130" s="445"/>
      <c r="H130" s="446"/>
      <c r="I130" s="446"/>
      <c r="J130" s="446"/>
      <c r="K130" s="446"/>
      <c r="L130" s="446"/>
      <c r="M130" s="445"/>
      <c r="N130" s="447"/>
      <c r="O130" s="447"/>
      <c r="P130" s="447"/>
      <c r="Q130" s="448"/>
      <c r="R130" s="448"/>
      <c r="S130" s="187"/>
      <c r="T130" s="187"/>
      <c r="U130" s="187"/>
    </row>
    <row r="131" spans="1:21" s="379" customFormat="1" x14ac:dyDescent="0.25">
      <c r="A131" s="449">
        <v>8</v>
      </c>
      <c r="B131" s="427" t="s">
        <v>213</v>
      </c>
      <c r="C131" s="427"/>
      <c r="D131" s="428"/>
      <c r="E131" s="428"/>
      <c r="F131" s="145"/>
      <c r="G131" s="429">
        <f>SUM(I131:M131)</f>
        <v>0</v>
      </c>
      <c r="H131" s="145"/>
      <c r="I131" s="145"/>
      <c r="J131" s="145"/>
      <c r="K131" s="145"/>
      <c r="L131" s="145"/>
      <c r="M131" s="145"/>
      <c r="N131" s="460"/>
      <c r="O131" s="461"/>
      <c r="P131" s="460"/>
      <c r="Q131" s="461"/>
      <c r="R131" s="462"/>
      <c r="S131" s="187"/>
      <c r="T131" s="187"/>
      <c r="U131" s="187"/>
    </row>
    <row r="132" spans="1:21" s="379" customFormat="1" x14ac:dyDescent="0.25">
      <c r="A132" s="615" t="s">
        <v>210</v>
      </c>
      <c r="B132" s="615"/>
      <c r="C132" s="615"/>
      <c r="D132" s="615"/>
      <c r="E132" s="453"/>
      <c r="F132" s="454"/>
      <c r="G132" s="454"/>
      <c r="H132" s="454"/>
      <c r="I132" s="454"/>
      <c r="J132" s="454"/>
      <c r="K132" s="454"/>
      <c r="L132" s="454"/>
      <c r="M132" s="454"/>
      <c r="N132" s="455"/>
      <c r="O132" s="456"/>
      <c r="P132" s="455"/>
      <c r="Q132" s="456"/>
      <c r="R132" s="457"/>
      <c r="S132" s="187"/>
      <c r="T132" s="187"/>
      <c r="U132" s="187"/>
    </row>
    <row r="133" spans="1:21" s="379" customFormat="1" x14ac:dyDescent="0.25">
      <c r="A133" s="458">
        <f>+A131</f>
        <v>8</v>
      </c>
      <c r="B133" s="459" t="str">
        <f>+B131</f>
        <v>Ime i prezime</v>
      </c>
      <c r="C133" s="427"/>
      <c r="D133" s="428"/>
      <c r="E133" s="428"/>
      <c r="F133" s="145"/>
      <c r="G133" s="429">
        <f>SUM(I133:M133)</f>
        <v>0</v>
      </c>
      <c r="H133" s="145"/>
      <c r="I133" s="145"/>
      <c r="J133" s="145"/>
      <c r="K133" s="145"/>
      <c r="L133" s="145"/>
      <c r="M133" s="145"/>
      <c r="N133" s="460"/>
      <c r="O133" s="461"/>
      <c r="P133" s="460"/>
      <c r="Q133" s="461"/>
      <c r="R133" s="462"/>
      <c r="S133" s="187"/>
      <c r="T133" s="187"/>
      <c r="U133" s="187"/>
    </row>
    <row r="134" spans="1:21" s="379" customFormat="1" x14ac:dyDescent="0.25">
      <c r="A134" s="463" t="s">
        <v>211</v>
      </c>
      <c r="B134" s="277"/>
      <c r="C134" s="277"/>
      <c r="D134" s="277"/>
      <c r="E134" s="277"/>
      <c r="F134" s="441"/>
      <c r="G134" s="378"/>
      <c r="H134" s="378"/>
      <c r="I134" s="378"/>
      <c r="J134" s="378"/>
      <c r="K134" s="378"/>
      <c r="L134" s="378"/>
      <c r="M134" s="378"/>
      <c r="O134" s="187"/>
      <c r="Q134" s="187"/>
      <c r="R134" s="380"/>
      <c r="S134" s="187"/>
      <c r="T134" s="187"/>
      <c r="U134" s="187"/>
    </row>
    <row r="135" spans="1:21" s="473" customFormat="1" x14ac:dyDescent="0.25">
      <c r="A135" s="464">
        <f>+A131</f>
        <v>8</v>
      </c>
      <c r="B135" s="465" t="str">
        <f>+B131</f>
        <v>Ime i prezime</v>
      </c>
      <c r="C135" s="467"/>
      <c r="D135" s="467"/>
      <c r="E135" s="467"/>
      <c r="F135" s="468">
        <f>+F131+F133</f>
        <v>0</v>
      </c>
      <c r="G135" s="469">
        <f>SUM(I135:M135)</f>
        <v>0</v>
      </c>
      <c r="H135" s="468">
        <f t="shared" ref="H135:M135" si="20">+H131+H133</f>
        <v>0</v>
      </c>
      <c r="I135" s="468">
        <f t="shared" si="20"/>
        <v>0</v>
      </c>
      <c r="J135" s="468">
        <f t="shared" si="20"/>
        <v>0</v>
      </c>
      <c r="K135" s="468">
        <f t="shared" si="20"/>
        <v>0</v>
      </c>
      <c r="L135" s="468">
        <f t="shared" si="20"/>
        <v>0</v>
      </c>
      <c r="M135" s="468">
        <f t="shared" si="20"/>
        <v>0</v>
      </c>
      <c r="N135" s="474" t="str">
        <f>IF(E135="","",IF(E135="Nije ocijenjen","",IF(E135="Ocijenjen",IF(G135&lt;10,"Član 18. stav 7. Kriterija",(L135+(M135/2))/(G135)))))</f>
        <v/>
      </c>
      <c r="O135" s="475" t="str">
        <f>IF(E135="","",IF(E135="Nije ocijenjen","",IF(E135="Ocijenjen",IF(N135="Član 18. stav 7. Kriterija","",IF(N135&gt;0.4,0,IF(N135&gt;0.3,5,IF(N135&gt;0.2,10,IF(N135&gt;0.1,15,IF(N135&gt;0.05,20,IF(N135&lt;=0.05,25,))))))))))</f>
        <v/>
      </c>
      <c r="P135" s="474" t="str">
        <f>IF(E135="","",IF(E135="Nije ocijenjen","",IF(E135="Ocijenjen",IF(F135=0,"",((L135+K135+(M135/2))/(F135))))))</f>
        <v/>
      </c>
      <c r="Q135" s="475" t="str">
        <f>IF(E135="","",IF(E135="Nije ocijenjen","",IF(E135="Ocijenjen",IF(P135&gt;0.2,0,IF(P135&gt;0.15,1,IF(P135&gt;0.1,2,IF(P135&gt;0.06,3,IF(P135&gt;0.03,4,IF(P135&lt;=0.03,5,)))))))))</f>
        <v/>
      </c>
      <c r="R135" s="472" t="str">
        <f>IF(E135="","",IF(E135="Nije ocijenjen","",IF(E135="Ocijenjen",IF(N135="Član 18. stav 7. Kriterija",Q135,O135+Q135))))</f>
        <v/>
      </c>
      <c r="S135" s="380"/>
      <c r="T135" s="380"/>
      <c r="U135" s="380"/>
    </row>
    <row r="136" spans="1:21" s="379" customFormat="1" x14ac:dyDescent="0.25">
      <c r="A136" s="277"/>
      <c r="B136" s="277"/>
      <c r="C136" s="277"/>
      <c r="D136" s="277"/>
      <c r="E136" s="277"/>
      <c r="F136" s="441"/>
      <c r="G136" s="378"/>
      <c r="H136" s="378"/>
      <c r="I136" s="378"/>
      <c r="J136" s="378"/>
      <c r="K136" s="378"/>
      <c r="L136" s="378"/>
      <c r="M136" s="378"/>
      <c r="O136" s="187"/>
      <c r="Q136" s="187"/>
      <c r="R136" s="380"/>
      <c r="S136" s="187"/>
      <c r="T136" s="187"/>
      <c r="U136" s="187"/>
    </row>
    <row r="137" spans="1:21" s="379" customFormat="1" x14ac:dyDescent="0.25">
      <c r="A137" s="615" t="s">
        <v>209</v>
      </c>
      <c r="B137" s="615"/>
      <c r="C137" s="615"/>
      <c r="D137" s="615"/>
      <c r="E137" s="444"/>
      <c r="F137" s="445"/>
      <c r="G137" s="445"/>
      <c r="H137" s="446"/>
      <c r="I137" s="446"/>
      <c r="J137" s="446"/>
      <c r="K137" s="446"/>
      <c r="L137" s="446"/>
      <c r="M137" s="445"/>
      <c r="N137" s="447"/>
      <c r="O137" s="447"/>
      <c r="P137" s="447"/>
      <c r="Q137" s="448"/>
      <c r="R137" s="448"/>
      <c r="S137" s="187"/>
      <c r="T137" s="187"/>
      <c r="U137" s="187"/>
    </row>
    <row r="138" spans="1:21" s="379" customFormat="1" x14ac:dyDescent="0.25">
      <c r="A138" s="449">
        <v>9</v>
      </c>
      <c r="B138" s="427" t="s">
        <v>213</v>
      </c>
      <c r="C138" s="427"/>
      <c r="D138" s="428"/>
      <c r="E138" s="428"/>
      <c r="F138" s="145"/>
      <c r="G138" s="429">
        <f>SUM(I138:M138)</f>
        <v>0</v>
      </c>
      <c r="H138" s="145"/>
      <c r="I138" s="145"/>
      <c r="J138" s="145"/>
      <c r="K138" s="145"/>
      <c r="L138" s="145"/>
      <c r="M138" s="145"/>
      <c r="N138" s="460"/>
      <c r="O138" s="461"/>
      <c r="P138" s="460"/>
      <c r="Q138" s="461"/>
      <c r="R138" s="462"/>
      <c r="S138" s="187"/>
      <c r="T138" s="187"/>
      <c r="U138" s="187"/>
    </row>
    <row r="139" spans="1:21" s="379" customFormat="1" x14ac:dyDescent="0.25">
      <c r="A139" s="615" t="s">
        <v>210</v>
      </c>
      <c r="B139" s="615"/>
      <c r="C139" s="615"/>
      <c r="D139" s="615"/>
      <c r="E139" s="453"/>
      <c r="F139" s="454"/>
      <c r="G139" s="454"/>
      <c r="H139" s="454"/>
      <c r="I139" s="454"/>
      <c r="J139" s="454"/>
      <c r="K139" s="454"/>
      <c r="L139" s="454"/>
      <c r="M139" s="454"/>
      <c r="N139" s="455"/>
      <c r="O139" s="456"/>
      <c r="P139" s="455"/>
      <c r="Q139" s="456"/>
      <c r="R139" s="457"/>
      <c r="S139" s="187"/>
      <c r="T139" s="187"/>
      <c r="U139" s="187"/>
    </row>
    <row r="140" spans="1:21" s="379" customFormat="1" x14ac:dyDescent="0.25">
      <c r="A140" s="458">
        <f>+A138</f>
        <v>9</v>
      </c>
      <c r="B140" s="459" t="str">
        <f>+B138</f>
        <v>Ime i prezime</v>
      </c>
      <c r="C140" s="427"/>
      <c r="D140" s="428"/>
      <c r="E140" s="428"/>
      <c r="F140" s="145"/>
      <c r="G140" s="429">
        <f>SUM(I140:M140)</f>
        <v>0</v>
      </c>
      <c r="H140" s="145"/>
      <c r="I140" s="145"/>
      <c r="J140" s="145"/>
      <c r="K140" s="145"/>
      <c r="L140" s="145"/>
      <c r="M140" s="145"/>
      <c r="N140" s="460"/>
      <c r="O140" s="461"/>
      <c r="P140" s="460"/>
      <c r="Q140" s="461"/>
      <c r="R140" s="462"/>
      <c r="S140" s="187"/>
      <c r="T140" s="187"/>
      <c r="U140" s="187"/>
    </row>
    <row r="141" spans="1:21" s="379" customFormat="1" x14ac:dyDescent="0.25">
      <c r="A141" s="463" t="s">
        <v>211</v>
      </c>
      <c r="B141" s="277"/>
      <c r="C141" s="277"/>
      <c r="D141" s="277"/>
      <c r="E141" s="277"/>
      <c r="F141" s="441"/>
      <c r="G141" s="378"/>
      <c r="H141" s="378"/>
      <c r="I141" s="378"/>
      <c r="J141" s="378"/>
      <c r="K141" s="378"/>
      <c r="L141" s="378"/>
      <c r="M141" s="378"/>
      <c r="O141" s="187"/>
      <c r="Q141" s="187"/>
      <c r="R141" s="380"/>
      <c r="S141" s="187"/>
      <c r="T141" s="187"/>
      <c r="U141" s="187"/>
    </row>
    <row r="142" spans="1:21" s="473" customFormat="1" x14ac:dyDescent="0.25">
      <c r="A142" s="464">
        <f>+A138</f>
        <v>9</v>
      </c>
      <c r="B142" s="465" t="str">
        <f>+B138</f>
        <v>Ime i prezime</v>
      </c>
      <c r="C142" s="467"/>
      <c r="D142" s="467"/>
      <c r="E142" s="467"/>
      <c r="F142" s="468">
        <f>+F138+F140</f>
        <v>0</v>
      </c>
      <c r="G142" s="469">
        <f>SUM(I142:M142)</f>
        <v>0</v>
      </c>
      <c r="H142" s="468">
        <f t="shared" ref="H142:M142" si="21">+H138+H140</f>
        <v>0</v>
      </c>
      <c r="I142" s="468">
        <f t="shared" si="21"/>
        <v>0</v>
      </c>
      <c r="J142" s="468">
        <f t="shared" si="21"/>
        <v>0</v>
      </c>
      <c r="K142" s="468">
        <f t="shared" si="21"/>
        <v>0</v>
      </c>
      <c r="L142" s="468">
        <f t="shared" si="21"/>
        <v>0</v>
      </c>
      <c r="M142" s="468">
        <f t="shared" si="21"/>
        <v>0</v>
      </c>
      <c r="N142" s="474" t="str">
        <f>IF(E142="","",IF(E142="Nije ocijenjen","",IF(E142="Ocijenjen",IF(G142&lt;10,"Član 18. stav 7. Kriterija",(L142+(M142/2))/(G142)))))</f>
        <v/>
      </c>
      <c r="O142" s="475" t="str">
        <f>IF(E142="","",IF(E142="Nije ocijenjen","",IF(E142="Ocijenjen",IF(N142="Član 18. stav 7. Kriterija","",IF(N142&gt;0.4,0,IF(N142&gt;0.3,5,IF(N142&gt;0.2,10,IF(N142&gt;0.1,15,IF(N142&gt;0.05,20,IF(N142&lt;=0.05,25,))))))))))</f>
        <v/>
      </c>
      <c r="P142" s="474" t="str">
        <f>IF(E142="","",IF(E142="Nije ocijenjen","",IF(E142="Ocijenjen",IF(F142=0,"",((L142+K142+(M142/2))/(F142))))))</f>
        <v/>
      </c>
      <c r="Q142" s="475" t="str">
        <f>IF(E142="","",IF(E142="Nije ocijenjen","",IF(E142="Ocijenjen",IF(P142&gt;0.2,0,IF(P142&gt;0.15,1,IF(P142&gt;0.1,2,IF(P142&gt;0.06,3,IF(P142&gt;0.03,4,IF(P142&lt;=0.03,5,)))))))))</f>
        <v/>
      </c>
      <c r="R142" s="472" t="str">
        <f>IF(E142="","",IF(E142="Nije ocijenjen","",IF(E142="Ocijenjen",IF(N142="Član 18. stav 7. Kriterija",Q142,O142+Q142))))</f>
        <v/>
      </c>
      <c r="S142" s="380"/>
      <c r="T142" s="380"/>
      <c r="U142" s="380"/>
    </row>
    <row r="143" spans="1:21" s="379" customFormat="1" x14ac:dyDescent="0.25">
      <c r="A143" s="277"/>
      <c r="B143" s="277"/>
      <c r="C143" s="277"/>
      <c r="D143" s="277"/>
      <c r="E143" s="277"/>
      <c r="F143" s="441"/>
      <c r="G143" s="378"/>
      <c r="H143" s="378"/>
      <c r="I143" s="378"/>
      <c r="J143" s="378"/>
      <c r="K143" s="378"/>
      <c r="L143" s="378"/>
      <c r="M143" s="378"/>
      <c r="O143" s="187"/>
      <c r="Q143" s="187"/>
      <c r="R143" s="380"/>
      <c r="S143" s="187"/>
      <c r="T143" s="187"/>
      <c r="U143" s="187"/>
    </row>
    <row r="144" spans="1:21" s="379" customFormat="1" x14ac:dyDescent="0.25">
      <c r="A144" s="615" t="s">
        <v>209</v>
      </c>
      <c r="B144" s="615"/>
      <c r="C144" s="615"/>
      <c r="D144" s="615"/>
      <c r="E144" s="444"/>
      <c r="F144" s="445"/>
      <c r="G144" s="445"/>
      <c r="H144" s="446"/>
      <c r="I144" s="446"/>
      <c r="J144" s="446"/>
      <c r="K144" s="446"/>
      <c r="L144" s="446"/>
      <c r="M144" s="445"/>
      <c r="N144" s="447"/>
      <c r="O144" s="447"/>
      <c r="P144" s="447"/>
      <c r="Q144" s="448"/>
      <c r="R144" s="448"/>
      <c r="S144" s="187"/>
      <c r="T144" s="187"/>
      <c r="U144" s="187"/>
    </row>
    <row r="145" spans="1:21" s="379" customFormat="1" x14ac:dyDescent="0.25">
      <c r="A145" s="449">
        <v>10</v>
      </c>
      <c r="B145" s="427" t="s">
        <v>213</v>
      </c>
      <c r="C145" s="427"/>
      <c r="D145" s="428"/>
      <c r="E145" s="428"/>
      <c r="F145" s="145"/>
      <c r="G145" s="429">
        <f>SUM(I145:M145)</f>
        <v>0</v>
      </c>
      <c r="H145" s="145"/>
      <c r="I145" s="145"/>
      <c r="J145" s="145"/>
      <c r="K145" s="145"/>
      <c r="L145" s="145"/>
      <c r="M145" s="145"/>
      <c r="N145" s="460"/>
      <c r="O145" s="461"/>
      <c r="P145" s="460"/>
      <c r="Q145" s="461"/>
      <c r="R145" s="462"/>
      <c r="S145" s="187"/>
      <c r="T145" s="187"/>
      <c r="U145" s="187"/>
    </row>
    <row r="146" spans="1:21" s="379" customFormat="1" x14ac:dyDescent="0.25">
      <c r="A146" s="615" t="s">
        <v>210</v>
      </c>
      <c r="B146" s="615"/>
      <c r="C146" s="615"/>
      <c r="D146" s="615"/>
      <c r="E146" s="453"/>
      <c r="F146" s="454"/>
      <c r="G146" s="454"/>
      <c r="H146" s="454"/>
      <c r="I146" s="454"/>
      <c r="J146" s="454"/>
      <c r="K146" s="454"/>
      <c r="L146" s="454"/>
      <c r="M146" s="454"/>
      <c r="N146" s="455"/>
      <c r="O146" s="456"/>
      <c r="P146" s="455"/>
      <c r="Q146" s="456"/>
      <c r="R146" s="457"/>
      <c r="S146" s="187"/>
      <c r="T146" s="187"/>
      <c r="U146" s="187"/>
    </row>
    <row r="147" spans="1:21" s="379" customFormat="1" x14ac:dyDescent="0.25">
      <c r="A147" s="458">
        <f>+A145</f>
        <v>10</v>
      </c>
      <c r="B147" s="459" t="str">
        <f>+B145</f>
        <v>Ime i prezime</v>
      </c>
      <c r="C147" s="427"/>
      <c r="D147" s="428"/>
      <c r="E147" s="428"/>
      <c r="F147" s="145"/>
      <c r="G147" s="429">
        <f>SUM(I147:M147)</f>
        <v>0</v>
      </c>
      <c r="H147" s="145"/>
      <c r="I147" s="145"/>
      <c r="J147" s="145"/>
      <c r="K147" s="145"/>
      <c r="L147" s="145"/>
      <c r="M147" s="145"/>
      <c r="N147" s="460"/>
      <c r="O147" s="461"/>
      <c r="P147" s="460"/>
      <c r="Q147" s="461"/>
      <c r="R147" s="462"/>
      <c r="S147" s="187"/>
      <c r="T147" s="187"/>
      <c r="U147" s="187"/>
    </row>
    <row r="148" spans="1:21" s="379" customFormat="1" x14ac:dyDescent="0.25">
      <c r="A148" s="463" t="s">
        <v>211</v>
      </c>
      <c r="B148" s="277"/>
      <c r="C148" s="277"/>
      <c r="D148" s="277"/>
      <c r="E148" s="277"/>
      <c r="F148" s="441"/>
      <c r="G148" s="378"/>
      <c r="H148" s="378"/>
      <c r="I148" s="378"/>
      <c r="J148" s="378"/>
      <c r="K148" s="378"/>
      <c r="L148" s="378"/>
      <c r="M148" s="378"/>
      <c r="O148" s="187"/>
      <c r="Q148" s="187"/>
      <c r="R148" s="380"/>
      <c r="S148" s="187"/>
      <c r="T148" s="187"/>
      <c r="U148" s="187"/>
    </row>
    <row r="149" spans="1:21" s="473" customFormat="1" x14ac:dyDescent="0.25">
      <c r="A149" s="464">
        <f>+A145</f>
        <v>10</v>
      </c>
      <c r="B149" s="465" t="str">
        <f>+B145</f>
        <v>Ime i prezime</v>
      </c>
      <c r="C149" s="467"/>
      <c r="D149" s="467"/>
      <c r="E149" s="467"/>
      <c r="F149" s="468">
        <f>+F145+F147</f>
        <v>0</v>
      </c>
      <c r="G149" s="469">
        <f>SUM(I149:M149)</f>
        <v>0</v>
      </c>
      <c r="H149" s="468">
        <f t="shared" ref="H149:M149" si="22">+H145+H147</f>
        <v>0</v>
      </c>
      <c r="I149" s="468">
        <f t="shared" si="22"/>
        <v>0</v>
      </c>
      <c r="J149" s="468">
        <f t="shared" si="22"/>
        <v>0</v>
      </c>
      <c r="K149" s="468">
        <f t="shared" si="22"/>
        <v>0</v>
      </c>
      <c r="L149" s="468">
        <f t="shared" si="22"/>
        <v>0</v>
      </c>
      <c r="M149" s="468">
        <f t="shared" si="22"/>
        <v>0</v>
      </c>
      <c r="N149" s="474" t="str">
        <f>IF(E149="","",IF(E149="Nije ocijenjen","",IF(E149="Ocijenjen",IF(G149&lt;10,"Član 18. stav 7. Kriterija",(L149+(M149/2))/(G149)))))</f>
        <v/>
      </c>
      <c r="O149" s="475" t="str">
        <f>IF(E149="","",IF(E149="Nije ocijenjen","",IF(E149="Ocijenjen",IF(N149="Član 18. stav 7. Kriterija","",IF(N149&gt;0.4,0,IF(N149&gt;0.3,5,IF(N149&gt;0.2,10,IF(N149&gt;0.1,15,IF(N149&gt;0.05,20,IF(N149&lt;=0.05,25,))))))))))</f>
        <v/>
      </c>
      <c r="P149" s="474" t="str">
        <f>IF(E149="","",IF(E149="Nije ocijenjen","",IF(E149="Ocijenjen",IF(F149=0,"",((L149+K149+(M149/2))/(F149))))))</f>
        <v/>
      </c>
      <c r="Q149" s="475" t="str">
        <f>IF(E149="","",IF(E149="Nije ocijenjen","",IF(E149="Ocijenjen",IF(P149&gt;0.2,0,IF(P149&gt;0.15,1,IF(P149&gt;0.1,2,IF(P149&gt;0.06,3,IF(P149&gt;0.03,4,IF(P149&lt;=0.03,5,)))))))))</f>
        <v/>
      </c>
      <c r="R149" s="472" t="str">
        <f>IF(E149="","",IF(E149="Nije ocijenjen","",IF(E149="Ocijenjen",IF(N149="Član 18. stav 7. Kriterija",Q149,O149+Q149))))</f>
        <v/>
      </c>
      <c r="S149" s="380"/>
      <c r="T149" s="380"/>
      <c r="U149" s="380"/>
    </row>
    <row r="150" spans="1:21" s="379" customFormat="1" x14ac:dyDescent="0.25">
      <c r="A150" s="277"/>
      <c r="B150" s="277"/>
      <c r="C150" s="277"/>
      <c r="D150" s="277"/>
      <c r="E150" s="277"/>
      <c r="F150" s="441"/>
      <c r="G150" s="378"/>
      <c r="H150" s="378"/>
      <c r="I150" s="378"/>
      <c r="J150" s="378"/>
      <c r="K150" s="378"/>
      <c r="L150" s="378"/>
      <c r="M150" s="378"/>
      <c r="O150" s="187"/>
      <c r="Q150" s="187"/>
      <c r="R150" s="380"/>
      <c r="S150" s="187"/>
      <c r="T150" s="187"/>
      <c r="U150" s="187"/>
    </row>
    <row r="151" spans="1:21" s="379" customFormat="1" x14ac:dyDescent="0.25">
      <c r="A151" s="615" t="s">
        <v>209</v>
      </c>
      <c r="B151" s="615"/>
      <c r="C151" s="615"/>
      <c r="D151" s="615"/>
      <c r="E151" s="444"/>
      <c r="F151" s="445"/>
      <c r="G151" s="445"/>
      <c r="H151" s="446"/>
      <c r="I151" s="446"/>
      <c r="J151" s="446"/>
      <c r="K151" s="446"/>
      <c r="L151" s="446"/>
      <c r="M151" s="445"/>
      <c r="N151" s="447"/>
      <c r="O151" s="447"/>
      <c r="P151" s="447"/>
      <c r="Q151" s="448"/>
      <c r="R151" s="448"/>
      <c r="S151" s="187"/>
      <c r="T151" s="187"/>
      <c r="U151" s="187"/>
    </row>
    <row r="152" spans="1:21" s="379" customFormat="1" x14ac:dyDescent="0.25">
      <c r="A152" s="449">
        <v>11</v>
      </c>
      <c r="B152" s="427" t="s">
        <v>213</v>
      </c>
      <c r="C152" s="427"/>
      <c r="D152" s="428"/>
      <c r="E152" s="428"/>
      <c r="F152" s="145"/>
      <c r="G152" s="429">
        <f>SUM(I152:M152)</f>
        <v>0</v>
      </c>
      <c r="H152" s="145"/>
      <c r="I152" s="145"/>
      <c r="J152" s="145"/>
      <c r="K152" s="145"/>
      <c r="L152" s="145"/>
      <c r="M152" s="145"/>
      <c r="N152" s="460"/>
      <c r="O152" s="461"/>
      <c r="P152" s="460"/>
      <c r="Q152" s="461"/>
      <c r="R152" s="462"/>
      <c r="S152" s="187"/>
      <c r="T152" s="187"/>
      <c r="U152" s="187"/>
    </row>
    <row r="153" spans="1:21" s="379" customFormat="1" x14ac:dyDescent="0.25">
      <c r="A153" s="615" t="s">
        <v>210</v>
      </c>
      <c r="B153" s="615"/>
      <c r="C153" s="615"/>
      <c r="D153" s="615"/>
      <c r="E153" s="453"/>
      <c r="F153" s="454"/>
      <c r="G153" s="454"/>
      <c r="H153" s="454"/>
      <c r="I153" s="454"/>
      <c r="J153" s="454"/>
      <c r="K153" s="454"/>
      <c r="L153" s="454"/>
      <c r="M153" s="454"/>
      <c r="N153" s="455"/>
      <c r="O153" s="456"/>
      <c r="P153" s="455"/>
      <c r="Q153" s="456"/>
      <c r="R153" s="457"/>
      <c r="S153" s="187"/>
      <c r="T153" s="187"/>
      <c r="U153" s="187"/>
    </row>
    <row r="154" spans="1:21" s="379" customFormat="1" x14ac:dyDescent="0.25">
      <c r="A154" s="458">
        <f>+A152</f>
        <v>11</v>
      </c>
      <c r="B154" s="459" t="str">
        <f>+B152</f>
        <v>Ime i prezime</v>
      </c>
      <c r="C154" s="427"/>
      <c r="D154" s="428"/>
      <c r="E154" s="428"/>
      <c r="F154" s="145"/>
      <c r="G154" s="429">
        <f>SUM(I154:M154)</f>
        <v>0</v>
      </c>
      <c r="H154" s="145"/>
      <c r="I154" s="145"/>
      <c r="J154" s="145"/>
      <c r="K154" s="145"/>
      <c r="L154" s="145"/>
      <c r="M154" s="145"/>
      <c r="N154" s="460"/>
      <c r="O154" s="461"/>
      <c r="P154" s="460"/>
      <c r="Q154" s="461"/>
      <c r="R154" s="462"/>
      <c r="S154" s="187"/>
      <c r="T154" s="187"/>
      <c r="U154" s="187"/>
    </row>
    <row r="155" spans="1:21" s="379" customFormat="1" x14ac:dyDescent="0.25">
      <c r="A155" s="463" t="s">
        <v>211</v>
      </c>
      <c r="B155" s="277"/>
      <c r="C155" s="277"/>
      <c r="D155" s="277"/>
      <c r="E155" s="277"/>
      <c r="F155" s="441"/>
      <c r="G155" s="378"/>
      <c r="H155" s="378"/>
      <c r="I155" s="378"/>
      <c r="J155" s="378"/>
      <c r="K155" s="378"/>
      <c r="L155" s="378"/>
      <c r="M155" s="378"/>
      <c r="O155" s="187"/>
      <c r="Q155" s="187"/>
      <c r="R155" s="380"/>
      <c r="S155" s="187"/>
      <c r="T155" s="187"/>
      <c r="U155" s="187"/>
    </row>
    <row r="156" spans="1:21" s="473" customFormat="1" x14ac:dyDescent="0.25">
      <c r="A156" s="464">
        <f>+A152</f>
        <v>11</v>
      </c>
      <c r="B156" s="465" t="str">
        <f>+B152</f>
        <v>Ime i prezime</v>
      </c>
      <c r="C156" s="467"/>
      <c r="D156" s="467"/>
      <c r="E156" s="467"/>
      <c r="F156" s="468">
        <f>+F152+F154</f>
        <v>0</v>
      </c>
      <c r="G156" s="469">
        <f>SUM(I156:M156)</f>
        <v>0</v>
      </c>
      <c r="H156" s="468">
        <f t="shared" ref="H156:M156" si="23">+H152+H154</f>
        <v>0</v>
      </c>
      <c r="I156" s="468">
        <f t="shared" si="23"/>
        <v>0</v>
      </c>
      <c r="J156" s="468">
        <f t="shared" si="23"/>
        <v>0</v>
      </c>
      <c r="K156" s="468">
        <f t="shared" si="23"/>
        <v>0</v>
      </c>
      <c r="L156" s="468">
        <f t="shared" si="23"/>
        <v>0</v>
      </c>
      <c r="M156" s="468">
        <f t="shared" si="23"/>
        <v>0</v>
      </c>
      <c r="N156" s="474" t="str">
        <f>IF(E156="","",IF(E156="Nije ocijenjen","",IF(E156="Ocijenjen",IF(G156&lt;10,"Član 18. stav 7. Kriterija",(L156+(M156/2))/(G156)))))</f>
        <v/>
      </c>
      <c r="O156" s="475" t="str">
        <f>IF(E156="","",IF(E156="Nije ocijenjen","",IF(E156="Ocijenjen",IF(N156="Član 18. stav 7. Kriterija","",IF(N156&gt;0.4,0,IF(N156&gt;0.3,5,IF(N156&gt;0.2,10,IF(N156&gt;0.1,15,IF(N156&gt;0.05,20,IF(N156&lt;=0.05,25,))))))))))</f>
        <v/>
      </c>
      <c r="P156" s="474" t="str">
        <f>IF(E156="","",IF(E156="Nije ocijenjen","",IF(E156="Ocijenjen",IF(F156=0,"",((L156+K156+(M156/2))/(F156))))))</f>
        <v/>
      </c>
      <c r="Q156" s="475" t="str">
        <f>IF(E156="","",IF(E156="Nije ocijenjen","",IF(E156="Ocijenjen",IF(P156&gt;0.2,0,IF(P156&gt;0.15,1,IF(P156&gt;0.1,2,IF(P156&gt;0.06,3,IF(P156&gt;0.03,4,IF(P156&lt;=0.03,5,)))))))))</f>
        <v/>
      </c>
      <c r="R156" s="472" t="str">
        <f>IF(E156="","",IF(E156="Nije ocijenjen","",IF(E156="Ocijenjen",IF(N156="Član 18. stav 7. Kriterija",Q156,O156+Q156))))</f>
        <v/>
      </c>
      <c r="S156" s="380"/>
      <c r="T156" s="380"/>
      <c r="U156" s="380"/>
    </row>
    <row r="157" spans="1:21" s="379" customFormat="1" x14ac:dyDescent="0.25">
      <c r="A157" s="277"/>
      <c r="B157" s="277"/>
      <c r="C157" s="277"/>
      <c r="D157" s="277"/>
      <c r="E157" s="277"/>
      <c r="F157" s="441"/>
      <c r="G157" s="378"/>
      <c r="H157" s="378"/>
      <c r="I157" s="378"/>
      <c r="J157" s="378"/>
      <c r="K157" s="378"/>
      <c r="L157" s="378"/>
      <c r="M157" s="378"/>
      <c r="O157" s="187"/>
      <c r="Q157" s="187"/>
      <c r="R157" s="380"/>
      <c r="S157" s="187"/>
      <c r="T157" s="187"/>
      <c r="U157" s="187"/>
    </row>
    <row r="158" spans="1:21" s="379" customFormat="1" x14ac:dyDescent="0.25">
      <c r="A158" s="615" t="s">
        <v>209</v>
      </c>
      <c r="B158" s="615"/>
      <c r="C158" s="615"/>
      <c r="D158" s="615"/>
      <c r="E158" s="444"/>
      <c r="F158" s="445"/>
      <c r="G158" s="445"/>
      <c r="H158" s="446"/>
      <c r="I158" s="446"/>
      <c r="J158" s="446"/>
      <c r="K158" s="446"/>
      <c r="L158" s="446"/>
      <c r="M158" s="445"/>
      <c r="N158" s="447"/>
      <c r="O158" s="447"/>
      <c r="P158" s="447"/>
      <c r="Q158" s="448"/>
      <c r="R158" s="448"/>
      <c r="S158" s="187"/>
      <c r="T158" s="187"/>
      <c r="U158" s="187"/>
    </row>
    <row r="159" spans="1:21" s="379" customFormat="1" x14ac:dyDescent="0.25">
      <c r="A159" s="449">
        <v>12</v>
      </c>
      <c r="B159" s="427" t="s">
        <v>213</v>
      </c>
      <c r="C159" s="427"/>
      <c r="D159" s="428"/>
      <c r="E159" s="428"/>
      <c r="F159" s="145"/>
      <c r="G159" s="429">
        <f>SUM(I159:M159)</f>
        <v>0</v>
      </c>
      <c r="H159" s="145"/>
      <c r="I159" s="145"/>
      <c r="J159" s="145"/>
      <c r="K159" s="145"/>
      <c r="L159" s="145"/>
      <c r="M159" s="145"/>
      <c r="N159" s="460"/>
      <c r="O159" s="461"/>
      <c r="P159" s="460"/>
      <c r="Q159" s="461"/>
      <c r="R159" s="462"/>
      <c r="S159" s="187"/>
      <c r="T159" s="187"/>
      <c r="U159" s="187"/>
    </row>
    <row r="160" spans="1:21" s="379" customFormat="1" x14ac:dyDescent="0.25">
      <c r="A160" s="615" t="s">
        <v>210</v>
      </c>
      <c r="B160" s="615"/>
      <c r="C160" s="615"/>
      <c r="D160" s="615"/>
      <c r="E160" s="453"/>
      <c r="F160" s="454"/>
      <c r="G160" s="454"/>
      <c r="H160" s="454"/>
      <c r="I160" s="454"/>
      <c r="J160" s="454"/>
      <c r="K160" s="454"/>
      <c r="L160" s="454"/>
      <c r="M160" s="454"/>
      <c r="N160" s="455"/>
      <c r="O160" s="456"/>
      <c r="P160" s="455"/>
      <c r="Q160" s="456"/>
      <c r="R160" s="457"/>
      <c r="S160" s="187"/>
      <c r="T160" s="187"/>
      <c r="U160" s="187"/>
    </row>
    <row r="161" spans="1:21" s="379" customFormat="1" x14ac:dyDescent="0.25">
      <c r="A161" s="458">
        <f>+A159</f>
        <v>12</v>
      </c>
      <c r="B161" s="459" t="str">
        <f>+B159</f>
        <v>Ime i prezime</v>
      </c>
      <c r="C161" s="427"/>
      <c r="D161" s="428"/>
      <c r="E161" s="428"/>
      <c r="F161" s="145"/>
      <c r="G161" s="429">
        <f>SUM(I161:M161)</f>
        <v>0</v>
      </c>
      <c r="H161" s="145"/>
      <c r="I161" s="145"/>
      <c r="J161" s="145"/>
      <c r="K161" s="145"/>
      <c r="L161" s="145"/>
      <c r="M161" s="145"/>
      <c r="N161" s="460"/>
      <c r="O161" s="461"/>
      <c r="P161" s="460"/>
      <c r="Q161" s="461"/>
      <c r="R161" s="462"/>
      <c r="S161" s="187"/>
      <c r="T161" s="187"/>
      <c r="U161" s="187"/>
    </row>
    <row r="162" spans="1:21" s="379" customFormat="1" x14ac:dyDescent="0.25">
      <c r="A162" s="463" t="s">
        <v>211</v>
      </c>
      <c r="B162" s="277"/>
      <c r="C162" s="277"/>
      <c r="D162" s="277"/>
      <c r="E162" s="277"/>
      <c r="F162" s="441"/>
      <c r="G162" s="378"/>
      <c r="H162" s="378"/>
      <c r="I162" s="378"/>
      <c r="J162" s="378"/>
      <c r="K162" s="378"/>
      <c r="L162" s="378"/>
      <c r="M162" s="378"/>
      <c r="O162" s="187"/>
      <c r="Q162" s="187"/>
      <c r="R162" s="380"/>
      <c r="S162" s="187"/>
      <c r="T162" s="187"/>
      <c r="U162" s="187"/>
    </row>
    <row r="163" spans="1:21" s="473" customFormat="1" x14ac:dyDescent="0.25">
      <c r="A163" s="464">
        <f>+A159</f>
        <v>12</v>
      </c>
      <c r="B163" s="465" t="str">
        <f>+B159</f>
        <v>Ime i prezime</v>
      </c>
      <c r="C163" s="467"/>
      <c r="D163" s="467"/>
      <c r="E163" s="467"/>
      <c r="F163" s="468">
        <f>+F159+F161</f>
        <v>0</v>
      </c>
      <c r="G163" s="469">
        <f>SUM(I163:M163)</f>
        <v>0</v>
      </c>
      <c r="H163" s="468">
        <f t="shared" ref="H163:M163" si="24">+H159+H161</f>
        <v>0</v>
      </c>
      <c r="I163" s="468">
        <f t="shared" si="24"/>
        <v>0</v>
      </c>
      <c r="J163" s="468">
        <f t="shared" si="24"/>
        <v>0</v>
      </c>
      <c r="K163" s="468">
        <f t="shared" si="24"/>
        <v>0</v>
      </c>
      <c r="L163" s="468">
        <f t="shared" si="24"/>
        <v>0</v>
      </c>
      <c r="M163" s="468">
        <f t="shared" si="24"/>
        <v>0</v>
      </c>
      <c r="N163" s="474" t="str">
        <f>IF(E163="","",IF(E163="Nije ocijenjen","",IF(E163="Ocijenjen",IF(G163&lt;10,"Član 18. stav 7. Kriterija",(L163+(M163/2))/(G163)))))</f>
        <v/>
      </c>
      <c r="O163" s="475" t="str">
        <f>IF(E163="","",IF(E163="Nije ocijenjen","",IF(E163="Ocijenjen",IF(N163="Član 18. stav 7. Kriterija","",IF(N163&gt;0.4,0,IF(N163&gt;0.3,5,IF(N163&gt;0.2,10,IF(N163&gt;0.1,15,IF(N163&gt;0.05,20,IF(N163&lt;=0.05,25,))))))))))</f>
        <v/>
      </c>
      <c r="P163" s="474" t="str">
        <f>IF(E163="","",IF(E163="Nije ocijenjen","",IF(E163="Ocijenjen",IF(F163=0,"",((L163+K163+(M163/2))/(F163))))))</f>
        <v/>
      </c>
      <c r="Q163" s="475" t="str">
        <f>IF(E163="","",IF(E163="Nije ocijenjen","",IF(E163="Ocijenjen",IF(P163&gt;0.2,0,IF(P163&gt;0.15,1,IF(P163&gt;0.1,2,IF(P163&gt;0.06,3,IF(P163&gt;0.03,4,IF(P163&lt;=0.03,5,)))))))))</f>
        <v/>
      </c>
      <c r="R163" s="472" t="str">
        <f>IF(E163="","",IF(E163="Nije ocijenjen","",IF(E163="Ocijenjen",IF(N163="Član 18. stav 7. Kriterija",Q163,O163+Q163))))</f>
        <v/>
      </c>
      <c r="S163" s="380"/>
      <c r="T163" s="380"/>
      <c r="U163" s="380"/>
    </row>
    <row r="164" spans="1:21" s="379" customFormat="1" x14ac:dyDescent="0.25">
      <c r="A164" s="277"/>
      <c r="B164" s="277"/>
      <c r="C164" s="277"/>
      <c r="D164" s="277"/>
      <c r="E164" s="277"/>
      <c r="F164" s="441"/>
      <c r="G164" s="378"/>
      <c r="H164" s="378"/>
      <c r="I164" s="378"/>
      <c r="J164" s="378"/>
      <c r="K164" s="378"/>
      <c r="L164" s="378"/>
      <c r="M164" s="378"/>
      <c r="O164" s="187"/>
      <c r="Q164" s="187"/>
      <c r="R164" s="380"/>
      <c r="S164" s="187"/>
      <c r="T164" s="187"/>
      <c r="U164" s="187"/>
    </row>
    <row r="165" spans="1:21" s="379" customFormat="1" x14ac:dyDescent="0.25">
      <c r="A165" s="615" t="s">
        <v>209</v>
      </c>
      <c r="B165" s="615"/>
      <c r="C165" s="615"/>
      <c r="D165" s="615"/>
      <c r="E165" s="444"/>
      <c r="F165" s="445"/>
      <c r="G165" s="445"/>
      <c r="H165" s="446"/>
      <c r="I165" s="446"/>
      <c r="J165" s="446"/>
      <c r="K165" s="446"/>
      <c r="L165" s="446"/>
      <c r="M165" s="445"/>
      <c r="N165" s="447"/>
      <c r="O165" s="447"/>
      <c r="P165" s="447"/>
      <c r="Q165" s="448"/>
      <c r="R165" s="448"/>
      <c r="S165" s="187"/>
      <c r="T165" s="187"/>
      <c r="U165" s="187"/>
    </row>
    <row r="166" spans="1:21" s="379" customFormat="1" x14ac:dyDescent="0.25">
      <c r="A166" s="449">
        <v>13</v>
      </c>
      <c r="B166" s="427" t="s">
        <v>213</v>
      </c>
      <c r="C166" s="427"/>
      <c r="D166" s="428"/>
      <c r="E166" s="428"/>
      <c r="F166" s="145"/>
      <c r="G166" s="429">
        <f>SUM(I166:M166)</f>
        <v>0</v>
      </c>
      <c r="H166" s="145"/>
      <c r="I166" s="145"/>
      <c r="J166" s="145"/>
      <c r="K166" s="145"/>
      <c r="L166" s="145"/>
      <c r="M166" s="145"/>
      <c r="N166" s="460"/>
      <c r="O166" s="461"/>
      <c r="P166" s="460"/>
      <c r="Q166" s="461"/>
      <c r="R166" s="462"/>
      <c r="S166" s="187"/>
      <c r="T166" s="187"/>
      <c r="U166" s="187"/>
    </row>
    <row r="167" spans="1:21" s="379" customFormat="1" x14ac:dyDescent="0.25">
      <c r="A167" s="615" t="s">
        <v>210</v>
      </c>
      <c r="B167" s="615"/>
      <c r="C167" s="615"/>
      <c r="D167" s="615"/>
      <c r="E167" s="453"/>
      <c r="F167" s="454"/>
      <c r="G167" s="454"/>
      <c r="H167" s="454"/>
      <c r="I167" s="454"/>
      <c r="J167" s="454"/>
      <c r="K167" s="454"/>
      <c r="L167" s="454"/>
      <c r="M167" s="454"/>
      <c r="N167" s="455"/>
      <c r="O167" s="456"/>
      <c r="P167" s="455"/>
      <c r="Q167" s="456"/>
      <c r="R167" s="457"/>
      <c r="S167" s="187"/>
      <c r="T167" s="187"/>
      <c r="U167" s="187"/>
    </row>
    <row r="168" spans="1:21" s="379" customFormat="1" x14ac:dyDescent="0.25">
      <c r="A168" s="458">
        <f>+A166</f>
        <v>13</v>
      </c>
      <c r="B168" s="459" t="str">
        <f>+B166</f>
        <v>Ime i prezime</v>
      </c>
      <c r="C168" s="427"/>
      <c r="D168" s="428"/>
      <c r="E168" s="428"/>
      <c r="F168" s="145"/>
      <c r="G168" s="429">
        <f>SUM(I168:M168)</f>
        <v>0</v>
      </c>
      <c r="H168" s="145"/>
      <c r="I168" s="145"/>
      <c r="J168" s="145"/>
      <c r="K168" s="145"/>
      <c r="L168" s="145"/>
      <c r="M168" s="145"/>
      <c r="N168" s="460"/>
      <c r="O168" s="461"/>
      <c r="P168" s="460"/>
      <c r="Q168" s="461"/>
      <c r="R168" s="462"/>
      <c r="S168" s="187"/>
      <c r="T168" s="187"/>
      <c r="U168" s="187"/>
    </row>
    <row r="169" spans="1:21" s="379" customFormat="1" x14ac:dyDescent="0.25">
      <c r="A169" s="463" t="s">
        <v>211</v>
      </c>
      <c r="B169" s="277"/>
      <c r="C169" s="277"/>
      <c r="D169" s="277"/>
      <c r="E169" s="277"/>
      <c r="F169" s="441"/>
      <c r="G169" s="378"/>
      <c r="H169" s="378"/>
      <c r="I169" s="378"/>
      <c r="J169" s="378"/>
      <c r="K169" s="378"/>
      <c r="L169" s="378"/>
      <c r="M169" s="378"/>
      <c r="O169" s="187"/>
      <c r="Q169" s="187"/>
      <c r="R169" s="380"/>
      <c r="S169" s="187"/>
      <c r="T169" s="187"/>
      <c r="U169" s="187"/>
    </row>
    <row r="170" spans="1:21" s="473" customFormat="1" x14ac:dyDescent="0.25">
      <c r="A170" s="464">
        <f>+A166</f>
        <v>13</v>
      </c>
      <c r="B170" s="465" t="str">
        <f>+B166</f>
        <v>Ime i prezime</v>
      </c>
      <c r="C170" s="467"/>
      <c r="D170" s="467"/>
      <c r="E170" s="467"/>
      <c r="F170" s="468">
        <f>+F166+F168</f>
        <v>0</v>
      </c>
      <c r="G170" s="469">
        <f>SUM(I170:M170)</f>
        <v>0</v>
      </c>
      <c r="H170" s="468">
        <f t="shared" ref="H170:M170" si="25">+H166+H168</f>
        <v>0</v>
      </c>
      <c r="I170" s="468">
        <f t="shared" si="25"/>
        <v>0</v>
      </c>
      <c r="J170" s="468">
        <f t="shared" si="25"/>
        <v>0</v>
      </c>
      <c r="K170" s="468">
        <f t="shared" si="25"/>
        <v>0</v>
      </c>
      <c r="L170" s="468">
        <f t="shared" si="25"/>
        <v>0</v>
      </c>
      <c r="M170" s="468">
        <f t="shared" si="25"/>
        <v>0</v>
      </c>
      <c r="N170" s="474" t="str">
        <f>IF(E170="","",IF(E170="Nije ocijenjen","",IF(E170="Ocijenjen",IF(G170&lt;10,"Član 18. stav 7. Kriterija",(L170+(M170/2))/(G170)))))</f>
        <v/>
      </c>
      <c r="O170" s="475" t="str">
        <f>IF(E170="","",IF(E170="Nije ocijenjen","",IF(E170="Ocijenjen",IF(N170="Član 18. stav 7. Kriterija","",IF(N170&gt;0.4,0,IF(N170&gt;0.3,5,IF(N170&gt;0.2,10,IF(N170&gt;0.1,15,IF(N170&gt;0.05,20,IF(N170&lt;=0.05,25,))))))))))</f>
        <v/>
      </c>
      <c r="P170" s="474" t="str">
        <f>IF(E170="","",IF(E170="Nije ocijenjen","",IF(E170="Ocijenjen",IF(F170=0,"",((L170+K170+(M170/2))/(F170))))))</f>
        <v/>
      </c>
      <c r="Q170" s="475" t="str">
        <f>IF(E170="","",IF(E170="Nije ocijenjen","",IF(E170="Ocijenjen",IF(P170&gt;0.2,0,IF(P170&gt;0.15,1,IF(P170&gt;0.1,2,IF(P170&gt;0.06,3,IF(P170&gt;0.03,4,IF(P170&lt;=0.03,5,)))))))))</f>
        <v/>
      </c>
      <c r="R170" s="472" t="str">
        <f>IF(E170="","",IF(E170="Nije ocijenjen","",IF(E170="Ocijenjen",IF(N170="Član 18. stav 7. Kriterija",Q170,O170+Q170))))</f>
        <v/>
      </c>
      <c r="S170" s="380"/>
      <c r="T170" s="380"/>
      <c r="U170" s="380"/>
    </row>
    <row r="171" spans="1:21" s="379" customFormat="1" x14ac:dyDescent="0.25">
      <c r="A171" s="277"/>
      <c r="B171" s="277"/>
      <c r="C171" s="277"/>
      <c r="D171" s="277"/>
      <c r="E171" s="277"/>
      <c r="F171" s="441"/>
      <c r="G171" s="378"/>
      <c r="H171" s="378"/>
      <c r="I171" s="378"/>
      <c r="J171" s="378"/>
      <c r="K171" s="378"/>
      <c r="L171" s="378"/>
      <c r="M171" s="378"/>
      <c r="O171" s="187"/>
      <c r="Q171" s="187"/>
      <c r="R171" s="380"/>
      <c r="S171" s="187"/>
      <c r="T171" s="187"/>
      <c r="U171" s="187"/>
    </row>
    <row r="172" spans="1:21" s="379" customFormat="1" x14ac:dyDescent="0.25">
      <c r="A172" s="615" t="s">
        <v>209</v>
      </c>
      <c r="B172" s="615"/>
      <c r="C172" s="615"/>
      <c r="D172" s="615"/>
      <c r="E172" s="444"/>
      <c r="F172" s="445"/>
      <c r="G172" s="445"/>
      <c r="H172" s="446"/>
      <c r="I172" s="446"/>
      <c r="J172" s="446"/>
      <c r="K172" s="446"/>
      <c r="L172" s="446"/>
      <c r="M172" s="445"/>
      <c r="N172" s="447"/>
      <c r="O172" s="447"/>
      <c r="P172" s="447"/>
      <c r="Q172" s="448"/>
      <c r="R172" s="448"/>
      <c r="S172" s="187"/>
      <c r="T172" s="187"/>
      <c r="U172" s="187"/>
    </row>
    <row r="173" spans="1:21" s="379" customFormat="1" x14ac:dyDescent="0.25">
      <c r="A173" s="449">
        <v>14</v>
      </c>
      <c r="B173" s="427" t="s">
        <v>213</v>
      </c>
      <c r="C173" s="427"/>
      <c r="D173" s="428"/>
      <c r="E173" s="428"/>
      <c r="F173" s="145"/>
      <c r="G173" s="429">
        <f>SUM(I173:M173)</f>
        <v>0</v>
      </c>
      <c r="H173" s="145"/>
      <c r="I173" s="145"/>
      <c r="J173" s="145"/>
      <c r="K173" s="145"/>
      <c r="L173" s="145"/>
      <c r="M173" s="145"/>
      <c r="N173" s="460"/>
      <c r="O173" s="461"/>
      <c r="P173" s="460"/>
      <c r="Q173" s="461"/>
      <c r="R173" s="462"/>
      <c r="S173" s="187"/>
      <c r="T173" s="187"/>
      <c r="U173" s="187"/>
    </row>
    <row r="174" spans="1:21" s="379" customFormat="1" x14ac:dyDescent="0.25">
      <c r="A174" s="615" t="s">
        <v>210</v>
      </c>
      <c r="B174" s="615"/>
      <c r="C174" s="615"/>
      <c r="D174" s="615"/>
      <c r="E174" s="453"/>
      <c r="F174" s="454"/>
      <c r="G174" s="454"/>
      <c r="H174" s="454"/>
      <c r="I174" s="454"/>
      <c r="J174" s="454"/>
      <c r="K174" s="454"/>
      <c r="L174" s="454"/>
      <c r="M174" s="454"/>
      <c r="N174" s="455"/>
      <c r="O174" s="456"/>
      <c r="P174" s="455"/>
      <c r="Q174" s="456"/>
      <c r="R174" s="457"/>
      <c r="S174" s="187"/>
      <c r="T174" s="187"/>
      <c r="U174" s="187"/>
    </row>
    <row r="175" spans="1:21" s="379" customFormat="1" x14ac:dyDescent="0.25">
      <c r="A175" s="458">
        <f>+A173</f>
        <v>14</v>
      </c>
      <c r="B175" s="459" t="str">
        <f>+B173</f>
        <v>Ime i prezime</v>
      </c>
      <c r="C175" s="427"/>
      <c r="D175" s="428"/>
      <c r="E175" s="428"/>
      <c r="F175" s="145"/>
      <c r="G175" s="429">
        <f>SUM(I175:M175)</f>
        <v>0</v>
      </c>
      <c r="H175" s="145"/>
      <c r="I175" s="145"/>
      <c r="J175" s="145"/>
      <c r="K175" s="145"/>
      <c r="L175" s="145"/>
      <c r="M175" s="145"/>
      <c r="N175" s="460"/>
      <c r="O175" s="461"/>
      <c r="P175" s="460"/>
      <c r="Q175" s="461"/>
      <c r="R175" s="462"/>
      <c r="S175" s="187"/>
      <c r="T175" s="187"/>
      <c r="U175" s="187"/>
    </row>
    <row r="176" spans="1:21" s="379" customFormat="1" x14ac:dyDescent="0.25">
      <c r="A176" s="463" t="s">
        <v>211</v>
      </c>
      <c r="B176" s="277"/>
      <c r="C176" s="277"/>
      <c r="D176" s="277"/>
      <c r="E176" s="277"/>
      <c r="F176" s="441"/>
      <c r="G176" s="378"/>
      <c r="H176" s="378"/>
      <c r="I176" s="378"/>
      <c r="J176" s="378"/>
      <c r="K176" s="378"/>
      <c r="L176" s="378"/>
      <c r="M176" s="378"/>
      <c r="O176" s="187"/>
      <c r="Q176" s="187"/>
      <c r="R176" s="380"/>
      <c r="S176" s="187"/>
      <c r="T176" s="187"/>
      <c r="U176" s="187"/>
    </row>
    <row r="177" spans="1:21" s="473" customFormat="1" x14ac:dyDescent="0.25">
      <c r="A177" s="464">
        <f>+A173</f>
        <v>14</v>
      </c>
      <c r="B177" s="465" t="str">
        <f>+B173</f>
        <v>Ime i prezime</v>
      </c>
      <c r="C177" s="467"/>
      <c r="D177" s="467"/>
      <c r="E177" s="467"/>
      <c r="F177" s="468">
        <f>+F173+F175</f>
        <v>0</v>
      </c>
      <c r="G177" s="469">
        <f>SUM(I177:M177)</f>
        <v>0</v>
      </c>
      <c r="H177" s="468">
        <f t="shared" ref="H177:M177" si="26">+H173+H175</f>
        <v>0</v>
      </c>
      <c r="I177" s="468">
        <f t="shared" si="26"/>
        <v>0</v>
      </c>
      <c r="J177" s="468">
        <f t="shared" si="26"/>
        <v>0</v>
      </c>
      <c r="K177" s="468">
        <f t="shared" si="26"/>
        <v>0</v>
      </c>
      <c r="L177" s="468">
        <f t="shared" si="26"/>
        <v>0</v>
      </c>
      <c r="M177" s="468">
        <f t="shared" si="26"/>
        <v>0</v>
      </c>
      <c r="N177" s="474" t="str">
        <f>IF(E177="","",IF(E177="Nije ocijenjen","",IF(E177="Ocijenjen",IF(G177&lt;10,"Član 18. stav 7. Kriterija",(L177+(M177/2))/(G177)))))</f>
        <v/>
      </c>
      <c r="O177" s="475" t="str">
        <f>IF(E177="","",IF(E177="Nije ocijenjen","",IF(E177="Ocijenjen",IF(N177="Član 18. stav 7. Kriterija","",IF(N177&gt;0.4,0,IF(N177&gt;0.3,5,IF(N177&gt;0.2,10,IF(N177&gt;0.1,15,IF(N177&gt;0.05,20,IF(N177&lt;=0.05,25,))))))))))</f>
        <v/>
      </c>
      <c r="P177" s="474" t="str">
        <f>IF(E177="","",IF(E177="Nije ocijenjen","",IF(E177="Ocijenjen",IF(F177=0,"",((L177+K177+(M177/2))/(F177))))))</f>
        <v/>
      </c>
      <c r="Q177" s="475" t="str">
        <f>IF(E177="","",IF(E177="Nije ocijenjen","",IF(E177="Ocijenjen",IF(P177&gt;0.2,0,IF(P177&gt;0.15,1,IF(P177&gt;0.1,2,IF(P177&gt;0.06,3,IF(P177&gt;0.03,4,IF(P177&lt;=0.03,5,)))))))))</f>
        <v/>
      </c>
      <c r="R177" s="472" t="str">
        <f>IF(E177="","",IF(E177="Nije ocijenjen","",IF(E177="Ocijenjen",IF(N177="Član 18. stav 7. Kriterija",Q177,O177+Q177))))</f>
        <v/>
      </c>
      <c r="S177" s="380"/>
      <c r="T177" s="380"/>
      <c r="U177" s="380"/>
    </row>
    <row r="178" spans="1:21" s="379" customFormat="1" x14ac:dyDescent="0.25">
      <c r="A178" s="277"/>
      <c r="B178" s="277"/>
      <c r="C178" s="277"/>
      <c r="D178" s="277"/>
      <c r="E178" s="277"/>
      <c r="F178" s="441"/>
      <c r="G178" s="378"/>
      <c r="H178" s="378"/>
      <c r="I178" s="378"/>
      <c r="J178" s="378"/>
      <c r="K178" s="378"/>
      <c r="L178" s="378"/>
      <c r="M178" s="378"/>
      <c r="O178" s="187"/>
      <c r="Q178" s="187"/>
      <c r="R178" s="380"/>
      <c r="S178" s="187"/>
      <c r="T178" s="187"/>
      <c r="U178" s="187"/>
    </row>
    <row r="179" spans="1:21" s="379" customFormat="1" x14ac:dyDescent="0.25">
      <c r="A179" s="615" t="s">
        <v>209</v>
      </c>
      <c r="B179" s="615"/>
      <c r="C179" s="615"/>
      <c r="D179" s="615"/>
      <c r="E179" s="444"/>
      <c r="F179" s="445"/>
      <c r="G179" s="445"/>
      <c r="H179" s="446"/>
      <c r="I179" s="446"/>
      <c r="J179" s="446"/>
      <c r="K179" s="446"/>
      <c r="L179" s="446"/>
      <c r="M179" s="445"/>
      <c r="N179" s="447"/>
      <c r="O179" s="447"/>
      <c r="P179" s="447"/>
      <c r="Q179" s="448"/>
      <c r="R179" s="448"/>
      <c r="S179" s="187"/>
      <c r="T179" s="187"/>
      <c r="U179" s="187"/>
    </row>
    <row r="180" spans="1:21" s="379" customFormat="1" x14ac:dyDescent="0.25">
      <c r="A180" s="449">
        <v>15</v>
      </c>
      <c r="B180" s="427" t="s">
        <v>213</v>
      </c>
      <c r="C180" s="427"/>
      <c r="D180" s="428"/>
      <c r="E180" s="428"/>
      <c r="F180" s="145"/>
      <c r="G180" s="429">
        <f>SUM(I180:M180)</f>
        <v>0</v>
      </c>
      <c r="H180" s="145"/>
      <c r="I180" s="145"/>
      <c r="J180" s="145"/>
      <c r="K180" s="145"/>
      <c r="L180" s="145"/>
      <c r="M180" s="145"/>
      <c r="N180" s="460"/>
      <c r="O180" s="461"/>
      <c r="P180" s="460"/>
      <c r="Q180" s="461"/>
      <c r="R180" s="462"/>
      <c r="S180" s="187"/>
      <c r="T180" s="187"/>
      <c r="U180" s="187"/>
    </row>
    <row r="181" spans="1:21" s="379" customFormat="1" x14ac:dyDescent="0.25">
      <c r="A181" s="615" t="s">
        <v>210</v>
      </c>
      <c r="B181" s="615"/>
      <c r="C181" s="615"/>
      <c r="D181" s="615"/>
      <c r="E181" s="453"/>
      <c r="F181" s="454"/>
      <c r="G181" s="454"/>
      <c r="H181" s="454"/>
      <c r="I181" s="454"/>
      <c r="J181" s="454"/>
      <c r="K181" s="454"/>
      <c r="L181" s="454"/>
      <c r="M181" s="454"/>
      <c r="N181" s="455"/>
      <c r="O181" s="456"/>
      <c r="P181" s="455"/>
      <c r="Q181" s="456"/>
      <c r="R181" s="457"/>
      <c r="S181" s="187"/>
      <c r="T181" s="187"/>
      <c r="U181" s="187"/>
    </row>
    <row r="182" spans="1:21" s="379" customFormat="1" x14ac:dyDescent="0.25">
      <c r="A182" s="458">
        <f>+A180</f>
        <v>15</v>
      </c>
      <c r="B182" s="459" t="str">
        <f>+B180</f>
        <v>Ime i prezime</v>
      </c>
      <c r="C182" s="427"/>
      <c r="D182" s="428"/>
      <c r="E182" s="428"/>
      <c r="F182" s="145"/>
      <c r="G182" s="429">
        <f>SUM(I182:M182)</f>
        <v>0</v>
      </c>
      <c r="H182" s="145"/>
      <c r="I182" s="145"/>
      <c r="J182" s="145"/>
      <c r="K182" s="145"/>
      <c r="L182" s="145"/>
      <c r="M182" s="145"/>
      <c r="N182" s="460"/>
      <c r="O182" s="461"/>
      <c r="P182" s="460"/>
      <c r="Q182" s="461"/>
      <c r="R182" s="462"/>
      <c r="S182" s="187"/>
      <c r="T182" s="187"/>
      <c r="U182" s="187"/>
    </row>
    <row r="183" spans="1:21" s="379" customFormat="1" x14ac:dyDescent="0.25">
      <c r="A183" s="463" t="s">
        <v>211</v>
      </c>
      <c r="B183" s="277"/>
      <c r="C183" s="277"/>
      <c r="D183" s="277"/>
      <c r="E183" s="277"/>
      <c r="F183" s="441"/>
      <c r="G183" s="378"/>
      <c r="H183" s="378"/>
      <c r="I183" s="378"/>
      <c r="J183" s="378"/>
      <c r="K183" s="378"/>
      <c r="L183" s="378"/>
      <c r="M183" s="378"/>
      <c r="O183" s="187"/>
      <c r="Q183" s="187"/>
      <c r="R183" s="380"/>
      <c r="S183" s="187"/>
      <c r="T183" s="187"/>
      <c r="U183" s="187"/>
    </row>
    <row r="184" spans="1:21" s="473" customFormat="1" x14ac:dyDescent="0.25">
      <c r="A184" s="464">
        <f>+A180</f>
        <v>15</v>
      </c>
      <c r="B184" s="465" t="str">
        <f>+B180</f>
        <v>Ime i prezime</v>
      </c>
      <c r="C184" s="467"/>
      <c r="D184" s="467"/>
      <c r="E184" s="467"/>
      <c r="F184" s="468">
        <f>+F180+F182</f>
        <v>0</v>
      </c>
      <c r="G184" s="469">
        <f>SUM(I184:M184)</f>
        <v>0</v>
      </c>
      <c r="H184" s="468">
        <f t="shared" ref="H184:M184" si="27">+H180+H182</f>
        <v>0</v>
      </c>
      <c r="I184" s="468">
        <f t="shared" si="27"/>
        <v>0</v>
      </c>
      <c r="J184" s="468">
        <f t="shared" si="27"/>
        <v>0</v>
      </c>
      <c r="K184" s="468">
        <f t="shared" si="27"/>
        <v>0</v>
      </c>
      <c r="L184" s="468">
        <f t="shared" si="27"/>
        <v>0</v>
      </c>
      <c r="M184" s="468">
        <f t="shared" si="27"/>
        <v>0</v>
      </c>
      <c r="N184" s="474" t="str">
        <f>IF(E184="","",IF(E184="Nije ocijenjen","",IF(E184="Ocijenjen",IF(G184&lt;10,"Član 18. stav 7. Kriterija",(L184+(M184/2))/(G184)))))</f>
        <v/>
      </c>
      <c r="O184" s="475" t="str">
        <f>IF(E184="","",IF(E184="Nije ocijenjen","",IF(E184="Ocijenjen",IF(N184="Član 18. stav 7. Kriterija","",IF(N184&gt;0.4,0,IF(N184&gt;0.3,5,IF(N184&gt;0.2,10,IF(N184&gt;0.1,15,IF(N184&gt;0.05,20,IF(N184&lt;=0.05,25,))))))))))</f>
        <v/>
      </c>
      <c r="P184" s="474" t="str">
        <f>IF(E184="","",IF(E184="Nije ocijenjen","",IF(E184="Ocijenjen",IF(F184=0,"",((L184+K184+(M184/2))/(F184))))))</f>
        <v/>
      </c>
      <c r="Q184" s="475" t="str">
        <f>IF(E184="","",IF(E184="Nije ocijenjen","",IF(E184="Ocijenjen",IF(P184&gt;0.2,0,IF(P184&gt;0.15,1,IF(P184&gt;0.1,2,IF(P184&gt;0.06,3,IF(P184&gt;0.03,4,IF(P184&lt;=0.03,5,)))))))))</f>
        <v/>
      </c>
      <c r="R184" s="472" t="str">
        <f>IF(E184="","",IF(E184="Nije ocijenjen","",IF(E184="Ocijenjen",IF(N184="Član 18. stav 7. Kriterija",Q184,O184+Q184))))</f>
        <v/>
      </c>
      <c r="S184" s="380"/>
      <c r="T184" s="380"/>
      <c r="U184" s="380"/>
    </row>
    <row r="185" spans="1:21" s="379" customFormat="1" x14ac:dyDescent="0.25">
      <c r="A185" s="277"/>
      <c r="B185" s="277"/>
      <c r="C185" s="277"/>
      <c r="D185" s="277"/>
      <c r="E185" s="277"/>
      <c r="F185" s="441"/>
      <c r="G185" s="378"/>
      <c r="H185" s="378"/>
      <c r="I185" s="378"/>
      <c r="J185" s="378"/>
      <c r="K185" s="378"/>
      <c r="L185" s="378"/>
      <c r="M185" s="378"/>
      <c r="O185" s="187"/>
      <c r="Q185" s="187"/>
      <c r="R185" s="380"/>
      <c r="S185" s="187"/>
      <c r="T185" s="187"/>
      <c r="U185" s="187"/>
    </row>
    <row r="186" spans="1:21" s="379" customFormat="1" x14ac:dyDescent="0.25">
      <c r="A186" s="615" t="s">
        <v>209</v>
      </c>
      <c r="B186" s="615"/>
      <c r="C186" s="615"/>
      <c r="D186" s="615"/>
      <c r="E186" s="444"/>
      <c r="F186" s="445"/>
      <c r="G186" s="445"/>
      <c r="H186" s="446"/>
      <c r="I186" s="446"/>
      <c r="J186" s="446"/>
      <c r="K186" s="446"/>
      <c r="L186" s="446"/>
      <c r="M186" s="445"/>
      <c r="N186" s="447"/>
      <c r="O186" s="447"/>
      <c r="P186" s="447"/>
      <c r="Q186" s="448"/>
      <c r="R186" s="448"/>
      <c r="S186" s="187"/>
      <c r="T186" s="187"/>
      <c r="U186" s="187"/>
    </row>
    <row r="187" spans="1:21" s="379" customFormat="1" x14ac:dyDescent="0.25">
      <c r="A187" s="449">
        <v>16</v>
      </c>
      <c r="B187" s="427" t="s">
        <v>213</v>
      </c>
      <c r="C187" s="427"/>
      <c r="D187" s="428"/>
      <c r="E187" s="428"/>
      <c r="F187" s="145"/>
      <c r="G187" s="429">
        <f>SUM(I187:M187)</f>
        <v>0</v>
      </c>
      <c r="H187" s="145"/>
      <c r="I187" s="145"/>
      <c r="J187" s="145"/>
      <c r="K187" s="145"/>
      <c r="L187" s="145"/>
      <c r="M187" s="145"/>
      <c r="N187" s="460"/>
      <c r="O187" s="461"/>
      <c r="P187" s="460"/>
      <c r="Q187" s="461"/>
      <c r="R187" s="462"/>
      <c r="S187" s="187"/>
      <c r="T187" s="187"/>
      <c r="U187" s="187"/>
    </row>
    <row r="188" spans="1:21" s="379" customFormat="1" x14ac:dyDescent="0.25">
      <c r="A188" s="615" t="s">
        <v>210</v>
      </c>
      <c r="B188" s="615"/>
      <c r="C188" s="615"/>
      <c r="D188" s="615"/>
      <c r="E188" s="453"/>
      <c r="F188" s="454"/>
      <c r="G188" s="454"/>
      <c r="H188" s="454"/>
      <c r="I188" s="454"/>
      <c r="J188" s="454"/>
      <c r="K188" s="454"/>
      <c r="L188" s="454"/>
      <c r="M188" s="454"/>
      <c r="N188" s="455"/>
      <c r="O188" s="456"/>
      <c r="P188" s="455"/>
      <c r="Q188" s="456"/>
      <c r="R188" s="457"/>
      <c r="S188" s="187"/>
      <c r="T188" s="187"/>
      <c r="U188" s="187"/>
    </row>
    <row r="189" spans="1:21" s="379" customFormat="1" x14ac:dyDescent="0.25">
      <c r="A189" s="458">
        <f>+A187</f>
        <v>16</v>
      </c>
      <c r="B189" s="459" t="str">
        <f>+B187</f>
        <v>Ime i prezime</v>
      </c>
      <c r="C189" s="427"/>
      <c r="D189" s="428"/>
      <c r="E189" s="428"/>
      <c r="F189" s="145"/>
      <c r="G189" s="429">
        <f>SUM(I189:M189)</f>
        <v>0</v>
      </c>
      <c r="H189" s="145"/>
      <c r="I189" s="145"/>
      <c r="J189" s="145"/>
      <c r="K189" s="145"/>
      <c r="L189" s="145"/>
      <c r="M189" s="145"/>
      <c r="N189" s="460"/>
      <c r="O189" s="461"/>
      <c r="P189" s="460"/>
      <c r="Q189" s="461"/>
      <c r="R189" s="462"/>
      <c r="S189" s="187"/>
      <c r="T189" s="187"/>
      <c r="U189" s="187"/>
    </row>
    <row r="190" spans="1:21" s="379" customFormat="1" x14ac:dyDescent="0.25">
      <c r="A190" s="463" t="s">
        <v>211</v>
      </c>
      <c r="B190" s="277"/>
      <c r="C190" s="277"/>
      <c r="D190" s="277"/>
      <c r="E190" s="277"/>
      <c r="F190" s="441"/>
      <c r="G190" s="378"/>
      <c r="H190" s="378"/>
      <c r="I190" s="378"/>
      <c r="J190" s="378"/>
      <c r="K190" s="378"/>
      <c r="L190" s="378"/>
      <c r="M190" s="378"/>
      <c r="O190" s="187"/>
      <c r="Q190" s="187"/>
      <c r="R190" s="380"/>
      <c r="S190" s="187"/>
      <c r="T190" s="187"/>
      <c r="U190" s="187"/>
    </row>
    <row r="191" spans="1:21" s="473" customFormat="1" x14ac:dyDescent="0.25">
      <c r="A191" s="464">
        <f>+A187</f>
        <v>16</v>
      </c>
      <c r="B191" s="465" t="str">
        <f>+B187</f>
        <v>Ime i prezime</v>
      </c>
      <c r="C191" s="467"/>
      <c r="D191" s="467"/>
      <c r="E191" s="467"/>
      <c r="F191" s="468">
        <f>+F187+F189</f>
        <v>0</v>
      </c>
      <c r="G191" s="469">
        <f>SUM(I191:M191)</f>
        <v>0</v>
      </c>
      <c r="H191" s="468">
        <f t="shared" ref="H191:M191" si="28">+H187+H189</f>
        <v>0</v>
      </c>
      <c r="I191" s="468">
        <f t="shared" si="28"/>
        <v>0</v>
      </c>
      <c r="J191" s="468">
        <f t="shared" si="28"/>
        <v>0</v>
      </c>
      <c r="K191" s="468">
        <f t="shared" si="28"/>
        <v>0</v>
      </c>
      <c r="L191" s="468">
        <f t="shared" si="28"/>
        <v>0</v>
      </c>
      <c r="M191" s="468">
        <f t="shared" si="28"/>
        <v>0</v>
      </c>
      <c r="N191" s="474" t="str">
        <f>IF(E191="","",IF(E191="Nije ocijenjen","",IF(E191="Ocijenjen",IF(G191&lt;10,"Član 18. stav 7. Kriterija",(L191+(M191/2))/(G191)))))</f>
        <v/>
      </c>
      <c r="O191" s="475" t="str">
        <f>IF(E191="","",IF(E191="Nije ocijenjen","",IF(E191="Ocijenjen",IF(N191="Član 18. stav 7. Kriterija","",IF(N191&gt;0.4,0,IF(N191&gt;0.3,5,IF(N191&gt;0.2,10,IF(N191&gt;0.1,15,IF(N191&gt;0.05,20,IF(N191&lt;=0.05,25,))))))))))</f>
        <v/>
      </c>
      <c r="P191" s="474" t="str">
        <f>IF(E191="","",IF(E191="Nije ocijenjen","",IF(E191="Ocijenjen",IF(F191=0,"",((L191+K191+(M191/2))/(F191))))))</f>
        <v/>
      </c>
      <c r="Q191" s="475" t="str">
        <f>IF(E191="","",IF(E191="Nije ocijenjen","",IF(E191="Ocijenjen",IF(P191&gt;0.2,0,IF(P191&gt;0.15,1,IF(P191&gt;0.1,2,IF(P191&gt;0.06,3,IF(P191&gt;0.03,4,IF(P191&lt;=0.03,5,)))))))))</f>
        <v/>
      </c>
      <c r="R191" s="472" t="str">
        <f>IF(E191="","",IF(E191="Nije ocijenjen","",IF(E191="Ocijenjen",IF(N191="Član 18. stav 7. Kriterija",Q191,O191+Q191))))</f>
        <v/>
      </c>
      <c r="S191" s="380"/>
      <c r="T191" s="380"/>
      <c r="U191" s="380"/>
    </row>
    <row r="192" spans="1:21" s="379" customFormat="1" x14ac:dyDescent="0.25">
      <c r="A192" s="277"/>
      <c r="B192" s="277"/>
      <c r="C192" s="277"/>
      <c r="D192" s="277"/>
      <c r="E192" s="277"/>
      <c r="F192" s="441"/>
      <c r="G192" s="378"/>
      <c r="H192" s="378"/>
      <c r="I192" s="378"/>
      <c r="J192" s="378"/>
      <c r="K192" s="378"/>
      <c r="L192" s="378"/>
      <c r="M192" s="378"/>
      <c r="O192" s="187"/>
      <c r="Q192" s="187"/>
      <c r="R192" s="380"/>
      <c r="S192" s="187"/>
      <c r="T192" s="187"/>
      <c r="U192" s="187"/>
    </row>
    <row r="193" spans="1:21" s="379" customFormat="1" x14ac:dyDescent="0.25">
      <c r="A193" s="615" t="s">
        <v>209</v>
      </c>
      <c r="B193" s="615"/>
      <c r="C193" s="615"/>
      <c r="D193" s="615"/>
      <c r="E193" s="444"/>
      <c r="F193" s="445"/>
      <c r="G193" s="445"/>
      <c r="H193" s="446"/>
      <c r="I193" s="446"/>
      <c r="J193" s="446"/>
      <c r="K193" s="446"/>
      <c r="L193" s="446"/>
      <c r="M193" s="445"/>
      <c r="N193" s="447"/>
      <c r="O193" s="447"/>
      <c r="P193" s="447"/>
      <c r="Q193" s="448"/>
      <c r="R193" s="448"/>
      <c r="S193" s="187"/>
      <c r="T193" s="187"/>
      <c r="U193" s="187"/>
    </row>
    <row r="194" spans="1:21" s="379" customFormat="1" x14ac:dyDescent="0.25">
      <c r="A194" s="449">
        <v>17</v>
      </c>
      <c r="B194" s="427" t="s">
        <v>213</v>
      </c>
      <c r="C194" s="427"/>
      <c r="D194" s="428"/>
      <c r="E194" s="428"/>
      <c r="F194" s="145"/>
      <c r="G194" s="429">
        <f>SUM(I194:M194)</f>
        <v>0</v>
      </c>
      <c r="H194" s="145"/>
      <c r="I194" s="145"/>
      <c r="J194" s="145"/>
      <c r="K194" s="145"/>
      <c r="L194" s="145"/>
      <c r="M194" s="145"/>
      <c r="N194" s="460"/>
      <c r="O194" s="461"/>
      <c r="P194" s="460"/>
      <c r="Q194" s="461"/>
      <c r="R194" s="462"/>
      <c r="S194" s="187"/>
      <c r="T194" s="187"/>
      <c r="U194" s="187"/>
    </row>
    <row r="195" spans="1:21" s="379" customFormat="1" x14ac:dyDescent="0.25">
      <c r="A195" s="615" t="s">
        <v>210</v>
      </c>
      <c r="B195" s="615"/>
      <c r="C195" s="615"/>
      <c r="D195" s="615"/>
      <c r="E195" s="453"/>
      <c r="F195" s="454"/>
      <c r="G195" s="454"/>
      <c r="H195" s="454"/>
      <c r="I195" s="454"/>
      <c r="J195" s="454"/>
      <c r="K195" s="454"/>
      <c r="L195" s="454"/>
      <c r="M195" s="454"/>
      <c r="N195" s="455"/>
      <c r="O195" s="456"/>
      <c r="P195" s="455"/>
      <c r="Q195" s="456"/>
      <c r="R195" s="457"/>
      <c r="S195" s="187"/>
      <c r="T195" s="187"/>
      <c r="U195" s="187"/>
    </row>
    <row r="196" spans="1:21" s="379" customFormat="1" x14ac:dyDescent="0.25">
      <c r="A196" s="458">
        <f>+A194</f>
        <v>17</v>
      </c>
      <c r="B196" s="459" t="str">
        <f>+B194</f>
        <v>Ime i prezime</v>
      </c>
      <c r="C196" s="427"/>
      <c r="D196" s="428"/>
      <c r="E196" s="428"/>
      <c r="F196" s="145"/>
      <c r="G196" s="429">
        <f>SUM(I196:M196)</f>
        <v>0</v>
      </c>
      <c r="H196" s="145"/>
      <c r="I196" s="145"/>
      <c r="J196" s="145"/>
      <c r="K196" s="145"/>
      <c r="L196" s="145"/>
      <c r="M196" s="145"/>
      <c r="N196" s="460"/>
      <c r="O196" s="461"/>
      <c r="P196" s="460"/>
      <c r="Q196" s="461"/>
      <c r="R196" s="462"/>
      <c r="S196" s="187"/>
      <c r="T196" s="187"/>
      <c r="U196" s="187"/>
    </row>
    <row r="197" spans="1:21" s="379" customFormat="1" x14ac:dyDescent="0.25">
      <c r="A197" s="463" t="s">
        <v>211</v>
      </c>
      <c r="B197" s="277"/>
      <c r="C197" s="277"/>
      <c r="D197" s="277"/>
      <c r="E197" s="277"/>
      <c r="F197" s="441"/>
      <c r="G197" s="378"/>
      <c r="H197" s="378"/>
      <c r="I197" s="378"/>
      <c r="J197" s="378"/>
      <c r="K197" s="378"/>
      <c r="L197" s="378"/>
      <c r="M197" s="378"/>
      <c r="O197" s="187"/>
      <c r="Q197" s="187"/>
      <c r="R197" s="380"/>
      <c r="S197" s="187"/>
      <c r="T197" s="187"/>
      <c r="U197" s="187"/>
    </row>
    <row r="198" spans="1:21" s="473" customFormat="1" x14ac:dyDescent="0.25">
      <c r="A198" s="464">
        <f>+A194</f>
        <v>17</v>
      </c>
      <c r="B198" s="465" t="str">
        <f>+B194</f>
        <v>Ime i prezime</v>
      </c>
      <c r="C198" s="467"/>
      <c r="D198" s="467"/>
      <c r="E198" s="467"/>
      <c r="F198" s="468">
        <f>+F194+F196</f>
        <v>0</v>
      </c>
      <c r="G198" s="469">
        <f>SUM(I198:M198)</f>
        <v>0</v>
      </c>
      <c r="H198" s="468">
        <f t="shared" ref="H198:M198" si="29">+H194+H196</f>
        <v>0</v>
      </c>
      <c r="I198" s="468">
        <f t="shared" si="29"/>
        <v>0</v>
      </c>
      <c r="J198" s="468">
        <f t="shared" si="29"/>
        <v>0</v>
      </c>
      <c r="K198" s="468">
        <f t="shared" si="29"/>
        <v>0</v>
      </c>
      <c r="L198" s="468">
        <f t="shared" si="29"/>
        <v>0</v>
      </c>
      <c r="M198" s="468">
        <f t="shared" si="29"/>
        <v>0</v>
      </c>
      <c r="N198" s="474" t="str">
        <f>IF(E198="","",IF(E198="Nije ocijenjen","",IF(E198="Ocijenjen",IF(G198&lt;10,"Član 18. stav 7. Kriterija",(L198+(M198/2))/(G198)))))</f>
        <v/>
      </c>
      <c r="O198" s="475" t="str">
        <f>IF(E198="","",IF(E198="Nije ocijenjen","",IF(E198="Ocijenjen",IF(N198="Član 18. stav 7. Kriterija","",IF(N198&gt;0.4,0,IF(N198&gt;0.3,5,IF(N198&gt;0.2,10,IF(N198&gt;0.1,15,IF(N198&gt;0.05,20,IF(N198&lt;=0.05,25,))))))))))</f>
        <v/>
      </c>
      <c r="P198" s="474" t="str">
        <f>IF(E198="","",IF(E198="Nije ocijenjen","",IF(E198="Ocijenjen",IF(F198=0,"",((L198+K198+(M198/2))/(F198))))))</f>
        <v/>
      </c>
      <c r="Q198" s="475" t="str">
        <f>IF(E198="","",IF(E198="Nije ocijenjen","",IF(E198="Ocijenjen",IF(P198&gt;0.2,0,IF(P198&gt;0.15,1,IF(P198&gt;0.1,2,IF(P198&gt;0.06,3,IF(P198&gt;0.03,4,IF(P198&lt;=0.03,5,)))))))))</f>
        <v/>
      </c>
      <c r="R198" s="472" t="str">
        <f>IF(E198="","",IF(E198="Nije ocijenjen","",IF(E198="Ocijenjen",IF(N198="Član 18. stav 7. Kriterija",Q198,O198+Q198))))</f>
        <v/>
      </c>
      <c r="S198" s="380"/>
      <c r="T198" s="380"/>
      <c r="U198" s="380"/>
    </row>
    <row r="199" spans="1:21" s="379" customFormat="1" x14ac:dyDescent="0.25">
      <c r="A199" s="277"/>
      <c r="B199" s="277"/>
      <c r="C199" s="277"/>
      <c r="D199" s="277"/>
      <c r="E199" s="277"/>
      <c r="F199" s="441"/>
      <c r="G199" s="378"/>
      <c r="H199" s="378"/>
      <c r="I199" s="378"/>
      <c r="J199" s="378"/>
      <c r="K199" s="378"/>
      <c r="L199" s="378"/>
      <c r="M199" s="378"/>
      <c r="O199" s="187"/>
      <c r="Q199" s="187"/>
      <c r="R199" s="380"/>
      <c r="S199" s="187"/>
      <c r="T199" s="187"/>
      <c r="U199" s="187"/>
    </row>
    <row r="200" spans="1:21" s="379" customFormat="1" x14ac:dyDescent="0.25">
      <c r="A200" s="615" t="s">
        <v>209</v>
      </c>
      <c r="B200" s="615"/>
      <c r="C200" s="615"/>
      <c r="D200" s="615"/>
      <c r="E200" s="444"/>
      <c r="F200" s="445"/>
      <c r="G200" s="445"/>
      <c r="H200" s="446"/>
      <c r="I200" s="446"/>
      <c r="J200" s="446"/>
      <c r="K200" s="446"/>
      <c r="L200" s="446"/>
      <c r="M200" s="445"/>
      <c r="N200" s="447"/>
      <c r="O200" s="447"/>
      <c r="P200" s="447"/>
      <c r="Q200" s="448"/>
      <c r="R200" s="448"/>
      <c r="S200" s="187"/>
      <c r="T200" s="187"/>
      <c r="U200" s="187"/>
    </row>
    <row r="201" spans="1:21" s="379" customFormat="1" x14ac:dyDescent="0.25">
      <c r="A201" s="449">
        <v>18</v>
      </c>
      <c r="B201" s="427" t="s">
        <v>213</v>
      </c>
      <c r="C201" s="427"/>
      <c r="D201" s="428"/>
      <c r="E201" s="428"/>
      <c r="F201" s="145"/>
      <c r="G201" s="429">
        <f>SUM(I201:M201)</f>
        <v>0</v>
      </c>
      <c r="H201" s="145"/>
      <c r="I201" s="145"/>
      <c r="J201" s="145"/>
      <c r="K201" s="145"/>
      <c r="L201" s="145"/>
      <c r="M201" s="145"/>
      <c r="N201" s="460"/>
      <c r="O201" s="461"/>
      <c r="P201" s="460"/>
      <c r="Q201" s="461"/>
      <c r="R201" s="462"/>
      <c r="S201" s="187"/>
      <c r="T201" s="187"/>
      <c r="U201" s="187"/>
    </row>
    <row r="202" spans="1:21" s="379" customFormat="1" x14ac:dyDescent="0.25">
      <c r="A202" s="615" t="s">
        <v>210</v>
      </c>
      <c r="B202" s="615"/>
      <c r="C202" s="615"/>
      <c r="D202" s="615"/>
      <c r="E202" s="453"/>
      <c r="F202" s="454"/>
      <c r="G202" s="454"/>
      <c r="H202" s="454"/>
      <c r="I202" s="454"/>
      <c r="J202" s="454"/>
      <c r="K202" s="454"/>
      <c r="L202" s="454"/>
      <c r="M202" s="454"/>
      <c r="N202" s="455"/>
      <c r="O202" s="456"/>
      <c r="P202" s="455"/>
      <c r="Q202" s="456"/>
      <c r="R202" s="457"/>
      <c r="S202" s="187"/>
      <c r="T202" s="187"/>
      <c r="U202" s="187"/>
    </row>
    <row r="203" spans="1:21" s="379" customFormat="1" x14ac:dyDescent="0.25">
      <c r="A203" s="458">
        <f>+A201</f>
        <v>18</v>
      </c>
      <c r="B203" s="459" t="str">
        <f>+B201</f>
        <v>Ime i prezime</v>
      </c>
      <c r="C203" s="427"/>
      <c r="D203" s="428"/>
      <c r="E203" s="428"/>
      <c r="F203" s="145"/>
      <c r="G203" s="429">
        <f>SUM(I203:M203)</f>
        <v>0</v>
      </c>
      <c r="H203" s="145"/>
      <c r="I203" s="145"/>
      <c r="J203" s="145"/>
      <c r="K203" s="145"/>
      <c r="L203" s="145"/>
      <c r="M203" s="145"/>
      <c r="N203" s="460"/>
      <c r="O203" s="461"/>
      <c r="P203" s="460"/>
      <c r="Q203" s="461"/>
      <c r="R203" s="462"/>
      <c r="S203" s="187"/>
      <c r="T203" s="187"/>
      <c r="U203" s="187"/>
    </row>
    <row r="204" spans="1:21" s="379" customFormat="1" x14ac:dyDescent="0.25">
      <c r="A204" s="463" t="s">
        <v>211</v>
      </c>
      <c r="B204" s="277"/>
      <c r="C204" s="277"/>
      <c r="D204" s="277"/>
      <c r="E204" s="277"/>
      <c r="F204" s="441"/>
      <c r="G204" s="378"/>
      <c r="H204" s="378"/>
      <c r="I204" s="378"/>
      <c r="J204" s="378"/>
      <c r="K204" s="378"/>
      <c r="L204" s="378"/>
      <c r="M204" s="378"/>
      <c r="O204" s="187"/>
      <c r="Q204" s="187"/>
      <c r="R204" s="380"/>
      <c r="S204" s="187"/>
      <c r="T204" s="187"/>
      <c r="U204" s="187"/>
    </row>
    <row r="205" spans="1:21" s="473" customFormat="1" x14ac:dyDescent="0.25">
      <c r="A205" s="464">
        <f>+A201</f>
        <v>18</v>
      </c>
      <c r="B205" s="465" t="str">
        <f>+B201</f>
        <v>Ime i prezime</v>
      </c>
      <c r="C205" s="467"/>
      <c r="D205" s="467"/>
      <c r="E205" s="467"/>
      <c r="F205" s="468">
        <f>+F201+F203</f>
        <v>0</v>
      </c>
      <c r="G205" s="469">
        <f>SUM(I205:M205)</f>
        <v>0</v>
      </c>
      <c r="H205" s="468">
        <f t="shared" ref="H205:M205" si="30">+H201+H203</f>
        <v>0</v>
      </c>
      <c r="I205" s="468">
        <f t="shared" si="30"/>
        <v>0</v>
      </c>
      <c r="J205" s="468">
        <f t="shared" si="30"/>
        <v>0</v>
      </c>
      <c r="K205" s="468">
        <f t="shared" si="30"/>
        <v>0</v>
      </c>
      <c r="L205" s="468">
        <f t="shared" si="30"/>
        <v>0</v>
      </c>
      <c r="M205" s="468">
        <f t="shared" si="30"/>
        <v>0</v>
      </c>
      <c r="N205" s="474" t="str">
        <f>IF(E205="","",IF(E205="Nije ocijenjen","",IF(E205="Ocijenjen",IF(G205&lt;10,"Član 18. stav 7. Kriterija",(L205+(M205/2))/(G205)))))</f>
        <v/>
      </c>
      <c r="O205" s="475" t="str">
        <f>IF(E205="","",IF(E205="Nije ocijenjen","",IF(E205="Ocijenjen",IF(N205="Član 18. stav 7. Kriterija","",IF(N205&gt;0.4,0,IF(N205&gt;0.3,5,IF(N205&gt;0.2,10,IF(N205&gt;0.1,15,IF(N205&gt;0.05,20,IF(N205&lt;=0.05,25,))))))))))</f>
        <v/>
      </c>
      <c r="P205" s="474" t="str">
        <f>IF(E205="","",IF(E205="Nije ocijenjen","",IF(E205="Ocijenjen",IF(F205=0,"",((L205+K205+(M205/2))/(F205))))))</f>
        <v/>
      </c>
      <c r="Q205" s="475" t="str">
        <f>IF(E205="","",IF(E205="Nije ocijenjen","",IF(E205="Ocijenjen",IF(P205&gt;0.2,0,IF(P205&gt;0.15,1,IF(P205&gt;0.1,2,IF(P205&gt;0.06,3,IF(P205&gt;0.03,4,IF(P205&lt;=0.03,5,)))))))))</f>
        <v/>
      </c>
      <c r="R205" s="472" t="str">
        <f>IF(E205="","",IF(E205="Nije ocijenjen","",IF(E205="Ocijenjen",IF(N205="Član 18. stav 7. Kriterija",Q205,O205+Q205))))</f>
        <v/>
      </c>
      <c r="S205" s="380"/>
      <c r="T205" s="380"/>
      <c r="U205" s="380"/>
    </row>
    <row r="206" spans="1:21" s="379" customFormat="1" x14ac:dyDescent="0.25">
      <c r="A206" s="277"/>
      <c r="B206" s="277"/>
      <c r="C206" s="277"/>
      <c r="D206" s="277"/>
      <c r="E206" s="277"/>
      <c r="F206" s="441"/>
      <c r="G206" s="378"/>
      <c r="H206" s="378"/>
      <c r="I206" s="378"/>
      <c r="J206" s="378"/>
      <c r="K206" s="378"/>
      <c r="L206" s="378"/>
      <c r="M206" s="378"/>
      <c r="O206" s="187"/>
      <c r="Q206" s="187"/>
      <c r="R206" s="380"/>
      <c r="S206" s="187"/>
      <c r="T206" s="187"/>
      <c r="U206" s="187"/>
    </row>
    <row r="207" spans="1:21" s="379" customFormat="1" x14ac:dyDescent="0.25">
      <c r="A207" s="615" t="s">
        <v>209</v>
      </c>
      <c r="B207" s="615"/>
      <c r="C207" s="615"/>
      <c r="D207" s="615"/>
      <c r="E207" s="444"/>
      <c r="F207" s="445"/>
      <c r="G207" s="445"/>
      <c r="H207" s="446"/>
      <c r="I207" s="446"/>
      <c r="J207" s="446"/>
      <c r="K207" s="446"/>
      <c r="L207" s="446"/>
      <c r="M207" s="445"/>
      <c r="N207" s="447"/>
      <c r="O207" s="447"/>
      <c r="P207" s="447"/>
      <c r="Q207" s="448"/>
      <c r="R207" s="448"/>
      <c r="S207" s="187"/>
      <c r="T207" s="187"/>
      <c r="U207" s="187"/>
    </row>
    <row r="208" spans="1:21" s="379" customFormat="1" x14ac:dyDescent="0.25">
      <c r="A208" s="449">
        <v>19</v>
      </c>
      <c r="B208" s="427" t="s">
        <v>213</v>
      </c>
      <c r="C208" s="427"/>
      <c r="D208" s="428"/>
      <c r="E208" s="428"/>
      <c r="F208" s="145"/>
      <c r="G208" s="429">
        <f>SUM(I208:M208)</f>
        <v>0</v>
      </c>
      <c r="H208" s="145"/>
      <c r="I208" s="145"/>
      <c r="J208" s="145"/>
      <c r="K208" s="145"/>
      <c r="L208" s="145"/>
      <c r="M208" s="145"/>
      <c r="N208" s="460"/>
      <c r="O208" s="461"/>
      <c r="P208" s="460"/>
      <c r="Q208" s="461"/>
      <c r="R208" s="462"/>
      <c r="S208" s="187"/>
      <c r="T208" s="187"/>
      <c r="U208" s="187"/>
    </row>
    <row r="209" spans="1:21" s="379" customFormat="1" x14ac:dyDescent="0.25">
      <c r="A209" s="615" t="s">
        <v>210</v>
      </c>
      <c r="B209" s="615"/>
      <c r="C209" s="615"/>
      <c r="D209" s="615"/>
      <c r="E209" s="453"/>
      <c r="F209" s="454"/>
      <c r="G209" s="454"/>
      <c r="H209" s="454"/>
      <c r="I209" s="454"/>
      <c r="J209" s="454"/>
      <c r="K209" s="454"/>
      <c r="L209" s="454"/>
      <c r="M209" s="454"/>
      <c r="N209" s="455"/>
      <c r="O209" s="456"/>
      <c r="P209" s="455"/>
      <c r="Q209" s="456"/>
      <c r="R209" s="457"/>
      <c r="S209" s="187"/>
      <c r="T209" s="187"/>
      <c r="U209" s="187"/>
    </row>
    <row r="210" spans="1:21" s="379" customFormat="1" x14ac:dyDescent="0.25">
      <c r="A210" s="458">
        <f>+A208</f>
        <v>19</v>
      </c>
      <c r="B210" s="459" t="str">
        <f>+B208</f>
        <v>Ime i prezime</v>
      </c>
      <c r="C210" s="427"/>
      <c r="D210" s="428"/>
      <c r="E210" s="428"/>
      <c r="F210" s="145"/>
      <c r="G210" s="429">
        <f>SUM(I210:M210)</f>
        <v>0</v>
      </c>
      <c r="H210" s="145"/>
      <c r="I210" s="145"/>
      <c r="J210" s="145"/>
      <c r="K210" s="145"/>
      <c r="L210" s="145"/>
      <c r="M210" s="145"/>
      <c r="N210" s="460"/>
      <c r="O210" s="461"/>
      <c r="P210" s="460"/>
      <c r="Q210" s="461"/>
      <c r="R210" s="462"/>
      <c r="S210" s="187"/>
      <c r="T210" s="187"/>
      <c r="U210" s="187"/>
    </row>
    <row r="211" spans="1:21" s="379" customFormat="1" x14ac:dyDescent="0.25">
      <c r="A211" s="463" t="s">
        <v>211</v>
      </c>
      <c r="B211" s="277"/>
      <c r="C211" s="277"/>
      <c r="D211" s="277"/>
      <c r="E211" s="277"/>
      <c r="F211" s="441"/>
      <c r="G211" s="378"/>
      <c r="H211" s="378"/>
      <c r="I211" s="378"/>
      <c r="J211" s="378"/>
      <c r="K211" s="378"/>
      <c r="L211" s="378"/>
      <c r="M211" s="378"/>
      <c r="O211" s="187"/>
      <c r="Q211" s="187"/>
      <c r="R211" s="380"/>
      <c r="S211" s="187"/>
      <c r="T211" s="187"/>
      <c r="U211" s="187"/>
    </row>
    <row r="212" spans="1:21" s="473" customFormat="1" x14ac:dyDescent="0.25">
      <c r="A212" s="464">
        <f>+A208</f>
        <v>19</v>
      </c>
      <c r="B212" s="465" t="str">
        <f>+B208</f>
        <v>Ime i prezime</v>
      </c>
      <c r="C212" s="467"/>
      <c r="D212" s="467"/>
      <c r="E212" s="467"/>
      <c r="F212" s="468">
        <f>+F208+F210</f>
        <v>0</v>
      </c>
      <c r="G212" s="469">
        <f>SUM(I212:M212)</f>
        <v>0</v>
      </c>
      <c r="H212" s="468">
        <f t="shared" ref="H212:M212" si="31">+H208+H210</f>
        <v>0</v>
      </c>
      <c r="I212" s="468">
        <f t="shared" si="31"/>
        <v>0</v>
      </c>
      <c r="J212" s="468">
        <f t="shared" si="31"/>
        <v>0</v>
      </c>
      <c r="K212" s="468">
        <f t="shared" si="31"/>
        <v>0</v>
      </c>
      <c r="L212" s="468">
        <f t="shared" si="31"/>
        <v>0</v>
      </c>
      <c r="M212" s="468">
        <f t="shared" si="31"/>
        <v>0</v>
      </c>
      <c r="N212" s="474" t="str">
        <f>IF(E212="","",IF(E212="Nije ocijenjen","",IF(E212="Ocijenjen",IF(G212&lt;10,"Član 18. stav 7. Kriterija",(L212+(M212/2))/(G212)))))</f>
        <v/>
      </c>
      <c r="O212" s="475" t="str">
        <f>IF(E212="","",IF(E212="Nije ocijenjen","",IF(E212="Ocijenjen",IF(N212="Član 18. stav 7. Kriterija","",IF(N212&gt;0.4,0,IF(N212&gt;0.3,5,IF(N212&gt;0.2,10,IF(N212&gt;0.1,15,IF(N212&gt;0.05,20,IF(N212&lt;=0.05,25,))))))))))</f>
        <v/>
      </c>
      <c r="P212" s="474" t="str">
        <f>IF(E212="","",IF(E212="Nije ocijenjen","",IF(E212="Ocijenjen",IF(F212=0,"",((L212+K212+(M212/2))/(F212))))))</f>
        <v/>
      </c>
      <c r="Q212" s="475" t="str">
        <f>IF(E212="","",IF(E212="Nije ocijenjen","",IF(E212="Ocijenjen",IF(P212&gt;0.2,0,IF(P212&gt;0.15,1,IF(P212&gt;0.1,2,IF(P212&gt;0.06,3,IF(P212&gt;0.03,4,IF(P212&lt;=0.03,5,)))))))))</f>
        <v/>
      </c>
      <c r="R212" s="472" t="str">
        <f>IF(E212="","",IF(E212="Nije ocijenjen","",IF(E212="Ocijenjen",IF(N212="Član 18. stav 7. Kriterija",Q212,O212+Q212))))</f>
        <v/>
      </c>
      <c r="S212" s="380"/>
      <c r="T212" s="380"/>
      <c r="U212" s="380"/>
    </row>
    <row r="213" spans="1:21" s="379" customFormat="1" x14ac:dyDescent="0.25">
      <c r="A213" s="277"/>
      <c r="B213" s="277"/>
      <c r="C213" s="277"/>
      <c r="D213" s="277"/>
      <c r="E213" s="277"/>
      <c r="F213" s="441"/>
      <c r="G213" s="378"/>
      <c r="H213" s="378"/>
      <c r="I213" s="378"/>
      <c r="J213" s="378"/>
      <c r="K213" s="378"/>
      <c r="L213" s="378"/>
      <c r="M213" s="378"/>
      <c r="O213" s="187"/>
      <c r="Q213" s="187"/>
      <c r="R213" s="380"/>
      <c r="S213" s="187"/>
      <c r="T213" s="187"/>
      <c r="U213" s="187"/>
    </row>
    <row r="214" spans="1:21" s="379" customFormat="1" x14ac:dyDescent="0.25">
      <c r="A214" s="615" t="s">
        <v>209</v>
      </c>
      <c r="B214" s="615"/>
      <c r="C214" s="615"/>
      <c r="D214" s="615"/>
      <c r="E214" s="444"/>
      <c r="F214" s="445"/>
      <c r="G214" s="445"/>
      <c r="H214" s="446"/>
      <c r="I214" s="446"/>
      <c r="J214" s="446"/>
      <c r="K214" s="446"/>
      <c r="L214" s="446"/>
      <c r="M214" s="445"/>
      <c r="N214" s="447"/>
      <c r="O214" s="447"/>
      <c r="P214" s="447"/>
      <c r="Q214" s="448"/>
      <c r="R214" s="448"/>
      <c r="S214" s="187"/>
      <c r="T214" s="187"/>
      <c r="U214" s="187"/>
    </row>
    <row r="215" spans="1:21" s="379" customFormat="1" x14ac:dyDescent="0.25">
      <c r="A215" s="449">
        <v>20</v>
      </c>
      <c r="B215" s="427" t="s">
        <v>213</v>
      </c>
      <c r="C215" s="427"/>
      <c r="D215" s="428"/>
      <c r="E215" s="428"/>
      <c r="F215" s="145"/>
      <c r="G215" s="429">
        <f>SUM(I215:M215)</f>
        <v>0</v>
      </c>
      <c r="H215" s="145"/>
      <c r="I215" s="145"/>
      <c r="J215" s="145"/>
      <c r="K215" s="145"/>
      <c r="L215" s="145"/>
      <c r="M215" s="145"/>
      <c r="N215" s="460"/>
      <c r="O215" s="461"/>
      <c r="P215" s="460"/>
      <c r="Q215" s="461"/>
      <c r="R215" s="462"/>
      <c r="S215" s="187"/>
      <c r="T215" s="187"/>
      <c r="U215" s="187"/>
    </row>
    <row r="216" spans="1:21" s="379" customFormat="1" x14ac:dyDescent="0.25">
      <c r="A216" s="615" t="s">
        <v>210</v>
      </c>
      <c r="B216" s="615"/>
      <c r="C216" s="615"/>
      <c r="D216" s="615"/>
      <c r="E216" s="453"/>
      <c r="F216" s="454"/>
      <c r="G216" s="454"/>
      <c r="H216" s="454"/>
      <c r="I216" s="454"/>
      <c r="J216" s="454"/>
      <c r="K216" s="454"/>
      <c r="L216" s="454"/>
      <c r="M216" s="454"/>
      <c r="N216" s="455"/>
      <c r="O216" s="456"/>
      <c r="P216" s="455"/>
      <c r="Q216" s="456"/>
      <c r="R216" s="457"/>
      <c r="S216" s="187"/>
      <c r="T216" s="187"/>
      <c r="U216" s="187"/>
    </row>
    <row r="217" spans="1:21" s="379" customFormat="1" x14ac:dyDescent="0.25">
      <c r="A217" s="458">
        <f>+A215</f>
        <v>20</v>
      </c>
      <c r="B217" s="459" t="str">
        <f>+B215</f>
        <v>Ime i prezime</v>
      </c>
      <c r="C217" s="427"/>
      <c r="D217" s="428"/>
      <c r="E217" s="428"/>
      <c r="F217" s="145"/>
      <c r="G217" s="429">
        <f>SUM(I217:M217)</f>
        <v>0</v>
      </c>
      <c r="H217" s="145"/>
      <c r="I217" s="145"/>
      <c r="J217" s="145"/>
      <c r="K217" s="145"/>
      <c r="L217" s="145"/>
      <c r="M217" s="145"/>
      <c r="N217" s="460"/>
      <c r="O217" s="461"/>
      <c r="P217" s="460"/>
      <c r="Q217" s="461"/>
      <c r="R217" s="462"/>
      <c r="S217" s="187"/>
      <c r="T217" s="187"/>
      <c r="U217" s="187"/>
    </row>
    <row r="218" spans="1:21" s="379" customFormat="1" x14ac:dyDescent="0.25">
      <c r="A218" s="463" t="s">
        <v>211</v>
      </c>
      <c r="B218" s="277"/>
      <c r="C218" s="277"/>
      <c r="D218" s="277"/>
      <c r="E218" s="277"/>
      <c r="F218" s="441"/>
      <c r="G218" s="378"/>
      <c r="H218" s="378"/>
      <c r="I218" s="378"/>
      <c r="J218" s="378"/>
      <c r="K218" s="378"/>
      <c r="L218" s="378"/>
      <c r="M218" s="378"/>
      <c r="O218" s="187"/>
      <c r="Q218" s="187"/>
      <c r="R218" s="380"/>
      <c r="S218" s="187"/>
      <c r="T218" s="187"/>
      <c r="U218" s="187"/>
    </row>
    <row r="219" spans="1:21" s="473" customFormat="1" x14ac:dyDescent="0.25">
      <c r="A219" s="464">
        <f>+A215</f>
        <v>20</v>
      </c>
      <c r="B219" s="465" t="str">
        <f>+B215</f>
        <v>Ime i prezime</v>
      </c>
      <c r="C219" s="467"/>
      <c r="D219" s="467"/>
      <c r="E219" s="467"/>
      <c r="F219" s="468">
        <f>+F215+F217</f>
        <v>0</v>
      </c>
      <c r="G219" s="469">
        <f>SUM(I219:M219)</f>
        <v>0</v>
      </c>
      <c r="H219" s="468">
        <f t="shared" ref="H219:M219" si="32">+H215+H217</f>
        <v>0</v>
      </c>
      <c r="I219" s="468">
        <f t="shared" si="32"/>
        <v>0</v>
      </c>
      <c r="J219" s="468">
        <f t="shared" si="32"/>
        <v>0</v>
      </c>
      <c r="K219" s="468">
        <f t="shared" si="32"/>
        <v>0</v>
      </c>
      <c r="L219" s="468">
        <f t="shared" si="32"/>
        <v>0</v>
      </c>
      <c r="M219" s="468">
        <f t="shared" si="32"/>
        <v>0</v>
      </c>
      <c r="N219" s="474" t="str">
        <f>IF(E219="","",IF(E219="Nije ocijenjen","",IF(E219="Ocijenjen",IF(G219&lt;10,"Član 18. stav 7. Kriterija",(L219+(M219/2))/(G219)))))</f>
        <v/>
      </c>
      <c r="O219" s="475" t="str">
        <f>IF(E219="","",IF(E219="Nije ocijenjen","",IF(E219="Ocijenjen",IF(N219="Član 18. stav 7. Kriterija","",IF(N219&gt;0.4,0,IF(N219&gt;0.3,5,IF(N219&gt;0.2,10,IF(N219&gt;0.1,15,IF(N219&gt;0.05,20,IF(N219&lt;=0.05,25,))))))))))</f>
        <v/>
      </c>
      <c r="P219" s="474" t="str">
        <f>IF(E219="","",IF(E219="Nije ocijenjen","",IF(E219="Ocijenjen",IF(F219=0,"",((L219+K219+(M219/2))/(F219))))))</f>
        <v/>
      </c>
      <c r="Q219" s="475" t="str">
        <f>IF(E219="","",IF(E219="Nije ocijenjen","",IF(E219="Ocijenjen",IF(P219&gt;0.2,0,IF(P219&gt;0.15,1,IF(P219&gt;0.1,2,IF(P219&gt;0.06,3,IF(P219&gt;0.03,4,IF(P219&lt;=0.03,5,)))))))))</f>
        <v/>
      </c>
      <c r="R219" s="472" t="str">
        <f>IF(E219="","",IF(E219="Nije ocijenjen","",IF(E219="Ocijenjen",IF(N219="Član 18. stav 7. Kriterija",Q219,O219+Q219))))</f>
        <v/>
      </c>
      <c r="S219" s="380"/>
      <c r="T219" s="380"/>
      <c r="U219" s="380"/>
    </row>
    <row r="220" spans="1:21" s="379" customFormat="1" x14ac:dyDescent="0.25">
      <c r="A220" s="277"/>
      <c r="B220" s="277"/>
      <c r="C220" s="277"/>
      <c r="D220" s="277"/>
      <c r="E220" s="277"/>
      <c r="F220" s="441"/>
      <c r="G220" s="378"/>
      <c r="H220" s="378"/>
      <c r="I220" s="378"/>
      <c r="J220" s="378"/>
      <c r="K220" s="378"/>
      <c r="L220" s="378"/>
      <c r="M220" s="378"/>
      <c r="O220" s="187"/>
      <c r="Q220" s="187"/>
      <c r="R220" s="380"/>
      <c r="S220" s="187"/>
      <c r="T220" s="187"/>
      <c r="U220" s="187"/>
    </row>
    <row r="221" spans="1:21" s="379" customFormat="1" x14ac:dyDescent="0.25">
      <c r="A221" s="277"/>
      <c r="B221" s="277"/>
      <c r="C221" s="277"/>
      <c r="D221" s="277"/>
      <c r="E221" s="277"/>
      <c r="F221" s="441"/>
      <c r="G221" s="378"/>
      <c r="H221" s="378"/>
      <c r="I221" s="378"/>
      <c r="J221" s="378"/>
      <c r="K221" s="378"/>
      <c r="L221" s="378"/>
      <c r="M221" s="378"/>
      <c r="O221" s="187"/>
      <c r="Q221" s="187"/>
      <c r="R221" s="380"/>
      <c r="S221" s="187"/>
      <c r="T221" s="187"/>
      <c r="U221" s="187"/>
    </row>
    <row r="222" spans="1:21" s="379" customFormat="1" ht="31.5" customHeight="1" x14ac:dyDescent="0.25">
      <c r="A222" s="616" t="s">
        <v>214</v>
      </c>
      <c r="B222" s="616"/>
      <c r="C222" s="616"/>
      <c r="D222" s="616"/>
      <c r="E222" s="616"/>
      <c r="F222" s="616"/>
      <c r="G222" s="616"/>
      <c r="H222" s="616"/>
      <c r="I222" s="616"/>
      <c r="J222" s="616"/>
      <c r="K222" s="616"/>
      <c r="L222" s="616"/>
      <c r="M222" s="616"/>
      <c r="N222" s="616"/>
      <c r="O222" s="616"/>
      <c r="P222" s="616"/>
      <c r="Q222" s="616"/>
      <c r="R222" s="616"/>
      <c r="S222" s="187"/>
      <c r="T222" s="187"/>
      <c r="U222" s="187"/>
    </row>
    <row r="223" spans="1:21" s="379" customFormat="1" ht="15" customHeight="1" x14ac:dyDescent="0.25">
      <c r="A223" s="477"/>
      <c r="B223" s="477"/>
      <c r="C223" s="477"/>
      <c r="D223" s="477"/>
      <c r="E223" s="477"/>
      <c r="F223" s="477"/>
      <c r="G223" s="477"/>
      <c r="H223" s="477"/>
      <c r="I223" s="477"/>
      <c r="J223" s="477"/>
      <c r="K223" s="477"/>
      <c r="L223" s="477"/>
      <c r="M223" s="477"/>
      <c r="N223" s="477"/>
      <c r="O223" s="477"/>
      <c r="P223" s="477"/>
      <c r="Q223" s="477"/>
      <c r="R223" s="477"/>
      <c r="S223" s="187"/>
      <c r="T223" s="187"/>
      <c r="U223" s="187"/>
    </row>
    <row r="224" spans="1:21" s="479" customFormat="1" ht="15" customHeight="1" x14ac:dyDescent="0.2">
      <c r="A224" s="616" t="s">
        <v>215</v>
      </c>
      <c r="B224" s="616"/>
      <c r="C224" s="616"/>
      <c r="D224" s="616"/>
      <c r="E224" s="616"/>
      <c r="F224" s="616"/>
      <c r="G224" s="616"/>
      <c r="H224" s="616"/>
      <c r="I224" s="616"/>
      <c r="J224" s="616"/>
      <c r="K224" s="616"/>
      <c r="L224" s="616"/>
      <c r="M224" s="616"/>
      <c r="N224" s="616"/>
      <c r="O224" s="616"/>
      <c r="P224" s="616"/>
      <c r="Q224" s="616"/>
      <c r="R224" s="616"/>
      <c r="S224" s="478"/>
      <c r="T224" s="478"/>
      <c r="U224" s="478"/>
    </row>
    <row r="225" spans="1:21" s="479" customFormat="1" ht="15" customHeight="1" x14ac:dyDescent="0.2">
      <c r="A225" s="616"/>
      <c r="B225" s="616"/>
      <c r="C225" s="616"/>
      <c r="D225" s="616"/>
      <c r="E225" s="616"/>
      <c r="F225" s="616"/>
      <c r="G225" s="616"/>
      <c r="H225" s="616"/>
      <c r="I225" s="616"/>
      <c r="J225" s="616"/>
      <c r="K225" s="616"/>
      <c r="L225" s="616"/>
      <c r="M225" s="616"/>
      <c r="N225" s="616"/>
      <c r="O225" s="616"/>
      <c r="P225" s="616"/>
      <c r="Q225" s="616"/>
      <c r="R225" s="616"/>
      <c r="S225" s="478"/>
      <c r="T225" s="478"/>
      <c r="U225" s="478"/>
    </row>
    <row r="226" spans="1:21" s="481" customFormat="1" ht="15" customHeight="1" x14ac:dyDescent="0.25">
      <c r="A226" s="616"/>
      <c r="B226" s="616"/>
      <c r="C226" s="616"/>
      <c r="D226" s="616"/>
      <c r="E226" s="616"/>
      <c r="F226" s="616"/>
      <c r="G226" s="616"/>
      <c r="H226" s="616"/>
      <c r="I226" s="616"/>
      <c r="J226" s="616"/>
      <c r="K226" s="616"/>
      <c r="L226" s="616"/>
      <c r="M226" s="616"/>
      <c r="N226" s="616"/>
      <c r="O226" s="616"/>
      <c r="P226" s="616"/>
      <c r="Q226" s="616"/>
      <c r="R226" s="616"/>
      <c r="S226" s="480"/>
      <c r="T226" s="480"/>
      <c r="U226" s="480"/>
    </row>
    <row r="227" spans="1:21" s="481" customFormat="1" ht="15" customHeight="1" x14ac:dyDescent="0.25">
      <c r="A227" s="477"/>
      <c r="B227" s="477"/>
      <c r="C227" s="477"/>
      <c r="D227" s="477"/>
      <c r="E227" s="477"/>
      <c r="F227" s="477"/>
      <c r="G227" s="477"/>
      <c r="H227" s="477"/>
      <c r="I227" s="477"/>
      <c r="J227" s="477"/>
      <c r="K227" s="477"/>
      <c r="L227" s="477"/>
      <c r="M227" s="477"/>
      <c r="N227" s="477"/>
      <c r="O227" s="477"/>
      <c r="P227" s="477"/>
      <c r="Q227" s="477"/>
      <c r="R227" s="477"/>
      <c r="S227" s="480"/>
      <c r="T227" s="480"/>
      <c r="U227" s="480"/>
    </row>
    <row r="228" spans="1:21" s="481" customFormat="1" ht="15" customHeight="1" x14ac:dyDescent="0.25">
      <c r="A228" s="617" t="s">
        <v>216</v>
      </c>
      <c r="B228" s="617"/>
      <c r="C228" s="617"/>
      <c r="D228" s="617"/>
      <c r="E228" s="617"/>
      <c r="F228" s="617"/>
      <c r="G228" s="617"/>
      <c r="H228" s="617"/>
      <c r="I228" s="617"/>
      <c r="J228" s="617"/>
      <c r="K228" s="617"/>
      <c r="L228" s="617"/>
      <c r="M228" s="617"/>
      <c r="N228" s="617"/>
      <c r="O228" s="617"/>
      <c r="P228" s="617"/>
      <c r="Q228" s="617"/>
      <c r="R228" s="617"/>
      <c r="S228" s="480"/>
      <c r="T228" s="480"/>
      <c r="U228" s="480"/>
    </row>
    <row r="229" spans="1:21" s="481" customFormat="1" ht="15" customHeight="1" x14ac:dyDescent="0.25">
      <c r="A229" s="482"/>
      <c r="B229" s="482"/>
      <c r="C229" s="482"/>
      <c r="D229" s="482"/>
      <c r="E229" s="482"/>
      <c r="F229" s="482"/>
      <c r="G229" s="482"/>
      <c r="H229" s="482"/>
      <c r="I229" s="482"/>
      <c r="J229" s="482"/>
      <c r="K229" s="482"/>
      <c r="L229" s="482"/>
      <c r="M229" s="482"/>
      <c r="N229" s="482"/>
      <c r="O229" s="482"/>
      <c r="P229" s="482"/>
      <c r="Q229" s="482"/>
      <c r="R229" s="482"/>
      <c r="S229" s="480"/>
      <c r="T229" s="480"/>
      <c r="U229" s="480"/>
    </row>
    <row r="230" spans="1:21" s="481" customFormat="1" ht="30.75" customHeight="1" x14ac:dyDescent="0.25">
      <c r="A230" s="616" t="s">
        <v>217</v>
      </c>
      <c r="B230" s="616"/>
      <c r="C230" s="616"/>
      <c r="D230" s="616"/>
      <c r="E230" s="616"/>
      <c r="F230" s="616"/>
      <c r="G230" s="616"/>
      <c r="H230" s="616"/>
      <c r="I230" s="616"/>
      <c r="J230" s="616"/>
      <c r="K230" s="616"/>
      <c r="L230" s="616"/>
      <c r="M230" s="616"/>
      <c r="N230" s="616"/>
      <c r="O230" s="616"/>
      <c r="P230" s="616"/>
      <c r="Q230" s="616"/>
      <c r="R230" s="616"/>
      <c r="S230" s="480"/>
      <c r="T230" s="480"/>
      <c r="U230" s="480"/>
    </row>
    <row r="231" spans="1:21" s="481" customFormat="1" ht="15" customHeight="1" x14ac:dyDescent="0.25">
      <c r="A231" s="482"/>
      <c r="B231" s="482"/>
      <c r="C231" s="482"/>
      <c r="D231" s="482"/>
      <c r="E231" s="482"/>
      <c r="F231" s="482"/>
      <c r="G231" s="482"/>
      <c r="H231" s="482"/>
      <c r="I231" s="482"/>
      <c r="J231" s="482"/>
      <c r="K231" s="482"/>
      <c r="L231" s="482"/>
      <c r="M231" s="482"/>
      <c r="N231" s="482"/>
      <c r="O231" s="482"/>
      <c r="P231" s="482"/>
      <c r="Q231" s="482"/>
      <c r="R231" s="482"/>
      <c r="S231" s="480"/>
      <c r="T231" s="480"/>
      <c r="U231" s="480"/>
    </row>
    <row r="232" spans="1:21" s="484" customFormat="1" ht="15" customHeight="1" x14ac:dyDescent="0.2">
      <c r="A232" s="616" t="s">
        <v>218</v>
      </c>
      <c r="B232" s="616"/>
      <c r="C232" s="616"/>
      <c r="D232" s="616"/>
      <c r="E232" s="616"/>
      <c r="F232" s="616"/>
      <c r="G232" s="616"/>
      <c r="H232" s="616"/>
      <c r="I232" s="616"/>
      <c r="J232" s="616"/>
      <c r="K232" s="616"/>
      <c r="L232" s="616"/>
      <c r="M232" s="616"/>
      <c r="N232" s="616"/>
      <c r="O232" s="616"/>
      <c r="P232" s="616"/>
      <c r="Q232" s="616"/>
      <c r="R232" s="616"/>
      <c r="S232" s="483"/>
      <c r="T232" s="483"/>
      <c r="U232" s="483"/>
    </row>
    <row r="233" spans="1:21" s="484" customFormat="1" ht="15" customHeight="1" x14ac:dyDescent="0.2">
      <c r="A233" s="477"/>
      <c r="B233" s="477"/>
      <c r="C233" s="477"/>
      <c r="D233" s="477"/>
      <c r="E233" s="477"/>
      <c r="F233" s="477"/>
      <c r="G233" s="477"/>
      <c r="H233" s="477"/>
      <c r="I233" s="477"/>
      <c r="J233" s="477"/>
      <c r="K233" s="477"/>
      <c r="L233" s="477"/>
      <c r="M233" s="477"/>
      <c r="N233" s="477"/>
      <c r="O233" s="477"/>
      <c r="P233" s="477"/>
      <c r="Q233" s="477"/>
      <c r="R233" s="477"/>
      <c r="S233" s="483"/>
      <c r="T233" s="483"/>
      <c r="U233" s="483"/>
    </row>
    <row r="234" spans="1:21" s="484" customFormat="1" ht="112.5" customHeight="1" x14ac:dyDescent="0.2">
      <c r="A234" s="618" t="s">
        <v>219</v>
      </c>
      <c r="B234" s="618"/>
      <c r="C234" s="618"/>
      <c r="D234" s="618"/>
      <c r="E234" s="618"/>
      <c r="F234" s="618"/>
      <c r="G234" s="618"/>
      <c r="H234" s="618"/>
      <c r="I234" s="618"/>
      <c r="J234" s="618"/>
      <c r="K234" s="618"/>
      <c r="L234" s="618"/>
      <c r="M234" s="618"/>
      <c r="N234" s="618"/>
      <c r="O234" s="618"/>
      <c r="P234" s="618"/>
      <c r="Q234" s="618"/>
      <c r="R234" s="618"/>
      <c r="S234" s="483"/>
      <c r="T234" s="483"/>
      <c r="U234" s="483"/>
    </row>
    <row r="235" spans="1:21" s="484" customFormat="1" ht="60.75" customHeight="1" x14ac:dyDescent="0.2">
      <c r="A235" s="618" t="s">
        <v>220</v>
      </c>
      <c r="B235" s="618"/>
      <c r="C235" s="618"/>
      <c r="D235" s="618"/>
      <c r="E235" s="618"/>
      <c r="F235" s="618"/>
      <c r="G235" s="618"/>
      <c r="H235" s="618"/>
      <c r="I235" s="618"/>
      <c r="J235" s="618"/>
      <c r="K235" s="618"/>
      <c r="L235" s="618"/>
      <c r="M235" s="618"/>
      <c r="N235" s="618"/>
      <c r="O235" s="618"/>
      <c r="P235" s="618"/>
      <c r="Q235" s="618"/>
      <c r="R235" s="618"/>
      <c r="S235" s="483"/>
      <c r="T235" s="483"/>
      <c r="U235" s="483"/>
    </row>
    <row r="236" spans="1:21" s="379" customFormat="1" ht="6.75" customHeight="1" x14ac:dyDescent="0.25">
      <c r="A236" s="187"/>
      <c r="B236" s="187"/>
      <c r="C236" s="187"/>
      <c r="D236" s="187"/>
      <c r="E236" s="187"/>
      <c r="F236" s="378"/>
      <c r="G236" s="378"/>
      <c r="H236" s="378"/>
      <c r="I236" s="378"/>
      <c r="J236" s="378"/>
      <c r="K236" s="378"/>
      <c r="L236" s="378"/>
      <c r="M236" s="378"/>
      <c r="O236" s="187"/>
      <c r="Q236" s="187"/>
      <c r="R236" s="380"/>
      <c r="S236" s="187"/>
      <c r="T236" s="187"/>
      <c r="U236" s="187"/>
    </row>
    <row r="237" spans="1:21" s="379" customFormat="1" ht="144" customHeight="1" x14ac:dyDescent="0.25">
      <c r="A237" s="619" t="s">
        <v>221</v>
      </c>
      <c r="B237" s="619"/>
      <c r="C237" s="619"/>
      <c r="D237" s="619"/>
      <c r="E237" s="619"/>
      <c r="F237" s="619"/>
      <c r="G237" s="619"/>
      <c r="H237" s="619"/>
      <c r="I237" s="619"/>
      <c r="J237" s="619"/>
      <c r="K237" s="619"/>
      <c r="L237" s="619"/>
      <c r="M237" s="619"/>
      <c r="N237" s="619"/>
      <c r="O237" s="619"/>
      <c r="P237" s="619"/>
      <c r="Q237" s="619"/>
      <c r="R237" s="619"/>
      <c r="S237" s="187"/>
      <c r="T237" s="187"/>
      <c r="U237" s="187"/>
    </row>
    <row r="238" spans="1:21" s="379" customFormat="1" x14ac:dyDescent="0.25">
      <c r="A238" s="187"/>
      <c r="B238" s="187"/>
      <c r="C238" s="187"/>
      <c r="D238" s="187"/>
      <c r="E238" s="187"/>
      <c r="F238" s="378"/>
      <c r="G238" s="378"/>
      <c r="H238" s="378"/>
      <c r="I238" s="378"/>
      <c r="J238" s="378"/>
      <c r="K238" s="378"/>
      <c r="L238" s="378"/>
      <c r="M238" s="378"/>
      <c r="O238" s="187"/>
      <c r="Q238" s="187"/>
      <c r="R238" s="380"/>
      <c r="S238" s="187"/>
      <c r="T238" s="187"/>
      <c r="U238" s="187"/>
    </row>
    <row r="239" spans="1:21" s="379" customFormat="1" ht="142.5" customHeight="1" x14ac:dyDescent="0.25">
      <c r="A239" s="620" t="s">
        <v>222</v>
      </c>
      <c r="B239" s="620"/>
      <c r="C239" s="620"/>
      <c r="D239" s="620"/>
      <c r="E239" s="620"/>
      <c r="F239" s="620"/>
      <c r="G239" s="620"/>
      <c r="H239" s="620"/>
      <c r="I239" s="620"/>
      <c r="J239" s="620"/>
      <c r="K239" s="620"/>
      <c r="L239" s="620"/>
      <c r="M239" s="620"/>
      <c r="N239" s="620"/>
      <c r="O239" s="620"/>
      <c r="P239" s="620"/>
      <c r="Q239" s="620"/>
      <c r="R239" s="620"/>
      <c r="S239" s="187"/>
      <c r="T239" s="187"/>
      <c r="U239" s="187"/>
    </row>
    <row r="240" spans="1:21" s="379" customFormat="1" x14ac:dyDescent="0.25">
      <c r="A240" s="187"/>
      <c r="B240" s="187"/>
      <c r="C240" s="187"/>
      <c r="D240" s="187"/>
      <c r="E240" s="187"/>
      <c r="F240" s="378"/>
      <c r="G240" s="378"/>
      <c r="H240" s="378"/>
      <c r="I240" s="378"/>
      <c r="J240" s="378"/>
      <c r="K240" s="378"/>
      <c r="L240" s="378"/>
      <c r="M240" s="378"/>
      <c r="O240" s="187"/>
      <c r="Q240" s="187"/>
      <c r="R240" s="380"/>
      <c r="S240" s="187"/>
      <c r="T240" s="187"/>
      <c r="U240" s="187"/>
    </row>
    <row r="241" spans="1:21" s="379" customFormat="1" x14ac:dyDescent="0.25">
      <c r="A241" s="187"/>
      <c r="B241" s="187"/>
      <c r="C241" s="187"/>
      <c r="D241" s="187"/>
      <c r="E241" s="187"/>
      <c r="F241" s="378"/>
      <c r="G241" s="378"/>
      <c r="H241" s="378"/>
      <c r="I241" s="378"/>
      <c r="J241" s="378"/>
      <c r="K241" s="378"/>
      <c r="L241" s="378"/>
      <c r="M241" s="378"/>
      <c r="O241" s="187"/>
      <c r="Q241" s="187"/>
      <c r="R241" s="380"/>
      <c r="S241" s="187"/>
      <c r="T241" s="187"/>
      <c r="U241" s="187"/>
    </row>
    <row r="242" spans="1:21" s="379" customFormat="1" x14ac:dyDescent="0.25">
      <c r="A242" s="187"/>
      <c r="B242" s="187"/>
      <c r="C242" s="187"/>
      <c r="D242" s="187"/>
      <c r="E242" s="187"/>
      <c r="F242" s="378"/>
      <c r="G242" s="378"/>
      <c r="H242" s="378"/>
      <c r="I242" s="378"/>
      <c r="J242" s="378"/>
      <c r="K242" s="378"/>
      <c r="L242" s="378"/>
      <c r="M242" s="378"/>
      <c r="O242" s="187"/>
      <c r="Q242" s="187"/>
      <c r="R242" s="380"/>
      <c r="S242" s="187"/>
      <c r="T242" s="187"/>
      <c r="U242" s="187"/>
    </row>
    <row r="243" spans="1:21" s="379" customFormat="1" x14ac:dyDescent="0.25">
      <c r="A243" s="187"/>
      <c r="B243" s="187"/>
      <c r="C243" s="187"/>
      <c r="D243" s="187"/>
      <c r="E243" s="187"/>
      <c r="F243" s="378"/>
      <c r="G243" s="378"/>
      <c r="H243" s="378"/>
      <c r="I243" s="378"/>
      <c r="J243" s="378"/>
      <c r="K243" s="378"/>
      <c r="L243" s="378"/>
      <c r="M243" s="378"/>
      <c r="O243" s="187"/>
      <c r="Q243" s="187"/>
      <c r="R243" s="380"/>
      <c r="S243" s="187"/>
      <c r="T243" s="187"/>
      <c r="U243" s="187"/>
    </row>
  </sheetData>
  <sheetProtection password="CCF6" sheet="1" objects="1" scenarios="1"/>
  <mergeCells count="69">
    <mergeCell ref="A234:R234"/>
    <mergeCell ref="A235:R235"/>
    <mergeCell ref="A237:R237"/>
    <mergeCell ref="A239:R239"/>
    <mergeCell ref="A222:R222"/>
    <mergeCell ref="A224:R226"/>
    <mergeCell ref="A228:R228"/>
    <mergeCell ref="A230:R230"/>
    <mergeCell ref="A232:R232"/>
    <mergeCell ref="A202:D202"/>
    <mergeCell ref="A207:D207"/>
    <mergeCell ref="A209:D209"/>
    <mergeCell ref="A214:D214"/>
    <mergeCell ref="A216:D216"/>
    <mergeCell ref="A186:D186"/>
    <mergeCell ref="A188:D188"/>
    <mergeCell ref="A193:D193"/>
    <mergeCell ref="A195:D195"/>
    <mergeCell ref="A200:D200"/>
    <mergeCell ref="A167:D167"/>
    <mergeCell ref="A172:D172"/>
    <mergeCell ref="A174:D174"/>
    <mergeCell ref="A179:D179"/>
    <mergeCell ref="A181:D181"/>
    <mergeCell ref="A151:D151"/>
    <mergeCell ref="A153:D153"/>
    <mergeCell ref="A158:D158"/>
    <mergeCell ref="A160:D160"/>
    <mergeCell ref="A165:D165"/>
    <mergeCell ref="A132:D132"/>
    <mergeCell ref="A137:D137"/>
    <mergeCell ref="A139:D139"/>
    <mergeCell ref="A144:D144"/>
    <mergeCell ref="A146:D146"/>
    <mergeCell ref="A116:D116"/>
    <mergeCell ref="A118:D118"/>
    <mergeCell ref="A123:D123"/>
    <mergeCell ref="A125:D125"/>
    <mergeCell ref="A130:D130"/>
    <mergeCell ref="A97:D97"/>
    <mergeCell ref="A102:D102"/>
    <mergeCell ref="A104:D104"/>
    <mergeCell ref="A109:D109"/>
    <mergeCell ref="A111:D111"/>
    <mergeCell ref="A81:D81"/>
    <mergeCell ref="A83:D83"/>
    <mergeCell ref="A88:D88"/>
    <mergeCell ref="A90:D90"/>
    <mergeCell ref="A95:D95"/>
    <mergeCell ref="P6:P7"/>
    <mergeCell ref="Q6:Q7"/>
    <mergeCell ref="R6:R7"/>
    <mergeCell ref="A76:E76"/>
    <mergeCell ref="N76:R76"/>
    <mergeCell ref="K6:K7"/>
    <mergeCell ref="L6:L7"/>
    <mergeCell ref="M6:M7"/>
    <mergeCell ref="N6:N7"/>
    <mergeCell ref="O6:O7"/>
    <mergeCell ref="F6:F7"/>
    <mergeCell ref="G6:G7"/>
    <mergeCell ref="H6:H7"/>
    <mergeCell ref="I6:I7"/>
    <mergeCell ref="J6:J7"/>
    <mergeCell ref="A6:A7"/>
    <mergeCell ref="B6:B7"/>
    <mergeCell ref="C6:C7"/>
    <mergeCell ref="D6:D7"/>
    <mergeCell ref="E6:E7"/>
  </mergeCells>
  <dataValidations count="5">
    <dataValidation type="list" allowBlank="1" showInputMessage="1" showErrorMessage="1" sqref="E11:E74 E84 E89 E91 E93 E96 E98 E100 E103 E105 E107 E110 E112 E114 E117 E119 E121 E124 E126 E128 E131 E133 E135 E138 E140 E142 E145 E147 E149 E152 E154 E156 E159 E161 E163 E166 E168 E170 E173 E175 E177 E180 E182 E184 E187 E189 E191 E194 E196 E198 E201 E203 E205 E208 E210 E212 E215 E217 E219">
      <formula1>$V$10:$V$11</formula1>
      <formula2>0</formula2>
    </dataValidation>
    <dataValidation type="list" allowBlank="1" showInputMessage="1" showErrorMessage="1" sqref="C70:C74">
      <formula1>$T$11:$T$12</formula1>
      <formula2>0</formula2>
    </dataValidation>
    <dataValidation type="list" allowBlank="1" showInputMessage="1" showErrorMessage="1" sqref="C4:E5 C9:E9">
      <formula1>#REF!</formula1>
      <formula2>0</formula2>
    </dataValidation>
    <dataValidation type="list" allowBlank="1" showInputMessage="1" showErrorMessage="1" sqref="E10 E82 E86">
      <formula1>$V$17:$V$18</formula1>
      <formula2>0</formula2>
    </dataValidation>
    <dataValidation type="list" allowBlank="1" showInputMessage="1" showErrorMessage="1" sqref="D70:D74 D84 D89 D91 D93 D96 D98 D100 D103 D105 D107 D110 D112 D114 D117 D119 D121 D124 D126 D128 D131 D133 D135 D138 D140 D142 D145 D147 D149 D152 D154 D156 D159 D161 D163 D166 D168 D170 D173 D175 D177 D180 D182 D184 D187 D189 D191 D194 D196 D198 D201 D203 D205 D208 D210 D212 D215 D217 D219">
      <formula1>$T$11:$T$14</formula1>
      <formula2>0</formula2>
    </dataValidation>
  </dataValidations>
  <pageMargins left="0.7" right="0.7" top="0.75" bottom="0.75" header="0.51180555555555496" footer="0.51180555555555496"/>
  <pageSetup paperSize="9" scale="12" firstPageNumber="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45"/>
  <sheetViews>
    <sheetView view="pageBreakPreview" zoomScale="75" zoomScaleNormal="80" zoomScalePageLayoutView="75" workbookViewId="0">
      <selection activeCell="A71" sqref="A71"/>
    </sheetView>
  </sheetViews>
  <sheetFormatPr defaultColWidth="9.140625" defaultRowHeight="15" x14ac:dyDescent="0.25"/>
  <cols>
    <col min="1" max="2" width="7.28515625" style="187" customWidth="1"/>
    <col min="3" max="5" width="19" style="187" customWidth="1"/>
    <col min="6" max="6" width="10.42578125" style="187" customWidth="1"/>
    <col min="7" max="7" width="7.5703125" style="187" customWidth="1"/>
    <col min="8" max="8" width="8.140625" style="187" customWidth="1"/>
    <col min="9" max="9" width="8.85546875" style="187" customWidth="1"/>
    <col min="10" max="10" width="9.7109375" style="187" customWidth="1"/>
    <col min="11" max="11" width="9" style="187" customWidth="1"/>
    <col min="12" max="12" width="11.42578125" style="187" customWidth="1"/>
    <col min="13" max="13" width="8.5703125" style="187" customWidth="1"/>
    <col min="14" max="14" width="9.28515625" style="187" customWidth="1"/>
    <col min="15" max="15" width="10.85546875" style="379" customWidth="1"/>
    <col min="16" max="16" width="11.140625" style="187" customWidth="1"/>
    <col min="17" max="17" width="9.42578125" style="379" customWidth="1"/>
    <col min="18" max="18" width="10.140625" style="187" customWidth="1"/>
    <col min="19" max="19" width="9.5703125" style="380" customWidth="1"/>
    <col min="20" max="20" width="11.5703125" style="187" hidden="1" customWidth="1"/>
    <col min="21" max="22" width="9.140625" style="187" hidden="1"/>
    <col min="23" max="23" width="9.140625" style="379" hidden="1"/>
    <col min="24" max="24" width="11.5703125" style="379" hidden="1" customWidth="1"/>
    <col min="25" max="1025" width="9.140625" style="187"/>
  </cols>
  <sheetData>
    <row r="1" spans="1:23" ht="42" customHeight="1" x14ac:dyDescent="0.25">
      <c r="A1" s="485" t="s">
        <v>223</v>
      </c>
      <c r="B1" s="485" t="s">
        <v>224</v>
      </c>
      <c r="C1" s="485" t="s">
        <v>225</v>
      </c>
      <c r="D1" s="335" t="s">
        <v>112</v>
      </c>
      <c r="E1" s="485" t="s">
        <v>226</v>
      </c>
      <c r="F1" s="335" t="s">
        <v>227</v>
      </c>
      <c r="G1" s="486" t="s">
        <v>228</v>
      </c>
      <c r="H1" s="487" t="s">
        <v>229</v>
      </c>
      <c r="I1" s="488" t="s">
        <v>230</v>
      </c>
      <c r="J1" s="488" t="s">
        <v>231</v>
      </c>
      <c r="K1" s="488" t="s">
        <v>232</v>
      </c>
      <c r="L1" s="486" t="s">
        <v>233</v>
      </c>
      <c r="M1" s="488" t="s">
        <v>234</v>
      </c>
      <c r="N1" s="488" t="s">
        <v>235</v>
      </c>
      <c r="O1" s="486" t="s">
        <v>236</v>
      </c>
      <c r="P1" s="486" t="s">
        <v>237</v>
      </c>
      <c r="Q1" s="486" t="s">
        <v>238</v>
      </c>
      <c r="R1" s="486" t="s">
        <v>239</v>
      </c>
      <c r="S1" s="486" t="s">
        <v>240</v>
      </c>
      <c r="T1" s="489" t="s">
        <v>238</v>
      </c>
    </row>
    <row r="2" spans="1:23" x14ac:dyDescent="0.25">
      <c r="A2" s="490">
        <f>+'Tabela I'!$K$2</f>
        <v>0</v>
      </c>
      <c r="B2" s="490">
        <f>+'Tabela I'!$K$1</f>
        <v>2019</v>
      </c>
      <c r="C2" s="491" t="str">
        <f>+'Tabela III'!B10</f>
        <v>Bosiljka Rudeš</v>
      </c>
      <c r="D2" s="491"/>
      <c r="E2" s="491" t="str">
        <f>+'Tabela III'!D10</f>
        <v>Predsjednik suda *</v>
      </c>
      <c r="F2" s="491" t="str">
        <f>+'Tabela III'!E10</f>
        <v>Ocijenjen</v>
      </c>
      <c r="G2" s="491">
        <f>+'Tabela III'!F10</f>
        <v>83</v>
      </c>
      <c r="H2" s="491">
        <f>+'Tabela III'!G10</f>
        <v>21</v>
      </c>
      <c r="I2" s="491">
        <f>+'Tabela III'!H10</f>
        <v>22</v>
      </c>
      <c r="J2" s="491">
        <f>+'Tabela III'!I10</f>
        <v>18</v>
      </c>
      <c r="K2" s="491">
        <f>+'Tabela III'!J10</f>
        <v>2</v>
      </c>
      <c r="L2" s="491">
        <f>+'Tabela III'!K10</f>
        <v>0</v>
      </c>
      <c r="M2" s="491">
        <f>+'Tabela III'!L10</f>
        <v>1</v>
      </c>
      <c r="N2" s="491">
        <f>+'Tabela III'!M10</f>
        <v>0</v>
      </c>
      <c r="O2" s="491">
        <f>+'Tabela III'!N10</f>
        <v>4.7619047619047616E-2</v>
      </c>
      <c r="P2" s="491">
        <f>+'Tabela III'!O10</f>
        <v>5</v>
      </c>
      <c r="Q2" s="491">
        <f>+'Tabela III'!P10</f>
        <v>1.2048192771084338E-2</v>
      </c>
      <c r="R2" s="491">
        <f>+'Tabela III'!Q10</f>
        <v>5</v>
      </c>
      <c r="S2" s="491">
        <f>+'Tabela III'!R10</f>
        <v>10</v>
      </c>
      <c r="W2" s="139" t="s">
        <v>89</v>
      </c>
    </row>
    <row r="3" spans="1:23" ht="25.5" x14ac:dyDescent="0.25">
      <c r="A3" s="490">
        <f>+'Tabela I'!$K$2</f>
        <v>0</v>
      </c>
      <c r="B3" s="490">
        <f>+'Tabela I'!$K$1</f>
        <v>2019</v>
      </c>
      <c r="C3" s="491" t="str">
        <f>'Tabela III'!B11</f>
        <v>Mile Zeljko</v>
      </c>
      <c r="D3" s="491" t="str">
        <f>+'Tabela III'!C11</f>
        <v xml:space="preserve">   Sudsko odjeljenje</v>
      </c>
      <c r="E3" s="491" t="str">
        <f>+'Tabela III'!D11</f>
        <v>Sudija</v>
      </c>
      <c r="F3" s="491" t="str">
        <f>+'Tabela III'!E11</f>
        <v>Nije ocijenjen</v>
      </c>
      <c r="G3" s="491">
        <f>+'Tabela III'!F11</f>
        <v>70</v>
      </c>
      <c r="H3" s="491">
        <f>+'Tabela III'!G11</f>
        <v>41</v>
      </c>
      <c r="I3" s="491">
        <f>+'Tabela III'!H11</f>
        <v>9</v>
      </c>
      <c r="J3" s="491">
        <f>+'Tabela III'!I11</f>
        <v>36</v>
      </c>
      <c r="K3" s="491">
        <f>+'Tabela III'!J11</f>
        <v>2</v>
      </c>
      <c r="L3" s="491">
        <f>+'Tabela III'!K11</f>
        <v>0</v>
      </c>
      <c r="M3" s="491">
        <f>+'Tabela III'!L11</f>
        <v>3</v>
      </c>
      <c r="N3" s="491">
        <f>+'Tabela III'!M11</f>
        <v>0</v>
      </c>
      <c r="O3" s="491" t="str">
        <f>+'Tabela III'!N11</f>
        <v/>
      </c>
      <c r="P3" s="491" t="str">
        <f>+'Tabela III'!O11</f>
        <v/>
      </c>
      <c r="Q3" s="491" t="str">
        <f>+'Tabela III'!P11</f>
        <v/>
      </c>
      <c r="R3" s="491" t="str">
        <f>+'Tabela III'!Q11</f>
        <v/>
      </c>
      <c r="S3" s="491" t="str">
        <f>+'Tabela III'!R11</f>
        <v/>
      </c>
      <c r="U3" s="187" t="s">
        <v>125</v>
      </c>
      <c r="W3" s="139" t="s">
        <v>90</v>
      </c>
    </row>
    <row r="4" spans="1:23" ht="25.5" x14ac:dyDescent="0.25">
      <c r="A4" s="490">
        <f>+'Tabela I'!$K$2</f>
        <v>0</v>
      </c>
      <c r="B4" s="490">
        <f>+'Tabela I'!$K$1</f>
        <v>2019</v>
      </c>
      <c r="C4" s="491" t="str">
        <f>+'Tabela III'!B12</f>
        <v>Gordana Pažin</v>
      </c>
      <c r="D4" s="491" t="str">
        <f>+'Tabela III'!C12</f>
        <v xml:space="preserve">   Sudsko odjeljenje</v>
      </c>
      <c r="E4" s="491" t="str">
        <f>+'Tabela III'!D12</f>
        <v>Sudija</v>
      </c>
      <c r="F4" s="491" t="str">
        <f>+'Tabela III'!E12</f>
        <v>Nije ocijenjen</v>
      </c>
      <c r="G4" s="491">
        <f>+'Tabela III'!F12</f>
        <v>47</v>
      </c>
      <c r="H4" s="491">
        <f>+'Tabela III'!G12</f>
        <v>18</v>
      </c>
      <c r="I4" s="491">
        <f>+'Tabela III'!H12</f>
        <v>6</v>
      </c>
      <c r="J4" s="491">
        <f>+'Tabela III'!I12</f>
        <v>12</v>
      </c>
      <c r="K4" s="491">
        <f>+'Tabela III'!J12</f>
        <v>1</v>
      </c>
      <c r="L4" s="491">
        <f>+'Tabela III'!K12</f>
        <v>0</v>
      </c>
      <c r="M4" s="491">
        <f>+'Tabela III'!L12</f>
        <v>5</v>
      </c>
      <c r="N4" s="491">
        <f>+'Tabela III'!M12</f>
        <v>0</v>
      </c>
      <c r="O4" s="491" t="str">
        <f>+'Tabela III'!N12</f>
        <v/>
      </c>
      <c r="P4" s="491" t="str">
        <f>+'Tabela III'!O12</f>
        <v/>
      </c>
      <c r="Q4" s="491" t="str">
        <f>+'Tabela III'!P12</f>
        <v/>
      </c>
      <c r="R4" s="491" t="str">
        <f>+'Tabela III'!Q12</f>
        <v/>
      </c>
      <c r="S4" s="491" t="str">
        <f>+'Tabela III'!R12</f>
        <v/>
      </c>
      <c r="U4" s="187" t="s">
        <v>126</v>
      </c>
    </row>
    <row r="5" spans="1:23" ht="38.25" x14ac:dyDescent="0.25">
      <c r="A5" s="490">
        <f>+'Tabela I'!$K$2</f>
        <v>0</v>
      </c>
      <c r="B5" s="490">
        <f>+'Tabela I'!$K$1</f>
        <v>2019</v>
      </c>
      <c r="C5" s="491" t="str">
        <f>+'Tabela III'!B13</f>
        <v>Katica Artuković</v>
      </c>
      <c r="D5" s="491" t="str">
        <f>+'Tabela III'!C13</f>
        <v xml:space="preserve">   Sudsko odjeljenje</v>
      </c>
      <c r="E5" s="491" t="str">
        <f>+'Tabela III'!D13</f>
        <v>Sudija</v>
      </c>
      <c r="F5" s="491" t="str">
        <f>+'Tabela III'!E13</f>
        <v>Ocijenjen</v>
      </c>
      <c r="G5" s="491">
        <f>+'Tabela III'!F13</f>
        <v>160</v>
      </c>
      <c r="H5" s="491">
        <f>+'Tabela III'!G13</f>
        <v>4</v>
      </c>
      <c r="I5" s="491">
        <f>+'Tabela III'!H13</f>
        <v>1</v>
      </c>
      <c r="J5" s="491">
        <f>+'Tabela III'!I13</f>
        <v>3</v>
      </c>
      <c r="K5" s="491">
        <f>+'Tabela III'!J13</f>
        <v>0</v>
      </c>
      <c r="L5" s="491">
        <f>+'Tabela III'!K13</f>
        <v>0</v>
      </c>
      <c r="M5" s="491">
        <f>+'Tabela III'!L13</f>
        <v>1</v>
      </c>
      <c r="N5" s="491">
        <f>+'Tabela III'!M13</f>
        <v>0</v>
      </c>
      <c r="O5" s="491" t="str">
        <f>+'Tabela III'!N13</f>
        <v>Član 18. stav 7. Kriterija</v>
      </c>
      <c r="P5" s="491" t="str">
        <f>+'Tabela III'!O13</f>
        <v/>
      </c>
      <c r="Q5" s="491">
        <f>+'Tabela III'!P13</f>
        <v>6.2500000000000003E-3</v>
      </c>
      <c r="R5" s="491">
        <f>+'Tabela III'!Q13</f>
        <v>5</v>
      </c>
      <c r="S5" s="491">
        <f>+'Tabela III'!R13</f>
        <v>5</v>
      </c>
    </row>
    <row r="6" spans="1:23" ht="25.5" x14ac:dyDescent="0.25">
      <c r="A6" s="490">
        <f>+'Tabela I'!$K$2</f>
        <v>0</v>
      </c>
      <c r="B6" s="490">
        <f>+'Tabela I'!$K$1</f>
        <v>2019</v>
      </c>
      <c r="C6" s="491" t="str">
        <f>+'Tabela III'!B14</f>
        <v>Franjo Ravlija</v>
      </c>
      <c r="D6" s="491" t="str">
        <f>+'Tabela III'!C14</f>
        <v xml:space="preserve">   Sudsko odjeljenje</v>
      </c>
      <c r="E6" s="491" t="str">
        <f>+'Tabela III'!D14</f>
        <v>Sudija</v>
      </c>
      <c r="F6" s="491" t="str">
        <f>+'Tabela III'!E14</f>
        <v>Nije ocijenjen</v>
      </c>
      <c r="G6" s="491">
        <f>+'Tabela III'!F14</f>
        <v>88</v>
      </c>
      <c r="H6" s="491">
        <f>+'Tabela III'!G14</f>
        <v>6</v>
      </c>
      <c r="I6" s="491">
        <f>+'Tabela III'!H14</f>
        <v>9</v>
      </c>
      <c r="J6" s="491">
        <f>+'Tabela III'!I14</f>
        <v>6</v>
      </c>
      <c r="K6" s="491">
        <f>+'Tabela III'!J14</f>
        <v>0</v>
      </c>
      <c r="L6" s="491">
        <f>+'Tabela III'!K14</f>
        <v>0</v>
      </c>
      <c r="M6" s="491">
        <f>+'Tabela III'!L14</f>
        <v>0</v>
      </c>
      <c r="N6" s="491">
        <f>+'Tabela III'!M14</f>
        <v>0</v>
      </c>
      <c r="O6" s="491" t="str">
        <f>+'Tabela III'!N14</f>
        <v/>
      </c>
      <c r="P6" s="491" t="str">
        <f>+'Tabela III'!O14</f>
        <v/>
      </c>
      <c r="Q6" s="491" t="str">
        <f>+'Tabela III'!P14</f>
        <v/>
      </c>
      <c r="R6" s="491" t="str">
        <f>+'Tabela III'!Q14</f>
        <v/>
      </c>
      <c r="S6" s="491" t="str">
        <f>+'Tabela III'!R14</f>
        <v/>
      </c>
    </row>
    <row r="7" spans="1:23" x14ac:dyDescent="0.25">
      <c r="A7" s="490">
        <f>+'Tabela I'!$K$2</f>
        <v>0</v>
      </c>
      <c r="B7" s="490">
        <f>+'Tabela I'!$K$1</f>
        <v>2019</v>
      </c>
      <c r="C7" s="491" t="str">
        <f>+'Tabela III'!B15</f>
        <v/>
      </c>
      <c r="D7" s="491" t="str">
        <f>+'Tabela III'!C15</f>
        <v/>
      </c>
      <c r="E7" s="491" t="str">
        <f>+'Tabela III'!D15</f>
        <v/>
      </c>
      <c r="F7" s="491">
        <f>+'Tabela III'!E15</f>
        <v>0</v>
      </c>
      <c r="G7" s="491">
        <f>+'Tabela III'!F15</f>
        <v>0</v>
      </c>
      <c r="H7" s="491">
        <f>+'Tabela III'!G15</f>
        <v>0</v>
      </c>
      <c r="I7" s="491">
        <f>+'Tabela III'!H15</f>
        <v>0</v>
      </c>
      <c r="J7" s="491">
        <f>+'Tabela III'!I15</f>
        <v>0</v>
      </c>
      <c r="K7" s="491">
        <f>+'Tabela III'!J15</f>
        <v>0</v>
      </c>
      <c r="L7" s="491">
        <f>+'Tabela III'!K15</f>
        <v>0</v>
      </c>
      <c r="M7" s="491">
        <f>+'Tabela III'!L15</f>
        <v>0</v>
      </c>
      <c r="N7" s="491">
        <f>+'Tabela III'!M15</f>
        <v>0</v>
      </c>
      <c r="O7" s="491" t="str">
        <f>+'Tabela III'!N15</f>
        <v/>
      </c>
      <c r="P7" s="491" t="str">
        <f>+'Tabela III'!O15</f>
        <v/>
      </c>
      <c r="Q7" s="491" t="str">
        <f>+'Tabela III'!P15</f>
        <v/>
      </c>
      <c r="R7" s="491" t="str">
        <f>+'Tabela III'!Q15</f>
        <v/>
      </c>
      <c r="S7" s="491" t="str">
        <f>+'Tabela III'!R15</f>
        <v/>
      </c>
    </row>
    <row r="8" spans="1:23" x14ac:dyDescent="0.25">
      <c r="A8" s="490">
        <f>+'Tabela I'!$K$2</f>
        <v>0</v>
      </c>
      <c r="B8" s="490">
        <f>+'Tabela I'!$K$1</f>
        <v>2019</v>
      </c>
      <c r="C8" s="491" t="str">
        <f>+'Tabela III'!B16</f>
        <v/>
      </c>
      <c r="D8" s="491" t="str">
        <f>+'Tabela III'!C16</f>
        <v/>
      </c>
      <c r="E8" s="491" t="str">
        <f>+'Tabela III'!D16</f>
        <v/>
      </c>
      <c r="F8" s="491">
        <f>+'Tabela III'!E16</f>
        <v>0</v>
      </c>
      <c r="G8" s="491">
        <f>+'Tabela III'!F16</f>
        <v>0</v>
      </c>
      <c r="H8" s="491">
        <f>+'Tabela III'!G16</f>
        <v>0</v>
      </c>
      <c r="I8" s="491">
        <f>+'Tabela III'!H16</f>
        <v>0</v>
      </c>
      <c r="J8" s="491">
        <f>+'Tabela III'!I16</f>
        <v>0</v>
      </c>
      <c r="K8" s="491">
        <f>+'Tabela III'!J16</f>
        <v>0</v>
      </c>
      <c r="L8" s="491">
        <f>+'Tabela III'!K16</f>
        <v>0</v>
      </c>
      <c r="M8" s="491">
        <f>+'Tabela III'!L16</f>
        <v>0</v>
      </c>
      <c r="N8" s="491">
        <f>+'Tabela III'!M16</f>
        <v>0</v>
      </c>
      <c r="O8" s="491" t="str">
        <f>+'Tabela III'!N16</f>
        <v/>
      </c>
      <c r="P8" s="491" t="str">
        <f>+'Tabela III'!O16</f>
        <v/>
      </c>
      <c r="Q8" s="491" t="str">
        <f>+'Tabela III'!P16</f>
        <v/>
      </c>
      <c r="R8" s="491" t="str">
        <f>+'Tabela III'!Q16</f>
        <v/>
      </c>
      <c r="S8" s="491" t="str">
        <f>+'Tabela III'!R16</f>
        <v/>
      </c>
    </row>
    <row r="9" spans="1:23" x14ac:dyDescent="0.25">
      <c r="A9" s="490">
        <f>+'Tabela I'!$K$2</f>
        <v>0</v>
      </c>
      <c r="B9" s="490">
        <f>+'Tabela I'!$K$1</f>
        <v>2019</v>
      </c>
      <c r="C9" s="491" t="str">
        <f>+'Tabela III'!B17</f>
        <v/>
      </c>
      <c r="D9" s="491" t="str">
        <f>+'Tabela III'!C17</f>
        <v/>
      </c>
      <c r="E9" s="491" t="str">
        <f>+'Tabela III'!D17</f>
        <v/>
      </c>
      <c r="F9" s="491">
        <f>+'Tabela III'!E17</f>
        <v>0</v>
      </c>
      <c r="G9" s="491">
        <f>+'Tabela III'!F17</f>
        <v>0</v>
      </c>
      <c r="H9" s="491">
        <f>+'Tabela III'!G17</f>
        <v>0</v>
      </c>
      <c r="I9" s="491">
        <f>+'Tabela III'!H17</f>
        <v>0</v>
      </c>
      <c r="J9" s="491">
        <f>+'Tabela III'!I17</f>
        <v>0</v>
      </c>
      <c r="K9" s="491">
        <f>+'Tabela III'!J17</f>
        <v>0</v>
      </c>
      <c r="L9" s="491">
        <f>+'Tabela III'!K17</f>
        <v>0</v>
      </c>
      <c r="M9" s="491">
        <f>+'Tabela III'!L17</f>
        <v>0</v>
      </c>
      <c r="N9" s="491">
        <f>+'Tabela III'!M17</f>
        <v>0</v>
      </c>
      <c r="O9" s="491" t="str">
        <f>+'Tabela III'!N17</f>
        <v/>
      </c>
      <c r="P9" s="491" t="str">
        <f>+'Tabela III'!O17</f>
        <v/>
      </c>
      <c r="Q9" s="491" t="str">
        <f>+'Tabela III'!P17</f>
        <v/>
      </c>
      <c r="R9" s="491" t="str">
        <f>+'Tabela III'!Q17</f>
        <v/>
      </c>
      <c r="S9" s="491" t="str">
        <f>+'Tabela III'!R17</f>
        <v/>
      </c>
    </row>
    <row r="10" spans="1:23" x14ac:dyDescent="0.25">
      <c r="A10" s="490">
        <f>+'Tabela I'!$K$2</f>
        <v>0</v>
      </c>
      <c r="B10" s="490">
        <f>+'Tabela I'!$K$1</f>
        <v>2019</v>
      </c>
      <c r="C10" s="491" t="str">
        <f>+'Tabela III'!B18</f>
        <v/>
      </c>
      <c r="D10" s="491" t="str">
        <f>+'Tabela III'!C18</f>
        <v/>
      </c>
      <c r="E10" s="491" t="str">
        <f>+'Tabela III'!D18</f>
        <v/>
      </c>
      <c r="F10" s="491">
        <f>+'Tabela III'!E18</f>
        <v>0</v>
      </c>
      <c r="G10" s="491">
        <f>+'Tabela III'!F18</f>
        <v>0</v>
      </c>
      <c r="H10" s="491">
        <f>+'Tabela III'!G18</f>
        <v>0</v>
      </c>
      <c r="I10" s="491">
        <f>+'Tabela III'!H18</f>
        <v>0</v>
      </c>
      <c r="J10" s="491">
        <f>+'Tabela III'!I18</f>
        <v>0</v>
      </c>
      <c r="K10" s="491">
        <f>+'Tabela III'!J18</f>
        <v>0</v>
      </c>
      <c r="L10" s="491">
        <f>+'Tabela III'!K18</f>
        <v>0</v>
      </c>
      <c r="M10" s="491">
        <f>+'Tabela III'!L18</f>
        <v>0</v>
      </c>
      <c r="N10" s="491">
        <f>+'Tabela III'!M18</f>
        <v>0</v>
      </c>
      <c r="O10" s="491" t="str">
        <f>+'Tabela III'!N18</f>
        <v/>
      </c>
      <c r="P10" s="491" t="str">
        <f>+'Tabela III'!O18</f>
        <v/>
      </c>
      <c r="Q10" s="491" t="str">
        <f>+'Tabela III'!P18</f>
        <v/>
      </c>
      <c r="R10" s="491" t="str">
        <f>+'Tabela III'!Q18</f>
        <v/>
      </c>
      <c r="S10" s="491" t="str">
        <f>+'Tabela III'!R18</f>
        <v/>
      </c>
    </row>
    <row r="11" spans="1:23" x14ac:dyDescent="0.25">
      <c r="A11" s="490">
        <f>+'Tabela I'!$K$2</f>
        <v>0</v>
      </c>
      <c r="B11" s="490">
        <f>+'Tabela I'!$K$1</f>
        <v>2019</v>
      </c>
      <c r="C11" s="491" t="str">
        <f>+'Tabela III'!B19</f>
        <v/>
      </c>
      <c r="D11" s="491" t="str">
        <f>+'Tabela III'!C19</f>
        <v/>
      </c>
      <c r="E11" s="491" t="str">
        <f>+'Tabela III'!D19</f>
        <v/>
      </c>
      <c r="F11" s="491">
        <f>+'Tabela III'!E19</f>
        <v>0</v>
      </c>
      <c r="G11" s="491">
        <f>+'Tabela III'!F19</f>
        <v>0</v>
      </c>
      <c r="H11" s="491">
        <f>+'Tabela III'!G19</f>
        <v>0</v>
      </c>
      <c r="I11" s="491">
        <f>+'Tabela III'!H19</f>
        <v>0</v>
      </c>
      <c r="J11" s="491">
        <f>+'Tabela III'!I19</f>
        <v>0</v>
      </c>
      <c r="K11" s="491">
        <f>+'Tabela III'!J19</f>
        <v>0</v>
      </c>
      <c r="L11" s="491">
        <f>+'Tabela III'!K19</f>
        <v>0</v>
      </c>
      <c r="M11" s="491">
        <f>+'Tabela III'!L19</f>
        <v>0</v>
      </c>
      <c r="N11" s="491">
        <f>+'Tabela III'!M19</f>
        <v>0</v>
      </c>
      <c r="O11" s="491" t="str">
        <f>+'Tabela III'!N19</f>
        <v/>
      </c>
      <c r="P11" s="491" t="str">
        <f>+'Tabela III'!O19</f>
        <v/>
      </c>
      <c r="Q11" s="491" t="str">
        <f>+'Tabela III'!P19</f>
        <v/>
      </c>
      <c r="R11" s="491" t="str">
        <f>+'Tabela III'!Q19</f>
        <v/>
      </c>
      <c r="S11" s="491" t="str">
        <f>+'Tabela III'!R19</f>
        <v/>
      </c>
    </row>
    <row r="12" spans="1:23" x14ac:dyDescent="0.25">
      <c r="A12" s="490">
        <f>+'Tabela I'!$K$2</f>
        <v>0</v>
      </c>
      <c r="B12" s="490">
        <f>+'Tabela I'!$K$1</f>
        <v>2019</v>
      </c>
      <c r="C12" s="491" t="str">
        <f>+'Tabela III'!B20</f>
        <v/>
      </c>
      <c r="D12" s="491" t="str">
        <f>+'Tabela III'!C20</f>
        <v/>
      </c>
      <c r="E12" s="491" t="str">
        <f>+'Tabela III'!D20</f>
        <v/>
      </c>
      <c r="F12" s="491">
        <f>+'Tabela III'!E20</f>
        <v>0</v>
      </c>
      <c r="G12" s="491">
        <f>+'Tabela III'!F20</f>
        <v>0</v>
      </c>
      <c r="H12" s="491">
        <f>+'Tabela III'!G20</f>
        <v>0</v>
      </c>
      <c r="I12" s="491">
        <f>+'Tabela III'!H20</f>
        <v>0</v>
      </c>
      <c r="J12" s="491">
        <f>+'Tabela III'!I20</f>
        <v>0</v>
      </c>
      <c r="K12" s="491">
        <f>+'Tabela III'!J20</f>
        <v>0</v>
      </c>
      <c r="L12" s="491">
        <f>+'Tabela III'!K20</f>
        <v>0</v>
      </c>
      <c r="M12" s="491">
        <f>+'Tabela III'!L20</f>
        <v>0</v>
      </c>
      <c r="N12" s="491">
        <f>+'Tabela III'!M20</f>
        <v>0</v>
      </c>
      <c r="O12" s="491" t="str">
        <f>+'Tabela III'!N20</f>
        <v/>
      </c>
      <c r="P12" s="491" t="str">
        <f>+'Tabela III'!O20</f>
        <v/>
      </c>
      <c r="Q12" s="491" t="str">
        <f>+'Tabela III'!P20</f>
        <v/>
      </c>
      <c r="R12" s="491" t="str">
        <f>+'Tabela III'!Q20</f>
        <v/>
      </c>
      <c r="S12" s="491" t="str">
        <f>+'Tabela III'!R20</f>
        <v/>
      </c>
    </row>
    <row r="13" spans="1:23" x14ac:dyDescent="0.25">
      <c r="A13" s="490">
        <f>+'Tabela I'!$K$2</f>
        <v>0</v>
      </c>
      <c r="B13" s="490">
        <f>+'Tabela I'!$K$1</f>
        <v>2019</v>
      </c>
      <c r="C13" s="491" t="str">
        <f>+'Tabela III'!B21</f>
        <v/>
      </c>
      <c r="D13" s="491" t="str">
        <f>+'Tabela III'!C21</f>
        <v/>
      </c>
      <c r="E13" s="491" t="str">
        <f>+'Tabela III'!D21</f>
        <v/>
      </c>
      <c r="F13" s="491">
        <f>+'Tabela III'!E21</f>
        <v>0</v>
      </c>
      <c r="G13" s="491">
        <f>+'Tabela III'!F21</f>
        <v>0</v>
      </c>
      <c r="H13" s="491">
        <f>+'Tabela III'!G21</f>
        <v>0</v>
      </c>
      <c r="I13" s="491">
        <f>+'Tabela III'!H21</f>
        <v>0</v>
      </c>
      <c r="J13" s="491">
        <f>+'Tabela III'!I21</f>
        <v>0</v>
      </c>
      <c r="K13" s="491">
        <f>+'Tabela III'!J21</f>
        <v>0</v>
      </c>
      <c r="L13" s="491">
        <f>+'Tabela III'!K21</f>
        <v>0</v>
      </c>
      <c r="M13" s="491">
        <f>+'Tabela III'!L21</f>
        <v>0</v>
      </c>
      <c r="N13" s="491">
        <f>+'Tabela III'!M21</f>
        <v>0</v>
      </c>
      <c r="O13" s="491" t="str">
        <f>+'Tabela III'!N21</f>
        <v/>
      </c>
      <c r="P13" s="491" t="str">
        <f>+'Tabela III'!O21</f>
        <v/>
      </c>
      <c r="Q13" s="491" t="str">
        <f>+'Tabela III'!P21</f>
        <v/>
      </c>
      <c r="R13" s="491" t="str">
        <f>+'Tabela III'!Q21</f>
        <v/>
      </c>
      <c r="S13" s="491" t="str">
        <f>+'Tabela III'!R21</f>
        <v/>
      </c>
    </row>
    <row r="14" spans="1:23" x14ac:dyDescent="0.25">
      <c r="A14" s="490">
        <f>+'Tabela I'!$K$2</f>
        <v>0</v>
      </c>
      <c r="B14" s="490">
        <f>+'Tabela I'!$K$1</f>
        <v>2019</v>
      </c>
      <c r="C14" s="491" t="str">
        <f>+'Tabela III'!B22</f>
        <v/>
      </c>
      <c r="D14" s="491" t="str">
        <f>+'Tabela III'!C22</f>
        <v/>
      </c>
      <c r="E14" s="491" t="str">
        <f>+'Tabela III'!D22</f>
        <v/>
      </c>
      <c r="F14" s="491">
        <f>+'Tabela III'!E22</f>
        <v>0</v>
      </c>
      <c r="G14" s="491">
        <f>+'Tabela III'!F22</f>
        <v>0</v>
      </c>
      <c r="H14" s="491">
        <f>+'Tabela III'!G22</f>
        <v>0</v>
      </c>
      <c r="I14" s="491">
        <f>+'Tabela III'!H22</f>
        <v>0</v>
      </c>
      <c r="J14" s="491">
        <f>+'Tabela III'!I22</f>
        <v>0</v>
      </c>
      <c r="K14" s="491">
        <f>+'Tabela III'!J22</f>
        <v>0</v>
      </c>
      <c r="L14" s="491">
        <f>+'Tabela III'!K22</f>
        <v>0</v>
      </c>
      <c r="M14" s="491">
        <f>+'Tabela III'!L22</f>
        <v>0</v>
      </c>
      <c r="N14" s="491">
        <f>+'Tabela III'!M22</f>
        <v>0</v>
      </c>
      <c r="O14" s="491" t="str">
        <f>+'Tabela III'!N22</f>
        <v/>
      </c>
      <c r="P14" s="491" t="str">
        <f>+'Tabela III'!O22</f>
        <v/>
      </c>
      <c r="Q14" s="491" t="str">
        <f>+'Tabela III'!P22</f>
        <v/>
      </c>
      <c r="R14" s="491" t="str">
        <f>+'Tabela III'!Q22</f>
        <v/>
      </c>
      <c r="S14" s="491" t="str">
        <f>+'Tabela III'!R22</f>
        <v/>
      </c>
    </row>
    <row r="15" spans="1:23" x14ac:dyDescent="0.25">
      <c r="A15" s="490">
        <f>+'Tabela I'!$K$2</f>
        <v>0</v>
      </c>
      <c r="B15" s="490">
        <f>+'Tabela I'!$K$1</f>
        <v>2019</v>
      </c>
      <c r="C15" s="491" t="str">
        <f>+'Tabela III'!B23</f>
        <v/>
      </c>
      <c r="D15" s="491" t="str">
        <f>+'Tabela III'!C23</f>
        <v/>
      </c>
      <c r="E15" s="491" t="str">
        <f>+'Tabela III'!D23</f>
        <v/>
      </c>
      <c r="F15" s="491">
        <f>+'Tabela III'!E23</f>
        <v>0</v>
      </c>
      <c r="G15" s="491">
        <f>+'Tabela III'!F23</f>
        <v>0</v>
      </c>
      <c r="H15" s="491">
        <f>+'Tabela III'!G23</f>
        <v>0</v>
      </c>
      <c r="I15" s="491">
        <f>+'Tabela III'!H23</f>
        <v>0</v>
      </c>
      <c r="J15" s="491">
        <f>+'Tabela III'!I23</f>
        <v>0</v>
      </c>
      <c r="K15" s="491">
        <f>+'Tabela III'!J23</f>
        <v>0</v>
      </c>
      <c r="L15" s="491">
        <f>+'Tabela III'!K23</f>
        <v>0</v>
      </c>
      <c r="M15" s="491">
        <f>+'Tabela III'!L23</f>
        <v>0</v>
      </c>
      <c r="N15" s="491">
        <f>+'Tabela III'!M23</f>
        <v>0</v>
      </c>
      <c r="O15" s="491" t="str">
        <f>+'Tabela III'!N23</f>
        <v/>
      </c>
      <c r="P15" s="491" t="str">
        <f>+'Tabela III'!O23</f>
        <v/>
      </c>
      <c r="Q15" s="491" t="str">
        <f>+'Tabela III'!P23</f>
        <v/>
      </c>
      <c r="R15" s="491" t="str">
        <f>+'Tabela III'!Q23</f>
        <v/>
      </c>
      <c r="S15" s="491" t="str">
        <f>+'Tabela III'!R23</f>
        <v/>
      </c>
    </row>
    <row r="16" spans="1:23" x14ac:dyDescent="0.25">
      <c r="A16" s="490">
        <f>+'Tabela I'!$K$2</f>
        <v>0</v>
      </c>
      <c r="B16" s="490">
        <f>+'Tabela I'!$K$1</f>
        <v>2019</v>
      </c>
      <c r="C16" s="491" t="str">
        <f>+'Tabela III'!B24</f>
        <v/>
      </c>
      <c r="D16" s="491" t="str">
        <f>+'Tabela III'!C24</f>
        <v/>
      </c>
      <c r="E16" s="491" t="str">
        <f>+'Tabela III'!D24</f>
        <v/>
      </c>
      <c r="F16" s="491">
        <f>+'Tabela III'!E24</f>
        <v>0</v>
      </c>
      <c r="G16" s="491">
        <f>+'Tabela III'!F24</f>
        <v>0</v>
      </c>
      <c r="H16" s="491">
        <f>+'Tabela III'!G24</f>
        <v>0</v>
      </c>
      <c r="I16" s="491">
        <f>+'Tabela III'!H24</f>
        <v>0</v>
      </c>
      <c r="J16" s="491">
        <f>+'Tabela III'!I24</f>
        <v>0</v>
      </c>
      <c r="K16" s="491">
        <f>+'Tabela III'!J24</f>
        <v>0</v>
      </c>
      <c r="L16" s="491">
        <f>+'Tabela III'!K24</f>
        <v>0</v>
      </c>
      <c r="M16" s="491">
        <f>+'Tabela III'!L24</f>
        <v>0</v>
      </c>
      <c r="N16" s="491">
        <f>+'Tabela III'!M24</f>
        <v>0</v>
      </c>
      <c r="O16" s="491" t="str">
        <f>+'Tabela III'!N24</f>
        <v/>
      </c>
      <c r="P16" s="491" t="str">
        <f>+'Tabela III'!O24</f>
        <v/>
      </c>
      <c r="Q16" s="491" t="str">
        <f>+'Tabela III'!P24</f>
        <v/>
      </c>
      <c r="R16" s="491" t="str">
        <f>+'Tabela III'!Q24</f>
        <v/>
      </c>
      <c r="S16" s="491" t="str">
        <f>+'Tabela III'!R24</f>
        <v/>
      </c>
    </row>
    <row r="17" spans="1:19" x14ac:dyDescent="0.25">
      <c r="A17" s="490">
        <f>+'Tabela I'!$K$2</f>
        <v>0</v>
      </c>
      <c r="B17" s="490">
        <f>+'Tabela I'!$K$1</f>
        <v>2019</v>
      </c>
      <c r="C17" s="491" t="str">
        <f>+'Tabela III'!B25</f>
        <v/>
      </c>
      <c r="D17" s="491" t="str">
        <f>+'Tabela III'!C25</f>
        <v/>
      </c>
      <c r="E17" s="491" t="str">
        <f>+'Tabela III'!D25</f>
        <v/>
      </c>
      <c r="F17" s="491">
        <f>+'Tabela III'!E25</f>
        <v>0</v>
      </c>
      <c r="G17" s="491">
        <f>+'Tabela III'!F25</f>
        <v>0</v>
      </c>
      <c r="H17" s="491">
        <f>+'Tabela III'!G25</f>
        <v>0</v>
      </c>
      <c r="I17" s="491">
        <f>+'Tabela III'!H25</f>
        <v>0</v>
      </c>
      <c r="J17" s="491">
        <f>+'Tabela III'!I25</f>
        <v>0</v>
      </c>
      <c r="K17" s="491">
        <f>+'Tabela III'!J25</f>
        <v>0</v>
      </c>
      <c r="L17" s="491">
        <f>+'Tabela III'!K25</f>
        <v>0</v>
      </c>
      <c r="M17" s="491">
        <f>+'Tabela III'!L25</f>
        <v>0</v>
      </c>
      <c r="N17" s="491">
        <f>+'Tabela III'!M25</f>
        <v>0</v>
      </c>
      <c r="O17" s="491" t="str">
        <f>+'Tabela III'!N25</f>
        <v/>
      </c>
      <c r="P17" s="491" t="str">
        <f>+'Tabela III'!O25</f>
        <v/>
      </c>
      <c r="Q17" s="491" t="str">
        <f>+'Tabela III'!P25</f>
        <v/>
      </c>
      <c r="R17" s="491" t="str">
        <f>+'Tabela III'!Q25</f>
        <v/>
      </c>
      <c r="S17" s="491" t="str">
        <f>+'Tabela III'!R25</f>
        <v/>
      </c>
    </row>
    <row r="18" spans="1:19" x14ac:dyDescent="0.25">
      <c r="A18" s="490">
        <f>+'Tabela I'!$K$2</f>
        <v>0</v>
      </c>
      <c r="B18" s="490">
        <f>+'Tabela I'!$K$1</f>
        <v>2019</v>
      </c>
      <c r="C18" s="491" t="str">
        <f>+'Tabela III'!B26</f>
        <v/>
      </c>
      <c r="D18" s="491" t="str">
        <f>+'Tabela III'!C26</f>
        <v/>
      </c>
      <c r="E18" s="491" t="str">
        <f>+'Tabela III'!D26</f>
        <v/>
      </c>
      <c r="F18" s="491">
        <f>+'Tabela III'!E26</f>
        <v>0</v>
      </c>
      <c r="G18" s="491">
        <f>+'Tabela III'!F26</f>
        <v>0</v>
      </c>
      <c r="H18" s="491">
        <f>+'Tabela III'!G26</f>
        <v>0</v>
      </c>
      <c r="I18" s="491">
        <f>+'Tabela III'!H26</f>
        <v>0</v>
      </c>
      <c r="J18" s="491">
        <f>+'Tabela III'!I26</f>
        <v>0</v>
      </c>
      <c r="K18" s="491">
        <f>+'Tabela III'!J26</f>
        <v>0</v>
      </c>
      <c r="L18" s="491">
        <f>+'Tabela III'!K26</f>
        <v>0</v>
      </c>
      <c r="M18" s="491">
        <f>+'Tabela III'!L26</f>
        <v>0</v>
      </c>
      <c r="N18" s="491">
        <f>+'Tabela III'!M26</f>
        <v>0</v>
      </c>
      <c r="O18" s="491" t="str">
        <f>+'Tabela III'!N26</f>
        <v/>
      </c>
      <c r="P18" s="491" t="str">
        <f>+'Tabela III'!O26</f>
        <v/>
      </c>
      <c r="Q18" s="491" t="str">
        <f>+'Tabela III'!P26</f>
        <v/>
      </c>
      <c r="R18" s="491" t="str">
        <f>+'Tabela III'!Q26</f>
        <v/>
      </c>
      <c r="S18" s="491" t="str">
        <f>+'Tabela III'!R26</f>
        <v/>
      </c>
    </row>
    <row r="19" spans="1:19" x14ac:dyDescent="0.25">
      <c r="A19" s="490">
        <f>+'Tabela I'!$K$2</f>
        <v>0</v>
      </c>
      <c r="B19" s="490">
        <f>+'Tabela I'!$K$1</f>
        <v>2019</v>
      </c>
      <c r="C19" s="491" t="str">
        <f>+'Tabela III'!B27</f>
        <v/>
      </c>
      <c r="D19" s="491" t="str">
        <f>+'Tabela III'!C27</f>
        <v/>
      </c>
      <c r="E19" s="491" t="str">
        <f>+'Tabela III'!D27</f>
        <v/>
      </c>
      <c r="F19" s="491">
        <f>+'Tabela III'!E27</f>
        <v>0</v>
      </c>
      <c r="G19" s="491">
        <f>+'Tabela III'!F27</f>
        <v>0</v>
      </c>
      <c r="H19" s="491">
        <f>+'Tabela III'!G27</f>
        <v>0</v>
      </c>
      <c r="I19" s="491">
        <f>+'Tabela III'!H27</f>
        <v>0</v>
      </c>
      <c r="J19" s="491">
        <f>+'Tabela III'!I27</f>
        <v>0</v>
      </c>
      <c r="K19" s="491">
        <f>+'Tabela III'!J27</f>
        <v>0</v>
      </c>
      <c r="L19" s="491">
        <f>+'Tabela III'!K27</f>
        <v>0</v>
      </c>
      <c r="M19" s="491">
        <f>+'Tabela III'!L27</f>
        <v>0</v>
      </c>
      <c r="N19" s="491">
        <f>+'Tabela III'!M27</f>
        <v>0</v>
      </c>
      <c r="O19" s="491" t="str">
        <f>+'Tabela III'!N27</f>
        <v/>
      </c>
      <c r="P19" s="491" t="str">
        <f>+'Tabela III'!O27</f>
        <v/>
      </c>
      <c r="Q19" s="491" t="str">
        <f>+'Tabela III'!P27</f>
        <v/>
      </c>
      <c r="R19" s="491" t="str">
        <f>+'Tabela III'!Q27</f>
        <v/>
      </c>
      <c r="S19" s="491" t="str">
        <f>+'Tabela III'!R27</f>
        <v/>
      </c>
    </row>
    <row r="20" spans="1:19" x14ac:dyDescent="0.25">
      <c r="A20" s="490">
        <f>+'Tabela I'!$K$2</f>
        <v>0</v>
      </c>
      <c r="B20" s="490">
        <f>+'Tabela I'!$K$1</f>
        <v>2019</v>
      </c>
      <c r="C20" s="491" t="str">
        <f>+'Tabela III'!B28</f>
        <v/>
      </c>
      <c r="D20" s="491" t="str">
        <f>+'Tabela III'!C28</f>
        <v/>
      </c>
      <c r="E20" s="491" t="str">
        <f>+'Tabela III'!D28</f>
        <v/>
      </c>
      <c r="F20" s="491">
        <f>+'Tabela III'!E28</f>
        <v>0</v>
      </c>
      <c r="G20" s="491">
        <f>+'Tabela III'!F28</f>
        <v>0</v>
      </c>
      <c r="H20" s="491">
        <f>+'Tabela III'!G28</f>
        <v>0</v>
      </c>
      <c r="I20" s="491">
        <f>+'Tabela III'!H28</f>
        <v>0</v>
      </c>
      <c r="J20" s="491">
        <f>+'Tabela III'!I28</f>
        <v>0</v>
      </c>
      <c r="K20" s="491">
        <f>+'Tabela III'!J28</f>
        <v>0</v>
      </c>
      <c r="L20" s="491">
        <f>+'Tabela III'!K28</f>
        <v>0</v>
      </c>
      <c r="M20" s="491">
        <f>+'Tabela III'!L28</f>
        <v>0</v>
      </c>
      <c r="N20" s="491">
        <f>+'Tabela III'!M28</f>
        <v>0</v>
      </c>
      <c r="O20" s="491" t="str">
        <f>+'Tabela III'!N28</f>
        <v/>
      </c>
      <c r="P20" s="491" t="str">
        <f>+'Tabela III'!O28</f>
        <v/>
      </c>
      <c r="Q20" s="491" t="str">
        <f>+'Tabela III'!P28</f>
        <v/>
      </c>
      <c r="R20" s="491" t="str">
        <f>+'Tabela III'!Q28</f>
        <v/>
      </c>
      <c r="S20" s="491" t="str">
        <f>+'Tabela III'!R28</f>
        <v/>
      </c>
    </row>
    <row r="21" spans="1:19" x14ac:dyDescent="0.25">
      <c r="A21" s="490">
        <f>+'Tabela I'!$K$2</f>
        <v>0</v>
      </c>
      <c r="B21" s="490">
        <f>+'Tabela I'!$K$1</f>
        <v>2019</v>
      </c>
      <c r="C21" s="491" t="str">
        <f>+'Tabela III'!B29</f>
        <v/>
      </c>
      <c r="D21" s="491" t="str">
        <f>+'Tabela III'!C29</f>
        <v/>
      </c>
      <c r="E21" s="491" t="str">
        <f>+'Tabela III'!D29</f>
        <v/>
      </c>
      <c r="F21" s="491">
        <f>+'Tabela III'!E29</f>
        <v>0</v>
      </c>
      <c r="G21" s="491">
        <f>+'Tabela III'!F29</f>
        <v>0</v>
      </c>
      <c r="H21" s="491">
        <f>+'Tabela III'!G29</f>
        <v>0</v>
      </c>
      <c r="I21" s="491">
        <f>+'Tabela III'!H29</f>
        <v>0</v>
      </c>
      <c r="J21" s="491">
        <f>+'Tabela III'!I29</f>
        <v>0</v>
      </c>
      <c r="K21" s="491">
        <f>+'Tabela III'!J29</f>
        <v>0</v>
      </c>
      <c r="L21" s="491">
        <f>+'Tabela III'!K29</f>
        <v>0</v>
      </c>
      <c r="M21" s="491">
        <f>+'Tabela III'!L29</f>
        <v>0</v>
      </c>
      <c r="N21" s="491">
        <f>+'Tabela III'!M29</f>
        <v>0</v>
      </c>
      <c r="O21" s="491" t="str">
        <f>+'Tabela III'!N29</f>
        <v/>
      </c>
      <c r="P21" s="491" t="str">
        <f>+'Tabela III'!O29</f>
        <v/>
      </c>
      <c r="Q21" s="491" t="str">
        <f>+'Tabela III'!P29</f>
        <v/>
      </c>
      <c r="R21" s="491" t="str">
        <f>+'Tabela III'!Q29</f>
        <v/>
      </c>
      <c r="S21" s="491" t="str">
        <f>+'Tabela III'!R29</f>
        <v/>
      </c>
    </row>
    <row r="22" spans="1:19" x14ac:dyDescent="0.25">
      <c r="A22" s="490">
        <f>+'Tabela I'!$K$2</f>
        <v>0</v>
      </c>
      <c r="B22" s="490">
        <f>+'Tabela I'!$K$1</f>
        <v>2019</v>
      </c>
      <c r="C22" s="491" t="str">
        <f>+'Tabela III'!B30</f>
        <v/>
      </c>
      <c r="D22" s="491" t="str">
        <f>+'Tabela III'!C30</f>
        <v/>
      </c>
      <c r="E22" s="491" t="str">
        <f>+'Tabela III'!D30</f>
        <v/>
      </c>
      <c r="F22" s="491">
        <f>+'Tabela III'!E30</f>
        <v>0</v>
      </c>
      <c r="G22" s="491">
        <f>+'Tabela III'!F30</f>
        <v>0</v>
      </c>
      <c r="H22" s="491">
        <f>+'Tabela III'!G30</f>
        <v>0</v>
      </c>
      <c r="I22" s="491">
        <f>+'Tabela III'!H30</f>
        <v>0</v>
      </c>
      <c r="J22" s="491">
        <f>+'Tabela III'!I30</f>
        <v>0</v>
      </c>
      <c r="K22" s="491">
        <f>+'Tabela III'!J30</f>
        <v>0</v>
      </c>
      <c r="L22" s="491">
        <f>+'Tabela III'!K30</f>
        <v>0</v>
      </c>
      <c r="M22" s="491">
        <f>+'Tabela III'!L30</f>
        <v>0</v>
      </c>
      <c r="N22" s="491">
        <f>+'Tabela III'!M30</f>
        <v>0</v>
      </c>
      <c r="O22" s="491" t="str">
        <f>+'Tabela III'!N30</f>
        <v/>
      </c>
      <c r="P22" s="491" t="str">
        <f>+'Tabela III'!O30</f>
        <v/>
      </c>
      <c r="Q22" s="491" t="str">
        <f>+'Tabela III'!P30</f>
        <v/>
      </c>
      <c r="R22" s="491" t="str">
        <f>+'Tabela III'!Q30</f>
        <v/>
      </c>
      <c r="S22" s="491" t="str">
        <f>+'Tabela III'!R30</f>
        <v/>
      </c>
    </row>
    <row r="23" spans="1:19" x14ac:dyDescent="0.25">
      <c r="A23" s="490">
        <f>+'Tabela I'!$K$2</f>
        <v>0</v>
      </c>
      <c r="B23" s="490">
        <f>+'Tabela I'!$K$1</f>
        <v>2019</v>
      </c>
      <c r="C23" s="491" t="str">
        <f>+'Tabela III'!B31</f>
        <v/>
      </c>
      <c r="D23" s="491" t="str">
        <f>+'Tabela III'!C31</f>
        <v/>
      </c>
      <c r="E23" s="491" t="str">
        <f>+'Tabela III'!D31</f>
        <v/>
      </c>
      <c r="F23" s="491">
        <f>+'Tabela III'!E31</f>
        <v>0</v>
      </c>
      <c r="G23" s="491">
        <f>+'Tabela III'!F31</f>
        <v>0</v>
      </c>
      <c r="H23" s="491">
        <f>+'Tabela III'!G31</f>
        <v>0</v>
      </c>
      <c r="I23" s="491">
        <f>+'Tabela III'!H31</f>
        <v>0</v>
      </c>
      <c r="J23" s="491">
        <f>+'Tabela III'!I31</f>
        <v>0</v>
      </c>
      <c r="K23" s="491">
        <f>+'Tabela III'!J31</f>
        <v>0</v>
      </c>
      <c r="L23" s="491">
        <f>+'Tabela III'!K31</f>
        <v>0</v>
      </c>
      <c r="M23" s="491">
        <f>+'Tabela III'!L31</f>
        <v>0</v>
      </c>
      <c r="N23" s="491">
        <f>+'Tabela III'!M31</f>
        <v>0</v>
      </c>
      <c r="O23" s="491" t="str">
        <f>+'Tabela III'!N31</f>
        <v/>
      </c>
      <c r="P23" s="491" t="str">
        <f>+'Tabela III'!O31</f>
        <v/>
      </c>
      <c r="Q23" s="491" t="str">
        <f>+'Tabela III'!P31</f>
        <v/>
      </c>
      <c r="R23" s="491" t="str">
        <f>+'Tabela III'!Q31</f>
        <v/>
      </c>
      <c r="S23" s="491" t="str">
        <f>+'Tabela III'!R31</f>
        <v/>
      </c>
    </row>
    <row r="24" spans="1:19" x14ac:dyDescent="0.25">
      <c r="A24" s="490">
        <f>+'Tabela I'!$K$2</f>
        <v>0</v>
      </c>
      <c r="B24" s="490">
        <f>+'Tabela I'!$K$1</f>
        <v>2019</v>
      </c>
      <c r="C24" s="491" t="str">
        <f>+'Tabela III'!B32</f>
        <v/>
      </c>
      <c r="D24" s="491" t="str">
        <f>+'Tabela III'!C32</f>
        <v/>
      </c>
      <c r="E24" s="491" t="str">
        <f>+'Tabela III'!D32</f>
        <v/>
      </c>
      <c r="F24" s="491">
        <f>+'Tabela III'!E32</f>
        <v>0</v>
      </c>
      <c r="G24" s="491">
        <f>+'Tabela III'!F32</f>
        <v>0</v>
      </c>
      <c r="H24" s="491">
        <f>+'Tabela III'!G32</f>
        <v>0</v>
      </c>
      <c r="I24" s="491">
        <f>+'Tabela III'!H32</f>
        <v>0</v>
      </c>
      <c r="J24" s="491">
        <f>+'Tabela III'!I32</f>
        <v>0</v>
      </c>
      <c r="K24" s="491">
        <f>+'Tabela III'!J32</f>
        <v>0</v>
      </c>
      <c r="L24" s="491">
        <f>+'Tabela III'!K32</f>
        <v>0</v>
      </c>
      <c r="M24" s="491">
        <f>+'Tabela III'!L32</f>
        <v>0</v>
      </c>
      <c r="N24" s="491">
        <f>+'Tabela III'!M32</f>
        <v>0</v>
      </c>
      <c r="O24" s="491" t="str">
        <f>+'Tabela III'!N32</f>
        <v/>
      </c>
      <c r="P24" s="491" t="str">
        <f>+'Tabela III'!O32</f>
        <v/>
      </c>
      <c r="Q24" s="491" t="str">
        <f>+'Tabela III'!P32</f>
        <v/>
      </c>
      <c r="R24" s="491" t="str">
        <f>+'Tabela III'!Q32</f>
        <v/>
      </c>
      <c r="S24" s="491" t="str">
        <f>+'Tabela III'!R32</f>
        <v/>
      </c>
    </row>
    <row r="25" spans="1:19" x14ac:dyDescent="0.25">
      <c r="A25" s="490">
        <f>+'Tabela I'!$K$2</f>
        <v>0</v>
      </c>
      <c r="B25" s="490">
        <f>+'Tabela I'!$K$1</f>
        <v>2019</v>
      </c>
      <c r="C25" s="491" t="str">
        <f>+'Tabela III'!B33</f>
        <v/>
      </c>
      <c r="D25" s="491" t="str">
        <f>+'Tabela III'!C33</f>
        <v/>
      </c>
      <c r="E25" s="491" t="str">
        <f>+'Tabela III'!D33</f>
        <v/>
      </c>
      <c r="F25" s="491">
        <f>+'Tabela III'!E33</f>
        <v>0</v>
      </c>
      <c r="G25" s="491">
        <f>+'Tabela III'!F33</f>
        <v>0</v>
      </c>
      <c r="H25" s="491">
        <f>+'Tabela III'!G33</f>
        <v>0</v>
      </c>
      <c r="I25" s="491">
        <f>+'Tabela III'!H33</f>
        <v>0</v>
      </c>
      <c r="J25" s="491">
        <f>+'Tabela III'!I33</f>
        <v>0</v>
      </c>
      <c r="K25" s="491">
        <f>+'Tabela III'!J33</f>
        <v>0</v>
      </c>
      <c r="L25" s="491">
        <f>+'Tabela III'!K33</f>
        <v>0</v>
      </c>
      <c r="M25" s="491">
        <f>+'Tabela III'!L33</f>
        <v>0</v>
      </c>
      <c r="N25" s="491">
        <f>+'Tabela III'!M33</f>
        <v>0</v>
      </c>
      <c r="O25" s="491" t="str">
        <f>+'Tabela III'!N33</f>
        <v/>
      </c>
      <c r="P25" s="491" t="str">
        <f>+'Tabela III'!O33</f>
        <v/>
      </c>
      <c r="Q25" s="491" t="str">
        <f>+'Tabela III'!P33</f>
        <v/>
      </c>
      <c r="R25" s="491" t="str">
        <f>+'Tabela III'!Q33</f>
        <v/>
      </c>
      <c r="S25" s="491" t="str">
        <f>+'Tabela III'!R33</f>
        <v/>
      </c>
    </row>
    <row r="26" spans="1:19" x14ac:dyDescent="0.25">
      <c r="A26" s="490">
        <f>+'Tabela I'!$K$2</f>
        <v>0</v>
      </c>
      <c r="B26" s="490">
        <f>+'Tabela I'!$K$1</f>
        <v>2019</v>
      </c>
      <c r="C26" s="491" t="str">
        <f>+'Tabela III'!B34</f>
        <v/>
      </c>
      <c r="D26" s="491" t="str">
        <f>+'Tabela III'!C34</f>
        <v/>
      </c>
      <c r="E26" s="491" t="str">
        <f>+'Tabela III'!D34</f>
        <v/>
      </c>
      <c r="F26" s="491">
        <f>+'Tabela III'!E34</f>
        <v>0</v>
      </c>
      <c r="G26" s="491">
        <f>+'Tabela III'!F34</f>
        <v>0</v>
      </c>
      <c r="H26" s="491">
        <f>+'Tabela III'!G34</f>
        <v>0</v>
      </c>
      <c r="I26" s="491">
        <f>+'Tabela III'!H34</f>
        <v>0</v>
      </c>
      <c r="J26" s="491">
        <f>+'Tabela III'!I34</f>
        <v>0</v>
      </c>
      <c r="K26" s="491">
        <f>+'Tabela III'!J34</f>
        <v>0</v>
      </c>
      <c r="L26" s="491">
        <f>+'Tabela III'!K34</f>
        <v>0</v>
      </c>
      <c r="M26" s="491">
        <f>+'Tabela III'!L34</f>
        <v>0</v>
      </c>
      <c r="N26" s="491">
        <f>+'Tabela III'!M34</f>
        <v>0</v>
      </c>
      <c r="O26" s="491" t="str">
        <f>+'Tabela III'!N34</f>
        <v/>
      </c>
      <c r="P26" s="491" t="str">
        <f>+'Tabela III'!O34</f>
        <v/>
      </c>
      <c r="Q26" s="491" t="str">
        <f>+'Tabela III'!P34</f>
        <v/>
      </c>
      <c r="R26" s="491" t="str">
        <f>+'Tabela III'!Q34</f>
        <v/>
      </c>
      <c r="S26" s="491" t="str">
        <f>+'Tabela III'!R34</f>
        <v/>
      </c>
    </row>
    <row r="27" spans="1:19" x14ac:dyDescent="0.25">
      <c r="A27" s="490">
        <f>+'Tabela I'!$K$2</f>
        <v>0</v>
      </c>
      <c r="B27" s="490">
        <f>+'Tabela I'!$K$1</f>
        <v>2019</v>
      </c>
      <c r="C27" s="491" t="str">
        <f>+'Tabela III'!B35</f>
        <v/>
      </c>
      <c r="D27" s="491" t="str">
        <f>+'Tabela III'!C35</f>
        <v/>
      </c>
      <c r="E27" s="491" t="str">
        <f>+'Tabela III'!D35</f>
        <v/>
      </c>
      <c r="F27" s="491">
        <f>+'Tabela III'!E35</f>
        <v>0</v>
      </c>
      <c r="G27" s="491">
        <f>+'Tabela III'!F35</f>
        <v>0</v>
      </c>
      <c r="H27" s="491">
        <f>+'Tabela III'!G35</f>
        <v>0</v>
      </c>
      <c r="I27" s="491">
        <f>+'Tabela III'!H35</f>
        <v>0</v>
      </c>
      <c r="J27" s="491">
        <f>+'Tabela III'!I35</f>
        <v>0</v>
      </c>
      <c r="K27" s="491">
        <f>+'Tabela III'!J35</f>
        <v>0</v>
      </c>
      <c r="L27" s="491">
        <f>+'Tabela III'!K35</f>
        <v>0</v>
      </c>
      <c r="M27" s="491">
        <f>+'Tabela III'!L35</f>
        <v>0</v>
      </c>
      <c r="N27" s="491">
        <f>+'Tabela III'!M35</f>
        <v>0</v>
      </c>
      <c r="O27" s="491" t="str">
        <f>+'Tabela III'!N35</f>
        <v/>
      </c>
      <c r="P27" s="491" t="str">
        <f>+'Tabela III'!O35</f>
        <v/>
      </c>
      <c r="Q27" s="491" t="str">
        <f>+'Tabela III'!P35</f>
        <v/>
      </c>
      <c r="R27" s="491" t="str">
        <f>+'Tabela III'!Q35</f>
        <v/>
      </c>
      <c r="S27" s="491" t="str">
        <f>+'Tabela III'!R35</f>
        <v/>
      </c>
    </row>
    <row r="28" spans="1:19" x14ac:dyDescent="0.25">
      <c r="A28" s="490">
        <f>+'Tabela I'!$K$2</f>
        <v>0</v>
      </c>
      <c r="B28" s="490">
        <f>+'Tabela I'!$K$1</f>
        <v>2019</v>
      </c>
      <c r="C28" s="491" t="str">
        <f>+'Tabela III'!B36</f>
        <v/>
      </c>
      <c r="D28" s="491" t="str">
        <f>+'Tabela III'!C36</f>
        <v/>
      </c>
      <c r="E28" s="491" t="str">
        <f>+'Tabela III'!D36</f>
        <v/>
      </c>
      <c r="F28" s="491">
        <f>+'Tabela III'!E36</f>
        <v>0</v>
      </c>
      <c r="G28" s="491">
        <f>+'Tabela III'!F36</f>
        <v>0</v>
      </c>
      <c r="H28" s="491">
        <f>+'Tabela III'!G36</f>
        <v>0</v>
      </c>
      <c r="I28" s="491">
        <f>+'Tabela III'!H36</f>
        <v>0</v>
      </c>
      <c r="J28" s="491">
        <f>+'Tabela III'!I36</f>
        <v>0</v>
      </c>
      <c r="K28" s="491">
        <f>+'Tabela III'!J36</f>
        <v>0</v>
      </c>
      <c r="L28" s="491">
        <f>+'Tabela III'!K36</f>
        <v>0</v>
      </c>
      <c r="M28" s="491">
        <f>+'Tabela III'!L36</f>
        <v>0</v>
      </c>
      <c r="N28" s="491">
        <f>+'Tabela III'!M36</f>
        <v>0</v>
      </c>
      <c r="O28" s="491" t="str">
        <f>+'Tabela III'!N36</f>
        <v/>
      </c>
      <c r="P28" s="491" t="str">
        <f>+'Tabela III'!O36</f>
        <v/>
      </c>
      <c r="Q28" s="491" t="str">
        <f>+'Tabela III'!P36</f>
        <v/>
      </c>
      <c r="R28" s="491" t="str">
        <f>+'Tabela III'!Q36</f>
        <v/>
      </c>
      <c r="S28" s="491" t="str">
        <f>+'Tabela III'!R36</f>
        <v/>
      </c>
    </row>
    <row r="29" spans="1:19" x14ac:dyDescent="0.25">
      <c r="A29" s="490">
        <f>+'Tabela I'!$K$2</f>
        <v>0</v>
      </c>
      <c r="B29" s="490">
        <f>+'Tabela I'!$K$1</f>
        <v>2019</v>
      </c>
      <c r="C29" s="491" t="str">
        <f>+'Tabela III'!B37</f>
        <v/>
      </c>
      <c r="D29" s="491" t="str">
        <f>+'Tabela III'!C37</f>
        <v/>
      </c>
      <c r="E29" s="491" t="str">
        <f>+'Tabela III'!D37</f>
        <v/>
      </c>
      <c r="F29" s="491">
        <f>+'Tabela III'!E37</f>
        <v>0</v>
      </c>
      <c r="G29" s="491">
        <f>+'Tabela III'!F37</f>
        <v>0</v>
      </c>
      <c r="H29" s="491">
        <f>+'Tabela III'!G37</f>
        <v>0</v>
      </c>
      <c r="I29" s="491">
        <f>+'Tabela III'!H37</f>
        <v>0</v>
      </c>
      <c r="J29" s="491">
        <f>+'Tabela III'!I37</f>
        <v>0</v>
      </c>
      <c r="K29" s="491">
        <f>+'Tabela III'!J37</f>
        <v>0</v>
      </c>
      <c r="L29" s="491">
        <f>+'Tabela III'!K37</f>
        <v>0</v>
      </c>
      <c r="M29" s="491">
        <f>+'Tabela III'!L37</f>
        <v>0</v>
      </c>
      <c r="N29" s="491">
        <f>+'Tabela III'!M37</f>
        <v>0</v>
      </c>
      <c r="O29" s="491" t="str">
        <f>+'Tabela III'!N37</f>
        <v/>
      </c>
      <c r="P29" s="491" t="str">
        <f>+'Tabela III'!O37</f>
        <v/>
      </c>
      <c r="Q29" s="491" t="str">
        <f>+'Tabela III'!P37</f>
        <v/>
      </c>
      <c r="R29" s="491" t="str">
        <f>+'Tabela III'!Q37</f>
        <v/>
      </c>
      <c r="S29" s="491" t="str">
        <f>+'Tabela III'!R37</f>
        <v/>
      </c>
    </row>
    <row r="30" spans="1:19" x14ac:dyDescent="0.25">
      <c r="A30" s="490">
        <f>+'Tabela I'!$K$2</f>
        <v>0</v>
      </c>
      <c r="B30" s="490">
        <f>+'Tabela I'!$K$1</f>
        <v>2019</v>
      </c>
      <c r="C30" s="491" t="str">
        <f>+'Tabela III'!B38</f>
        <v/>
      </c>
      <c r="D30" s="491" t="str">
        <f>+'Tabela III'!C38</f>
        <v/>
      </c>
      <c r="E30" s="491" t="str">
        <f>+'Tabela III'!D38</f>
        <v/>
      </c>
      <c r="F30" s="491">
        <f>+'Tabela III'!E38</f>
        <v>0</v>
      </c>
      <c r="G30" s="491">
        <f>+'Tabela III'!F38</f>
        <v>0</v>
      </c>
      <c r="H30" s="491">
        <f>+'Tabela III'!G38</f>
        <v>0</v>
      </c>
      <c r="I30" s="491">
        <f>+'Tabela III'!H38</f>
        <v>0</v>
      </c>
      <c r="J30" s="491">
        <f>+'Tabela III'!I38</f>
        <v>0</v>
      </c>
      <c r="K30" s="491">
        <f>+'Tabela III'!J38</f>
        <v>0</v>
      </c>
      <c r="L30" s="491">
        <f>+'Tabela III'!K38</f>
        <v>0</v>
      </c>
      <c r="M30" s="491">
        <f>+'Tabela III'!L38</f>
        <v>0</v>
      </c>
      <c r="N30" s="491">
        <f>+'Tabela III'!M38</f>
        <v>0</v>
      </c>
      <c r="O30" s="491" t="str">
        <f>+'Tabela III'!N38</f>
        <v/>
      </c>
      <c r="P30" s="491" t="str">
        <f>+'Tabela III'!O38</f>
        <v/>
      </c>
      <c r="Q30" s="491" t="str">
        <f>+'Tabela III'!P38</f>
        <v/>
      </c>
      <c r="R30" s="491" t="str">
        <f>+'Tabela III'!Q38</f>
        <v/>
      </c>
      <c r="S30" s="491" t="str">
        <f>+'Tabela III'!R38</f>
        <v/>
      </c>
    </row>
    <row r="31" spans="1:19" x14ac:dyDescent="0.25">
      <c r="A31" s="490">
        <f>+'Tabela I'!$K$2</f>
        <v>0</v>
      </c>
      <c r="B31" s="490">
        <f>+'Tabela I'!$K$1</f>
        <v>2019</v>
      </c>
      <c r="C31" s="491" t="str">
        <f>+'Tabela III'!B39</f>
        <v/>
      </c>
      <c r="D31" s="491" t="str">
        <f>+'Tabela III'!C39</f>
        <v/>
      </c>
      <c r="E31" s="491" t="str">
        <f>+'Tabela III'!D39</f>
        <v/>
      </c>
      <c r="F31" s="491">
        <f>+'Tabela III'!E39</f>
        <v>0</v>
      </c>
      <c r="G31" s="491">
        <f>+'Tabela III'!F39</f>
        <v>0</v>
      </c>
      <c r="H31" s="491">
        <f>+'Tabela III'!G39</f>
        <v>0</v>
      </c>
      <c r="I31" s="491">
        <f>+'Tabela III'!H39</f>
        <v>0</v>
      </c>
      <c r="J31" s="491">
        <f>+'Tabela III'!I39</f>
        <v>0</v>
      </c>
      <c r="K31" s="491">
        <f>+'Tabela III'!J39</f>
        <v>0</v>
      </c>
      <c r="L31" s="491">
        <f>+'Tabela III'!K39</f>
        <v>0</v>
      </c>
      <c r="M31" s="491">
        <f>+'Tabela III'!L39</f>
        <v>0</v>
      </c>
      <c r="N31" s="491">
        <f>+'Tabela III'!M39</f>
        <v>0</v>
      </c>
      <c r="O31" s="491" t="str">
        <f>+'Tabela III'!N39</f>
        <v/>
      </c>
      <c r="P31" s="491" t="str">
        <f>+'Tabela III'!O39</f>
        <v/>
      </c>
      <c r="Q31" s="491" t="str">
        <f>+'Tabela III'!P39</f>
        <v/>
      </c>
      <c r="R31" s="491" t="str">
        <f>+'Tabela III'!Q39</f>
        <v/>
      </c>
      <c r="S31" s="491" t="str">
        <f>+'Tabela III'!R39</f>
        <v/>
      </c>
    </row>
    <row r="32" spans="1:19" x14ac:dyDescent="0.25">
      <c r="A32" s="490">
        <f>+'Tabela I'!$K$2</f>
        <v>0</v>
      </c>
      <c r="B32" s="490">
        <f>+'Tabela I'!$K$1</f>
        <v>2019</v>
      </c>
      <c r="C32" s="491" t="str">
        <f>+'Tabela III'!B40</f>
        <v/>
      </c>
      <c r="D32" s="491" t="str">
        <f>+'Tabela III'!C40</f>
        <v/>
      </c>
      <c r="E32" s="491" t="str">
        <f>+'Tabela III'!D40</f>
        <v/>
      </c>
      <c r="F32" s="491">
        <f>+'Tabela III'!E40</f>
        <v>0</v>
      </c>
      <c r="G32" s="491">
        <f>+'Tabela III'!F40</f>
        <v>0</v>
      </c>
      <c r="H32" s="491">
        <f>+'Tabela III'!G40</f>
        <v>0</v>
      </c>
      <c r="I32" s="491">
        <f>+'Tabela III'!H40</f>
        <v>0</v>
      </c>
      <c r="J32" s="491">
        <f>+'Tabela III'!I40</f>
        <v>0</v>
      </c>
      <c r="K32" s="491">
        <f>+'Tabela III'!J40</f>
        <v>0</v>
      </c>
      <c r="L32" s="491">
        <f>+'Tabela III'!K40</f>
        <v>0</v>
      </c>
      <c r="M32" s="491">
        <f>+'Tabela III'!L40</f>
        <v>0</v>
      </c>
      <c r="N32" s="491">
        <f>+'Tabela III'!M40</f>
        <v>0</v>
      </c>
      <c r="O32" s="491" t="str">
        <f>+'Tabela III'!N40</f>
        <v/>
      </c>
      <c r="P32" s="491" t="str">
        <f>+'Tabela III'!O40</f>
        <v/>
      </c>
      <c r="Q32" s="491" t="str">
        <f>+'Tabela III'!P40</f>
        <v/>
      </c>
      <c r="R32" s="491" t="str">
        <f>+'Tabela III'!Q40</f>
        <v/>
      </c>
      <c r="S32" s="491" t="str">
        <f>+'Tabela III'!R40</f>
        <v/>
      </c>
    </row>
    <row r="33" spans="1:22" x14ac:dyDescent="0.25">
      <c r="A33" s="490">
        <f>+'Tabela I'!$K$2</f>
        <v>0</v>
      </c>
      <c r="B33" s="490">
        <f>+'Tabela I'!$K$1</f>
        <v>2019</v>
      </c>
      <c r="C33" s="491" t="str">
        <f>+'Tabela III'!B41</f>
        <v/>
      </c>
      <c r="D33" s="491" t="str">
        <f>+'Tabela III'!C41</f>
        <v/>
      </c>
      <c r="E33" s="491" t="str">
        <f>+'Tabela III'!D41</f>
        <v/>
      </c>
      <c r="F33" s="491">
        <f>+'Tabela III'!E41</f>
        <v>0</v>
      </c>
      <c r="G33" s="491">
        <f>+'Tabela III'!F41</f>
        <v>0</v>
      </c>
      <c r="H33" s="491">
        <f>+'Tabela III'!G41</f>
        <v>0</v>
      </c>
      <c r="I33" s="491">
        <f>+'Tabela III'!H41</f>
        <v>0</v>
      </c>
      <c r="J33" s="491">
        <f>+'Tabela III'!I41</f>
        <v>0</v>
      </c>
      <c r="K33" s="491">
        <f>+'Tabela III'!J41</f>
        <v>0</v>
      </c>
      <c r="L33" s="491">
        <f>+'Tabela III'!K41</f>
        <v>0</v>
      </c>
      <c r="M33" s="491">
        <f>+'Tabela III'!L41</f>
        <v>0</v>
      </c>
      <c r="N33" s="491">
        <f>+'Tabela III'!M41</f>
        <v>0</v>
      </c>
      <c r="O33" s="491" t="str">
        <f>+'Tabela III'!N41</f>
        <v/>
      </c>
      <c r="P33" s="491" t="str">
        <f>+'Tabela III'!O41</f>
        <v/>
      </c>
      <c r="Q33" s="491" t="str">
        <f>+'Tabela III'!P41</f>
        <v/>
      </c>
      <c r="R33" s="491" t="str">
        <f>+'Tabela III'!Q41</f>
        <v/>
      </c>
      <c r="S33" s="491" t="str">
        <f>+'Tabela III'!R41</f>
        <v/>
      </c>
    </row>
    <row r="34" spans="1:22" x14ac:dyDescent="0.25">
      <c r="A34" s="490">
        <f>+'Tabela I'!$K$2</f>
        <v>0</v>
      </c>
      <c r="B34" s="490">
        <f>+'Tabela I'!$K$1</f>
        <v>2019</v>
      </c>
      <c r="C34" s="491" t="str">
        <f>+'Tabela III'!B42</f>
        <v/>
      </c>
      <c r="D34" s="491" t="str">
        <f>+'Tabela III'!C42</f>
        <v/>
      </c>
      <c r="E34" s="491" t="str">
        <f>+'Tabela III'!D42</f>
        <v/>
      </c>
      <c r="F34" s="491">
        <f>+'Tabela III'!E42</f>
        <v>0</v>
      </c>
      <c r="G34" s="491">
        <f>+'Tabela III'!F42</f>
        <v>0</v>
      </c>
      <c r="H34" s="491">
        <f>+'Tabela III'!G42</f>
        <v>0</v>
      </c>
      <c r="I34" s="491">
        <f>+'Tabela III'!H42</f>
        <v>0</v>
      </c>
      <c r="J34" s="491">
        <f>+'Tabela III'!I42</f>
        <v>0</v>
      </c>
      <c r="K34" s="491">
        <f>+'Tabela III'!J42</f>
        <v>0</v>
      </c>
      <c r="L34" s="491">
        <f>+'Tabela III'!K42</f>
        <v>0</v>
      </c>
      <c r="M34" s="491">
        <f>+'Tabela III'!L42</f>
        <v>0</v>
      </c>
      <c r="N34" s="491">
        <f>+'Tabela III'!M42</f>
        <v>0</v>
      </c>
      <c r="O34" s="491" t="str">
        <f>+'Tabela III'!N42</f>
        <v/>
      </c>
      <c r="P34" s="491" t="str">
        <f>+'Tabela III'!O42</f>
        <v/>
      </c>
      <c r="Q34" s="491" t="str">
        <f>+'Tabela III'!P42</f>
        <v/>
      </c>
      <c r="R34" s="491" t="str">
        <f>+'Tabela III'!Q42</f>
        <v/>
      </c>
      <c r="S34" s="491" t="str">
        <f>+'Tabela III'!R42</f>
        <v/>
      </c>
    </row>
    <row r="35" spans="1:22" x14ac:dyDescent="0.25">
      <c r="A35" s="490">
        <f>+'Tabela I'!$K$2</f>
        <v>0</v>
      </c>
      <c r="B35" s="490">
        <f>+'Tabela I'!$K$1</f>
        <v>2019</v>
      </c>
      <c r="C35" s="491" t="str">
        <f>+'Tabela III'!B43</f>
        <v/>
      </c>
      <c r="D35" s="491" t="str">
        <f>+'Tabela III'!C43</f>
        <v/>
      </c>
      <c r="E35" s="491" t="str">
        <f>+'Tabela III'!D43</f>
        <v/>
      </c>
      <c r="F35" s="491">
        <f>+'Tabela III'!E43</f>
        <v>0</v>
      </c>
      <c r="G35" s="491">
        <f>+'Tabela III'!F43</f>
        <v>0</v>
      </c>
      <c r="H35" s="491">
        <f>+'Tabela III'!G43</f>
        <v>0</v>
      </c>
      <c r="I35" s="491">
        <f>+'Tabela III'!H43</f>
        <v>0</v>
      </c>
      <c r="J35" s="491">
        <f>+'Tabela III'!I43</f>
        <v>0</v>
      </c>
      <c r="K35" s="491">
        <f>+'Tabela III'!J43</f>
        <v>0</v>
      </c>
      <c r="L35" s="491">
        <f>+'Tabela III'!K43</f>
        <v>0</v>
      </c>
      <c r="M35" s="491">
        <f>+'Tabela III'!L43</f>
        <v>0</v>
      </c>
      <c r="N35" s="491">
        <f>+'Tabela III'!M43</f>
        <v>0</v>
      </c>
      <c r="O35" s="491" t="str">
        <f>+'Tabela III'!N43</f>
        <v/>
      </c>
      <c r="P35" s="491" t="str">
        <f>+'Tabela III'!O43</f>
        <v/>
      </c>
      <c r="Q35" s="491" t="str">
        <f>+'Tabela III'!P43</f>
        <v/>
      </c>
      <c r="R35" s="491" t="str">
        <f>+'Tabela III'!Q43</f>
        <v/>
      </c>
      <c r="S35" s="491" t="str">
        <f>+'Tabela III'!R43</f>
        <v/>
      </c>
    </row>
    <row r="36" spans="1:22" x14ac:dyDescent="0.25">
      <c r="A36" s="490">
        <f>+'Tabela I'!$K$2</f>
        <v>0</v>
      </c>
      <c r="B36" s="490">
        <f>+'Tabela I'!$K$1</f>
        <v>2019</v>
      </c>
      <c r="C36" s="491" t="str">
        <f>+'Tabela III'!B44</f>
        <v/>
      </c>
      <c r="D36" s="491" t="str">
        <f>+'Tabela III'!C44</f>
        <v/>
      </c>
      <c r="E36" s="491" t="str">
        <f>+'Tabela III'!D44</f>
        <v/>
      </c>
      <c r="F36" s="491">
        <f>+'Tabela III'!E44</f>
        <v>0</v>
      </c>
      <c r="G36" s="491">
        <f>+'Tabela III'!F44</f>
        <v>0</v>
      </c>
      <c r="H36" s="491">
        <f>+'Tabela III'!G44</f>
        <v>0</v>
      </c>
      <c r="I36" s="491">
        <f>+'Tabela III'!H44</f>
        <v>0</v>
      </c>
      <c r="J36" s="491">
        <f>+'Tabela III'!I44</f>
        <v>0</v>
      </c>
      <c r="K36" s="491">
        <f>+'Tabela III'!J44</f>
        <v>0</v>
      </c>
      <c r="L36" s="491">
        <f>+'Tabela III'!K44</f>
        <v>0</v>
      </c>
      <c r="M36" s="491">
        <f>+'Tabela III'!L44</f>
        <v>0</v>
      </c>
      <c r="N36" s="491">
        <f>+'Tabela III'!M44</f>
        <v>0</v>
      </c>
      <c r="O36" s="491" t="str">
        <f>+'Tabela III'!N44</f>
        <v/>
      </c>
      <c r="P36" s="491" t="str">
        <f>+'Tabela III'!O44</f>
        <v/>
      </c>
      <c r="Q36" s="491" t="str">
        <f>+'Tabela III'!P44</f>
        <v/>
      </c>
      <c r="R36" s="491" t="str">
        <f>+'Tabela III'!Q44</f>
        <v/>
      </c>
      <c r="S36" s="491" t="str">
        <f>+'Tabela III'!R44</f>
        <v/>
      </c>
    </row>
    <row r="37" spans="1:22" x14ac:dyDescent="0.25">
      <c r="A37" s="490">
        <f>+'Tabela I'!$K$2</f>
        <v>0</v>
      </c>
      <c r="B37" s="490">
        <f>+'Tabela I'!$K$1</f>
        <v>2019</v>
      </c>
      <c r="C37" s="491" t="str">
        <f>+'Tabela III'!B45</f>
        <v/>
      </c>
      <c r="D37" s="491" t="str">
        <f>+'Tabela III'!C45</f>
        <v/>
      </c>
      <c r="E37" s="491" t="str">
        <f>+'Tabela III'!D45</f>
        <v/>
      </c>
      <c r="F37" s="491">
        <f>+'Tabela III'!E45</f>
        <v>0</v>
      </c>
      <c r="G37" s="491">
        <f>+'Tabela III'!F45</f>
        <v>0</v>
      </c>
      <c r="H37" s="491">
        <f>+'Tabela III'!G45</f>
        <v>0</v>
      </c>
      <c r="I37" s="491">
        <f>+'Tabela III'!H45</f>
        <v>0</v>
      </c>
      <c r="J37" s="491">
        <f>+'Tabela III'!I45</f>
        <v>0</v>
      </c>
      <c r="K37" s="491">
        <f>+'Tabela III'!J45</f>
        <v>0</v>
      </c>
      <c r="L37" s="491">
        <f>+'Tabela III'!K45</f>
        <v>0</v>
      </c>
      <c r="M37" s="491">
        <f>+'Tabela III'!L45</f>
        <v>0</v>
      </c>
      <c r="N37" s="491">
        <f>+'Tabela III'!M45</f>
        <v>0</v>
      </c>
      <c r="O37" s="491" t="str">
        <f>+'Tabela III'!N45</f>
        <v/>
      </c>
      <c r="P37" s="491" t="str">
        <f>+'Tabela III'!O45</f>
        <v/>
      </c>
      <c r="Q37" s="491" t="str">
        <f>+'Tabela III'!P45</f>
        <v/>
      </c>
      <c r="R37" s="491" t="str">
        <f>+'Tabela III'!Q45</f>
        <v/>
      </c>
      <c r="S37" s="491" t="str">
        <f>+'Tabela III'!R45</f>
        <v/>
      </c>
    </row>
    <row r="38" spans="1:22" x14ac:dyDescent="0.25">
      <c r="A38" s="490">
        <f>+'Tabela I'!$K$2</f>
        <v>0</v>
      </c>
      <c r="B38" s="490">
        <f>+'Tabela I'!$K$1</f>
        <v>2019</v>
      </c>
      <c r="C38" s="491" t="str">
        <f>+'Tabela III'!B46</f>
        <v/>
      </c>
      <c r="D38" s="491" t="str">
        <f>+'Tabela III'!C46</f>
        <v/>
      </c>
      <c r="E38" s="491" t="str">
        <f>+'Tabela III'!D46</f>
        <v/>
      </c>
      <c r="F38" s="491">
        <f>+'Tabela III'!E46</f>
        <v>0</v>
      </c>
      <c r="G38" s="491">
        <f>+'Tabela III'!F46</f>
        <v>0</v>
      </c>
      <c r="H38" s="491">
        <f>+'Tabela III'!G46</f>
        <v>0</v>
      </c>
      <c r="I38" s="491">
        <f>+'Tabela III'!H46</f>
        <v>0</v>
      </c>
      <c r="J38" s="491">
        <f>+'Tabela III'!I46</f>
        <v>0</v>
      </c>
      <c r="K38" s="491">
        <f>+'Tabela III'!J46</f>
        <v>0</v>
      </c>
      <c r="L38" s="491">
        <f>+'Tabela III'!K46</f>
        <v>0</v>
      </c>
      <c r="M38" s="491">
        <f>+'Tabela III'!L46</f>
        <v>0</v>
      </c>
      <c r="N38" s="491">
        <f>+'Tabela III'!M46</f>
        <v>0</v>
      </c>
      <c r="O38" s="491" t="str">
        <f>+'Tabela III'!N46</f>
        <v/>
      </c>
      <c r="P38" s="491" t="str">
        <f>+'Tabela III'!O46</f>
        <v/>
      </c>
      <c r="Q38" s="491" t="str">
        <f>+'Tabela III'!P46</f>
        <v/>
      </c>
      <c r="R38" s="491" t="str">
        <f>+'Tabela III'!Q46</f>
        <v/>
      </c>
      <c r="S38" s="491" t="str">
        <f>+'Tabela III'!R46</f>
        <v/>
      </c>
    </row>
    <row r="39" spans="1:22" x14ac:dyDescent="0.25">
      <c r="A39" s="490">
        <f>+'Tabela I'!$K$2</f>
        <v>0</v>
      </c>
      <c r="B39" s="490">
        <f>+'Tabela I'!$K$1</f>
        <v>2019</v>
      </c>
      <c r="C39" s="491" t="str">
        <f>+'Tabela III'!B47</f>
        <v/>
      </c>
      <c r="D39" s="491" t="str">
        <f>+'Tabela III'!C47</f>
        <v/>
      </c>
      <c r="E39" s="491" t="str">
        <f>+'Tabela III'!D47</f>
        <v/>
      </c>
      <c r="F39" s="491">
        <f>+'Tabela III'!E47</f>
        <v>0</v>
      </c>
      <c r="G39" s="491">
        <f>+'Tabela III'!F47</f>
        <v>0</v>
      </c>
      <c r="H39" s="491">
        <f>+'Tabela III'!G47</f>
        <v>0</v>
      </c>
      <c r="I39" s="491">
        <f>+'Tabela III'!H47</f>
        <v>0</v>
      </c>
      <c r="J39" s="491">
        <f>+'Tabela III'!I47</f>
        <v>0</v>
      </c>
      <c r="K39" s="491">
        <f>+'Tabela III'!J47</f>
        <v>0</v>
      </c>
      <c r="L39" s="491">
        <f>+'Tabela III'!K47</f>
        <v>0</v>
      </c>
      <c r="M39" s="491">
        <f>+'Tabela III'!L47</f>
        <v>0</v>
      </c>
      <c r="N39" s="491">
        <f>+'Tabela III'!M47</f>
        <v>0</v>
      </c>
      <c r="O39" s="491" t="str">
        <f>+'Tabela III'!N47</f>
        <v/>
      </c>
      <c r="P39" s="491" t="str">
        <f>+'Tabela III'!O47</f>
        <v/>
      </c>
      <c r="Q39" s="491" t="str">
        <f>+'Tabela III'!P47</f>
        <v/>
      </c>
      <c r="R39" s="491" t="str">
        <f>+'Tabela III'!Q47</f>
        <v/>
      </c>
      <c r="S39" s="491" t="str">
        <f>+'Tabela III'!R47</f>
        <v/>
      </c>
    </row>
    <row r="40" spans="1:22" x14ac:dyDescent="0.25">
      <c r="A40" s="490">
        <f>+'Tabela I'!$K$2</f>
        <v>0</v>
      </c>
      <c r="B40" s="490">
        <f>+'Tabela I'!$K$1</f>
        <v>2019</v>
      </c>
      <c r="C40" s="491" t="str">
        <f>+'Tabela III'!B48</f>
        <v/>
      </c>
      <c r="D40" s="491" t="str">
        <f>+'Tabela III'!C48</f>
        <v/>
      </c>
      <c r="E40" s="491" t="str">
        <f>+'Tabela III'!D48</f>
        <v/>
      </c>
      <c r="F40" s="491">
        <f>+'Tabela III'!E48</f>
        <v>0</v>
      </c>
      <c r="G40" s="491">
        <f>+'Tabela III'!F48</f>
        <v>0</v>
      </c>
      <c r="H40" s="491">
        <f>+'Tabela III'!G48</f>
        <v>0</v>
      </c>
      <c r="I40" s="491">
        <f>+'Tabela III'!H48</f>
        <v>0</v>
      </c>
      <c r="J40" s="491">
        <f>+'Tabela III'!I48</f>
        <v>0</v>
      </c>
      <c r="K40" s="491">
        <f>+'Tabela III'!J48</f>
        <v>0</v>
      </c>
      <c r="L40" s="491">
        <f>+'Tabela III'!K48</f>
        <v>0</v>
      </c>
      <c r="M40" s="491">
        <f>+'Tabela III'!L48</f>
        <v>0</v>
      </c>
      <c r="N40" s="491">
        <f>+'Tabela III'!M48</f>
        <v>0</v>
      </c>
      <c r="O40" s="491" t="str">
        <f>+'Tabela III'!N48</f>
        <v/>
      </c>
      <c r="P40" s="491" t="str">
        <f>+'Tabela III'!O48</f>
        <v/>
      </c>
      <c r="Q40" s="491" t="str">
        <f>+'Tabela III'!P48</f>
        <v/>
      </c>
      <c r="R40" s="491" t="str">
        <f>+'Tabela III'!Q48</f>
        <v/>
      </c>
      <c r="S40" s="491" t="str">
        <f>+'Tabela III'!R48</f>
        <v/>
      </c>
    </row>
    <row r="41" spans="1:22" x14ac:dyDescent="0.25">
      <c r="A41" s="490">
        <f>+'Tabela I'!$K$2</f>
        <v>0</v>
      </c>
      <c r="B41" s="490">
        <f>+'Tabela I'!$K$1</f>
        <v>2019</v>
      </c>
      <c r="C41" s="491" t="str">
        <f>+'Tabela III'!B49</f>
        <v/>
      </c>
      <c r="D41" s="491" t="str">
        <f>+'Tabela III'!C49</f>
        <v/>
      </c>
      <c r="E41" s="491" t="str">
        <f>+'Tabela III'!D49</f>
        <v/>
      </c>
      <c r="F41" s="491">
        <f>+'Tabela III'!E49</f>
        <v>0</v>
      </c>
      <c r="G41" s="491">
        <f>+'Tabela III'!F49</f>
        <v>0</v>
      </c>
      <c r="H41" s="491">
        <f>+'Tabela III'!G49</f>
        <v>0</v>
      </c>
      <c r="I41" s="491">
        <f>+'Tabela III'!H49</f>
        <v>0</v>
      </c>
      <c r="J41" s="491">
        <f>+'Tabela III'!I49</f>
        <v>0</v>
      </c>
      <c r="K41" s="491">
        <f>+'Tabela III'!J49</f>
        <v>0</v>
      </c>
      <c r="L41" s="491">
        <f>+'Tabela III'!K49</f>
        <v>0</v>
      </c>
      <c r="M41" s="491">
        <f>+'Tabela III'!L49</f>
        <v>0</v>
      </c>
      <c r="N41" s="491">
        <f>+'Tabela III'!M49</f>
        <v>0</v>
      </c>
      <c r="O41" s="491" t="str">
        <f>+'Tabela III'!N49</f>
        <v/>
      </c>
      <c r="P41" s="491" t="str">
        <f>+'Tabela III'!O49</f>
        <v/>
      </c>
      <c r="Q41" s="491" t="str">
        <f>+'Tabela III'!P49</f>
        <v/>
      </c>
      <c r="R41" s="491" t="str">
        <f>+'Tabela III'!Q49</f>
        <v/>
      </c>
      <c r="S41" s="491" t="str">
        <f>+'Tabela III'!R49</f>
        <v/>
      </c>
    </row>
    <row r="42" spans="1:22" x14ac:dyDescent="0.25">
      <c r="A42" s="490">
        <f>+'Tabela I'!$K$2</f>
        <v>0</v>
      </c>
      <c r="B42" s="490">
        <f>+'Tabela I'!$K$1</f>
        <v>2019</v>
      </c>
      <c r="C42" s="491" t="str">
        <f>+'Tabela III'!B50</f>
        <v/>
      </c>
      <c r="D42" s="491" t="str">
        <f>+'Tabela III'!C50</f>
        <v/>
      </c>
      <c r="E42" s="491" t="str">
        <f>+'Tabela III'!D50</f>
        <v/>
      </c>
      <c r="F42" s="491">
        <f>+'Tabela III'!E50</f>
        <v>0</v>
      </c>
      <c r="G42" s="491">
        <f>+'Tabela III'!F50</f>
        <v>0</v>
      </c>
      <c r="H42" s="491">
        <f>+'Tabela III'!G50</f>
        <v>0</v>
      </c>
      <c r="I42" s="491">
        <f>+'Tabela III'!H50</f>
        <v>0</v>
      </c>
      <c r="J42" s="491">
        <f>+'Tabela III'!I50</f>
        <v>0</v>
      </c>
      <c r="K42" s="491">
        <f>+'Tabela III'!J50</f>
        <v>0</v>
      </c>
      <c r="L42" s="491">
        <f>+'Tabela III'!K50</f>
        <v>0</v>
      </c>
      <c r="M42" s="491">
        <f>+'Tabela III'!L50</f>
        <v>0</v>
      </c>
      <c r="N42" s="491">
        <f>+'Tabela III'!M50</f>
        <v>0</v>
      </c>
      <c r="O42" s="491" t="str">
        <f>+'Tabela III'!N50</f>
        <v/>
      </c>
      <c r="P42" s="491" t="str">
        <f>+'Tabela III'!O50</f>
        <v/>
      </c>
      <c r="Q42" s="491" t="str">
        <f>+'Tabela III'!P50</f>
        <v/>
      </c>
      <c r="R42" s="491" t="str">
        <f>+'Tabela III'!Q50</f>
        <v/>
      </c>
      <c r="S42" s="491" t="str">
        <f>+'Tabela III'!R50</f>
        <v/>
      </c>
    </row>
    <row r="43" spans="1:22" x14ac:dyDescent="0.25">
      <c r="A43" s="490">
        <f>+'Tabela I'!$K$2</f>
        <v>0</v>
      </c>
      <c r="B43" s="490">
        <f>+'Tabela I'!$K$1</f>
        <v>2019</v>
      </c>
      <c r="C43" s="491" t="str">
        <f>+'Tabela III'!B51</f>
        <v/>
      </c>
      <c r="D43" s="491" t="str">
        <f>+'Tabela III'!C51</f>
        <v/>
      </c>
      <c r="E43" s="491" t="str">
        <f>+'Tabela III'!D51</f>
        <v/>
      </c>
      <c r="F43" s="491">
        <f>+'Tabela III'!E51</f>
        <v>0</v>
      </c>
      <c r="G43" s="491">
        <f>+'Tabela III'!F51</f>
        <v>0</v>
      </c>
      <c r="H43" s="491">
        <f>+'Tabela III'!G51</f>
        <v>0</v>
      </c>
      <c r="I43" s="491">
        <f>+'Tabela III'!H51</f>
        <v>0</v>
      </c>
      <c r="J43" s="491">
        <f>+'Tabela III'!I51</f>
        <v>0</v>
      </c>
      <c r="K43" s="491">
        <f>+'Tabela III'!J51</f>
        <v>0</v>
      </c>
      <c r="L43" s="491">
        <f>+'Tabela III'!K51</f>
        <v>0</v>
      </c>
      <c r="M43" s="491">
        <f>+'Tabela III'!L51</f>
        <v>0</v>
      </c>
      <c r="N43" s="491">
        <f>+'Tabela III'!M51</f>
        <v>0</v>
      </c>
      <c r="O43" s="491" t="str">
        <f>+'Tabela III'!N51</f>
        <v/>
      </c>
      <c r="P43" s="491" t="str">
        <f>+'Tabela III'!O51</f>
        <v/>
      </c>
      <c r="Q43" s="491" t="str">
        <f>+'Tabela III'!P51</f>
        <v/>
      </c>
      <c r="R43" s="491" t="str">
        <f>+'Tabela III'!Q51</f>
        <v/>
      </c>
      <c r="S43" s="491" t="str">
        <f>+'Tabela III'!R51</f>
        <v/>
      </c>
    </row>
    <row r="44" spans="1:22" s="379" customFormat="1" x14ac:dyDescent="0.25">
      <c r="A44" s="490">
        <f>+'Tabela I'!$K$2</f>
        <v>0</v>
      </c>
      <c r="B44" s="490">
        <f>+'Tabela I'!$K$1</f>
        <v>2019</v>
      </c>
      <c r="C44" s="491" t="str">
        <f>+'Tabela III'!B52</f>
        <v/>
      </c>
      <c r="D44" s="491" t="str">
        <f>+'Tabela III'!C52</f>
        <v/>
      </c>
      <c r="E44" s="491" t="str">
        <f>+'Tabela III'!D52</f>
        <v/>
      </c>
      <c r="F44" s="491">
        <f>+'Tabela III'!E52</f>
        <v>0</v>
      </c>
      <c r="G44" s="491">
        <f>+'Tabela III'!F52</f>
        <v>0</v>
      </c>
      <c r="H44" s="491">
        <f>+'Tabela III'!G52</f>
        <v>0</v>
      </c>
      <c r="I44" s="491">
        <f>+'Tabela III'!H52</f>
        <v>0</v>
      </c>
      <c r="J44" s="491">
        <f>+'Tabela III'!I52</f>
        <v>0</v>
      </c>
      <c r="K44" s="491">
        <f>+'Tabela III'!J52</f>
        <v>0</v>
      </c>
      <c r="L44" s="491">
        <f>+'Tabela III'!K52</f>
        <v>0</v>
      </c>
      <c r="M44" s="491">
        <f>+'Tabela III'!L52</f>
        <v>0</v>
      </c>
      <c r="N44" s="491">
        <f>+'Tabela III'!M52</f>
        <v>0</v>
      </c>
      <c r="O44" s="491" t="str">
        <f>+'Tabela III'!N52</f>
        <v/>
      </c>
      <c r="P44" s="491" t="str">
        <f>+'Tabela III'!O52</f>
        <v/>
      </c>
      <c r="Q44" s="491" t="str">
        <f>+'Tabela III'!P52</f>
        <v/>
      </c>
      <c r="R44" s="491" t="str">
        <f>+'Tabela III'!Q52</f>
        <v/>
      </c>
      <c r="S44" s="491" t="str">
        <f>+'Tabela III'!R52</f>
        <v/>
      </c>
      <c r="T44" s="187"/>
      <c r="U44" s="187"/>
      <c r="V44" s="187"/>
    </row>
    <row r="45" spans="1:22" s="379" customFormat="1" x14ac:dyDescent="0.25">
      <c r="A45" s="490">
        <f>+'Tabela I'!$K$2</f>
        <v>0</v>
      </c>
      <c r="B45" s="490">
        <f>+'Tabela I'!$K$1</f>
        <v>2019</v>
      </c>
      <c r="C45" s="491" t="str">
        <f>+'Tabela III'!B53</f>
        <v/>
      </c>
      <c r="D45" s="491" t="str">
        <f>+'Tabela III'!C53</f>
        <v/>
      </c>
      <c r="E45" s="491" t="str">
        <f>+'Tabela III'!D53</f>
        <v/>
      </c>
      <c r="F45" s="491">
        <f>+'Tabela III'!E53</f>
        <v>0</v>
      </c>
      <c r="G45" s="491">
        <f>+'Tabela III'!F53</f>
        <v>0</v>
      </c>
      <c r="H45" s="491">
        <f>+'Tabela III'!G53</f>
        <v>0</v>
      </c>
      <c r="I45" s="491">
        <f>+'Tabela III'!H53</f>
        <v>0</v>
      </c>
      <c r="J45" s="491">
        <f>+'Tabela III'!I53</f>
        <v>0</v>
      </c>
      <c r="K45" s="491">
        <f>+'Tabela III'!J53</f>
        <v>0</v>
      </c>
      <c r="L45" s="491">
        <f>+'Tabela III'!K53</f>
        <v>0</v>
      </c>
      <c r="M45" s="491">
        <f>+'Tabela III'!L53</f>
        <v>0</v>
      </c>
      <c r="N45" s="491">
        <f>+'Tabela III'!M53</f>
        <v>0</v>
      </c>
      <c r="O45" s="491" t="str">
        <f>+'Tabela III'!N53</f>
        <v/>
      </c>
      <c r="P45" s="491" t="str">
        <f>+'Tabela III'!O53</f>
        <v/>
      </c>
      <c r="Q45" s="491" t="str">
        <f>+'Tabela III'!P53</f>
        <v/>
      </c>
      <c r="R45" s="491" t="str">
        <f>+'Tabela III'!Q53</f>
        <v/>
      </c>
      <c r="S45" s="491" t="str">
        <f>+'Tabela III'!R53</f>
        <v/>
      </c>
      <c r="T45" s="187"/>
      <c r="U45" s="187"/>
      <c r="V45" s="187"/>
    </row>
    <row r="46" spans="1:22" s="379" customFormat="1" x14ac:dyDescent="0.25">
      <c r="A46" s="490">
        <f>+'Tabela I'!$K$2</f>
        <v>0</v>
      </c>
      <c r="B46" s="490">
        <f>+'Tabela I'!$K$1</f>
        <v>2019</v>
      </c>
      <c r="C46" s="491" t="str">
        <f>+'Tabela III'!B54</f>
        <v/>
      </c>
      <c r="D46" s="491" t="str">
        <f>+'Tabela III'!C54</f>
        <v/>
      </c>
      <c r="E46" s="491" t="str">
        <f>+'Tabela III'!D54</f>
        <v/>
      </c>
      <c r="F46" s="491">
        <f>+'Tabela III'!E54</f>
        <v>0</v>
      </c>
      <c r="G46" s="491">
        <f>+'Tabela III'!F54</f>
        <v>0</v>
      </c>
      <c r="H46" s="491">
        <f>+'Tabela III'!G54</f>
        <v>0</v>
      </c>
      <c r="I46" s="491">
        <f>+'Tabela III'!H54</f>
        <v>0</v>
      </c>
      <c r="J46" s="491">
        <f>+'Tabela III'!I54</f>
        <v>0</v>
      </c>
      <c r="K46" s="491">
        <f>+'Tabela III'!J54</f>
        <v>0</v>
      </c>
      <c r="L46" s="491">
        <f>+'Tabela III'!K54</f>
        <v>0</v>
      </c>
      <c r="M46" s="491">
        <f>+'Tabela III'!L54</f>
        <v>0</v>
      </c>
      <c r="N46" s="491">
        <f>+'Tabela III'!M54</f>
        <v>0</v>
      </c>
      <c r="O46" s="491" t="str">
        <f>+'Tabela III'!N54</f>
        <v/>
      </c>
      <c r="P46" s="491" t="str">
        <f>+'Tabela III'!O54</f>
        <v/>
      </c>
      <c r="Q46" s="491" t="str">
        <f>+'Tabela III'!P54</f>
        <v/>
      </c>
      <c r="R46" s="491" t="str">
        <f>+'Tabela III'!Q54</f>
        <v/>
      </c>
      <c r="S46" s="491" t="str">
        <f>+'Tabela III'!R54</f>
        <v/>
      </c>
      <c r="T46" s="187"/>
      <c r="U46" s="187"/>
      <c r="V46" s="187"/>
    </row>
    <row r="47" spans="1:22" s="379" customFormat="1" x14ac:dyDescent="0.25">
      <c r="A47" s="490">
        <f>+'Tabela I'!$K$2</f>
        <v>0</v>
      </c>
      <c r="B47" s="490">
        <f>+'Tabela I'!$K$1</f>
        <v>2019</v>
      </c>
      <c r="C47" s="491" t="str">
        <f>+'Tabela III'!B55</f>
        <v/>
      </c>
      <c r="D47" s="491" t="str">
        <f>+'Tabela III'!C55</f>
        <v/>
      </c>
      <c r="E47" s="491" t="str">
        <f>+'Tabela III'!D55</f>
        <v/>
      </c>
      <c r="F47" s="491">
        <f>+'Tabela III'!E55</f>
        <v>0</v>
      </c>
      <c r="G47" s="491">
        <f>+'Tabela III'!F55</f>
        <v>0</v>
      </c>
      <c r="H47" s="491">
        <f>+'Tabela III'!G55</f>
        <v>0</v>
      </c>
      <c r="I47" s="491">
        <f>+'Tabela III'!H55</f>
        <v>0</v>
      </c>
      <c r="J47" s="491">
        <f>+'Tabela III'!I55</f>
        <v>0</v>
      </c>
      <c r="K47" s="491">
        <f>+'Tabela III'!J55</f>
        <v>0</v>
      </c>
      <c r="L47" s="491">
        <f>+'Tabela III'!K55</f>
        <v>0</v>
      </c>
      <c r="M47" s="491">
        <f>+'Tabela III'!L55</f>
        <v>0</v>
      </c>
      <c r="N47" s="491">
        <f>+'Tabela III'!M55</f>
        <v>0</v>
      </c>
      <c r="O47" s="491" t="str">
        <f>+'Tabela III'!N55</f>
        <v/>
      </c>
      <c r="P47" s="491" t="str">
        <f>+'Tabela III'!O55</f>
        <v/>
      </c>
      <c r="Q47" s="491" t="str">
        <f>+'Tabela III'!P55</f>
        <v/>
      </c>
      <c r="R47" s="491" t="str">
        <f>+'Tabela III'!Q55</f>
        <v/>
      </c>
      <c r="S47" s="491" t="str">
        <f>+'Tabela III'!R55</f>
        <v/>
      </c>
      <c r="T47" s="187"/>
      <c r="U47" s="187"/>
      <c r="V47" s="187"/>
    </row>
    <row r="48" spans="1:22" s="379" customFormat="1" x14ac:dyDescent="0.25">
      <c r="A48" s="490">
        <f>+'Tabela I'!$K$2</f>
        <v>0</v>
      </c>
      <c r="B48" s="490">
        <f>+'Tabela I'!$K$1</f>
        <v>2019</v>
      </c>
      <c r="C48" s="491" t="str">
        <f>+'Tabela III'!B56</f>
        <v/>
      </c>
      <c r="D48" s="491" t="str">
        <f>+'Tabela III'!C56</f>
        <v/>
      </c>
      <c r="E48" s="491" t="str">
        <f>+'Tabela III'!D56</f>
        <v/>
      </c>
      <c r="F48" s="491">
        <f>+'Tabela III'!E56</f>
        <v>0</v>
      </c>
      <c r="G48" s="491">
        <f>+'Tabela III'!F56</f>
        <v>0</v>
      </c>
      <c r="H48" s="491">
        <f>+'Tabela III'!G56</f>
        <v>0</v>
      </c>
      <c r="I48" s="491">
        <f>+'Tabela III'!H56</f>
        <v>0</v>
      </c>
      <c r="J48" s="491">
        <f>+'Tabela III'!I56</f>
        <v>0</v>
      </c>
      <c r="K48" s="491">
        <f>+'Tabela III'!J56</f>
        <v>0</v>
      </c>
      <c r="L48" s="491">
        <f>+'Tabela III'!K56</f>
        <v>0</v>
      </c>
      <c r="M48" s="491">
        <f>+'Tabela III'!L56</f>
        <v>0</v>
      </c>
      <c r="N48" s="491">
        <f>+'Tabela III'!M56</f>
        <v>0</v>
      </c>
      <c r="O48" s="491" t="str">
        <f>+'Tabela III'!N56</f>
        <v/>
      </c>
      <c r="P48" s="491" t="str">
        <f>+'Tabela III'!O56</f>
        <v/>
      </c>
      <c r="Q48" s="491" t="str">
        <f>+'Tabela III'!P56</f>
        <v/>
      </c>
      <c r="R48" s="491" t="str">
        <f>+'Tabela III'!Q56</f>
        <v/>
      </c>
      <c r="S48" s="491" t="str">
        <f>+'Tabela III'!R56</f>
        <v/>
      </c>
      <c r="T48" s="187"/>
      <c r="U48" s="187"/>
      <c r="V48" s="187"/>
    </row>
    <row r="49" spans="1:22" s="379" customFormat="1" x14ac:dyDescent="0.25">
      <c r="A49" s="490">
        <f>+'Tabela I'!$K$2</f>
        <v>0</v>
      </c>
      <c r="B49" s="490">
        <f>+'Tabela I'!$K$1</f>
        <v>2019</v>
      </c>
      <c r="C49" s="491" t="str">
        <f>+'Tabela III'!B57</f>
        <v/>
      </c>
      <c r="D49" s="491" t="str">
        <f>+'Tabela III'!C57</f>
        <v/>
      </c>
      <c r="E49" s="491" t="str">
        <f>+'Tabela III'!D57</f>
        <v/>
      </c>
      <c r="F49" s="491">
        <f>+'Tabela III'!E57</f>
        <v>0</v>
      </c>
      <c r="G49" s="491">
        <f>+'Tabela III'!F57</f>
        <v>0</v>
      </c>
      <c r="H49" s="491">
        <f>+'Tabela III'!G57</f>
        <v>0</v>
      </c>
      <c r="I49" s="491">
        <f>+'Tabela III'!H57</f>
        <v>0</v>
      </c>
      <c r="J49" s="491">
        <f>+'Tabela III'!I57</f>
        <v>0</v>
      </c>
      <c r="K49" s="491">
        <f>+'Tabela III'!J57</f>
        <v>0</v>
      </c>
      <c r="L49" s="491">
        <f>+'Tabela III'!K57</f>
        <v>0</v>
      </c>
      <c r="M49" s="491">
        <f>+'Tabela III'!L57</f>
        <v>0</v>
      </c>
      <c r="N49" s="491">
        <f>+'Tabela III'!M57</f>
        <v>0</v>
      </c>
      <c r="O49" s="491" t="str">
        <f>+'Tabela III'!N57</f>
        <v/>
      </c>
      <c r="P49" s="491" t="str">
        <f>+'Tabela III'!O57</f>
        <v/>
      </c>
      <c r="Q49" s="491" t="str">
        <f>+'Tabela III'!P57</f>
        <v/>
      </c>
      <c r="R49" s="491" t="str">
        <f>+'Tabela III'!Q57</f>
        <v/>
      </c>
      <c r="S49" s="491" t="str">
        <f>+'Tabela III'!R57</f>
        <v/>
      </c>
      <c r="T49" s="187"/>
      <c r="U49" s="187"/>
      <c r="V49" s="187"/>
    </row>
    <row r="50" spans="1:22" s="379" customFormat="1" x14ac:dyDescent="0.25">
      <c r="A50" s="490">
        <f>+'Tabela I'!$K$2</f>
        <v>0</v>
      </c>
      <c r="B50" s="490">
        <f>+'Tabela I'!$K$1</f>
        <v>2019</v>
      </c>
      <c r="C50" s="491" t="str">
        <f>+'Tabela III'!B58</f>
        <v/>
      </c>
      <c r="D50" s="491" t="str">
        <f>+'Tabela III'!C58</f>
        <v/>
      </c>
      <c r="E50" s="491" t="str">
        <f>+'Tabela III'!D58</f>
        <v/>
      </c>
      <c r="F50" s="491">
        <f>+'Tabela III'!E58</f>
        <v>0</v>
      </c>
      <c r="G50" s="491">
        <f>+'Tabela III'!F58</f>
        <v>0</v>
      </c>
      <c r="H50" s="491">
        <f>+'Tabela III'!G58</f>
        <v>0</v>
      </c>
      <c r="I50" s="491">
        <f>+'Tabela III'!H58</f>
        <v>0</v>
      </c>
      <c r="J50" s="491">
        <f>+'Tabela III'!I58</f>
        <v>0</v>
      </c>
      <c r="K50" s="491">
        <f>+'Tabela III'!J58</f>
        <v>0</v>
      </c>
      <c r="L50" s="491">
        <f>+'Tabela III'!K58</f>
        <v>0</v>
      </c>
      <c r="M50" s="491">
        <f>+'Tabela III'!L58</f>
        <v>0</v>
      </c>
      <c r="N50" s="491">
        <f>+'Tabela III'!M58</f>
        <v>0</v>
      </c>
      <c r="O50" s="491" t="str">
        <f>+'Tabela III'!N58</f>
        <v/>
      </c>
      <c r="P50" s="491" t="str">
        <f>+'Tabela III'!O58</f>
        <v/>
      </c>
      <c r="Q50" s="491" t="str">
        <f>+'Tabela III'!P58</f>
        <v/>
      </c>
      <c r="R50" s="491" t="str">
        <f>+'Tabela III'!Q58</f>
        <v/>
      </c>
      <c r="S50" s="491" t="str">
        <f>+'Tabela III'!R58</f>
        <v/>
      </c>
      <c r="T50" s="187"/>
      <c r="U50" s="187"/>
      <c r="V50" s="187"/>
    </row>
    <row r="51" spans="1:22" s="379" customFormat="1" x14ac:dyDescent="0.25">
      <c r="A51" s="490">
        <f>+'Tabela I'!$K$2</f>
        <v>0</v>
      </c>
      <c r="B51" s="490">
        <f>+'Tabela I'!$K$1</f>
        <v>2019</v>
      </c>
      <c r="C51" s="491" t="str">
        <f>+'Tabela III'!B59</f>
        <v/>
      </c>
      <c r="D51" s="491" t="str">
        <f>+'Tabela III'!C59</f>
        <v/>
      </c>
      <c r="E51" s="491" t="str">
        <f>+'Tabela III'!D59</f>
        <v/>
      </c>
      <c r="F51" s="491">
        <f>+'Tabela III'!E59</f>
        <v>0</v>
      </c>
      <c r="G51" s="491">
        <f>+'Tabela III'!F59</f>
        <v>0</v>
      </c>
      <c r="H51" s="491">
        <f>+'Tabela III'!G59</f>
        <v>0</v>
      </c>
      <c r="I51" s="491">
        <f>+'Tabela III'!H59</f>
        <v>0</v>
      </c>
      <c r="J51" s="491">
        <f>+'Tabela III'!I59</f>
        <v>0</v>
      </c>
      <c r="K51" s="491">
        <f>+'Tabela III'!J59</f>
        <v>0</v>
      </c>
      <c r="L51" s="491">
        <f>+'Tabela III'!K59</f>
        <v>0</v>
      </c>
      <c r="M51" s="491">
        <f>+'Tabela III'!L59</f>
        <v>0</v>
      </c>
      <c r="N51" s="491">
        <f>+'Tabela III'!M59</f>
        <v>0</v>
      </c>
      <c r="O51" s="491" t="str">
        <f>+'Tabela III'!N59</f>
        <v/>
      </c>
      <c r="P51" s="491" t="str">
        <f>+'Tabela III'!O59</f>
        <v/>
      </c>
      <c r="Q51" s="491" t="str">
        <f>+'Tabela III'!P59</f>
        <v/>
      </c>
      <c r="R51" s="491" t="str">
        <f>+'Tabela III'!Q59</f>
        <v/>
      </c>
      <c r="S51" s="491" t="str">
        <f>+'Tabela III'!R59</f>
        <v/>
      </c>
      <c r="T51" s="187"/>
      <c r="U51" s="187"/>
      <c r="V51" s="187"/>
    </row>
    <row r="52" spans="1:22" s="379" customFormat="1" x14ac:dyDescent="0.25">
      <c r="A52" s="490">
        <f>+'Tabela I'!$K$2</f>
        <v>0</v>
      </c>
      <c r="B52" s="490">
        <f>+'Tabela I'!$K$1</f>
        <v>2019</v>
      </c>
      <c r="C52" s="491" t="str">
        <f>+'Tabela III'!B60</f>
        <v/>
      </c>
      <c r="D52" s="491" t="str">
        <f>+'Tabela III'!C60</f>
        <v/>
      </c>
      <c r="E52" s="491" t="str">
        <f>+'Tabela III'!D60</f>
        <v/>
      </c>
      <c r="F52" s="491">
        <f>+'Tabela III'!E60</f>
        <v>0</v>
      </c>
      <c r="G52" s="491">
        <f>+'Tabela III'!F60</f>
        <v>0</v>
      </c>
      <c r="H52" s="491">
        <f>+'Tabela III'!G60</f>
        <v>0</v>
      </c>
      <c r="I52" s="491">
        <f>+'Tabela III'!H60</f>
        <v>0</v>
      </c>
      <c r="J52" s="491">
        <f>+'Tabela III'!I60</f>
        <v>0</v>
      </c>
      <c r="K52" s="491">
        <f>+'Tabela III'!J60</f>
        <v>0</v>
      </c>
      <c r="L52" s="491">
        <f>+'Tabela III'!K60</f>
        <v>0</v>
      </c>
      <c r="M52" s="491">
        <f>+'Tabela III'!L60</f>
        <v>0</v>
      </c>
      <c r="N52" s="491">
        <f>+'Tabela III'!M60</f>
        <v>0</v>
      </c>
      <c r="O52" s="491" t="str">
        <f>+'Tabela III'!N60</f>
        <v/>
      </c>
      <c r="P52" s="491" t="str">
        <f>+'Tabela III'!O60</f>
        <v/>
      </c>
      <c r="Q52" s="491" t="str">
        <f>+'Tabela III'!P60</f>
        <v/>
      </c>
      <c r="R52" s="491" t="str">
        <f>+'Tabela III'!Q60</f>
        <v/>
      </c>
      <c r="S52" s="491" t="str">
        <f>+'Tabela III'!R60</f>
        <v/>
      </c>
      <c r="T52" s="187"/>
      <c r="U52" s="187"/>
      <c r="V52" s="187"/>
    </row>
    <row r="53" spans="1:22" s="379" customFormat="1" x14ac:dyDescent="0.25">
      <c r="A53" s="490">
        <f>+'Tabela I'!$K$2</f>
        <v>0</v>
      </c>
      <c r="B53" s="490">
        <f>+'Tabela I'!$K$1</f>
        <v>2019</v>
      </c>
      <c r="C53" s="491" t="str">
        <f>+'Tabela III'!B61</f>
        <v/>
      </c>
      <c r="D53" s="491" t="str">
        <f>+'Tabela III'!C61</f>
        <v/>
      </c>
      <c r="E53" s="491" t="str">
        <f>+'Tabela III'!D61</f>
        <v/>
      </c>
      <c r="F53" s="491">
        <f>+'Tabela III'!E61</f>
        <v>0</v>
      </c>
      <c r="G53" s="491">
        <f>+'Tabela III'!F61</f>
        <v>0</v>
      </c>
      <c r="H53" s="491">
        <f>+'Tabela III'!G61</f>
        <v>0</v>
      </c>
      <c r="I53" s="491">
        <f>+'Tabela III'!H61</f>
        <v>0</v>
      </c>
      <c r="J53" s="491">
        <f>+'Tabela III'!I61</f>
        <v>0</v>
      </c>
      <c r="K53" s="491">
        <f>+'Tabela III'!J61</f>
        <v>0</v>
      </c>
      <c r="L53" s="491">
        <f>+'Tabela III'!K61</f>
        <v>0</v>
      </c>
      <c r="M53" s="491">
        <f>+'Tabela III'!L61</f>
        <v>0</v>
      </c>
      <c r="N53" s="491">
        <f>+'Tabela III'!M61</f>
        <v>0</v>
      </c>
      <c r="O53" s="491" t="str">
        <f>+'Tabela III'!N61</f>
        <v/>
      </c>
      <c r="P53" s="491" t="str">
        <f>+'Tabela III'!O61</f>
        <v/>
      </c>
      <c r="Q53" s="491" t="str">
        <f>+'Tabela III'!P61</f>
        <v/>
      </c>
      <c r="R53" s="491" t="str">
        <f>+'Tabela III'!Q61</f>
        <v/>
      </c>
      <c r="S53" s="491" t="str">
        <f>+'Tabela III'!R61</f>
        <v/>
      </c>
      <c r="T53" s="187"/>
      <c r="U53" s="187"/>
      <c r="V53" s="187"/>
    </row>
    <row r="54" spans="1:22" s="379" customFormat="1" x14ac:dyDescent="0.25">
      <c r="A54" s="490">
        <f>+'Tabela I'!$K$2</f>
        <v>0</v>
      </c>
      <c r="B54" s="490">
        <f>+'Tabela I'!$K$1</f>
        <v>2019</v>
      </c>
      <c r="C54" s="491" t="str">
        <f>+'Tabela III'!B62</f>
        <v/>
      </c>
      <c r="D54" s="491" t="str">
        <f>+'Tabela III'!C62</f>
        <v/>
      </c>
      <c r="E54" s="491" t="str">
        <f>+'Tabela III'!D62</f>
        <v/>
      </c>
      <c r="F54" s="491">
        <f>+'Tabela III'!E62</f>
        <v>0</v>
      </c>
      <c r="G54" s="491">
        <f>+'Tabela III'!F62</f>
        <v>0</v>
      </c>
      <c r="H54" s="491">
        <f>+'Tabela III'!G62</f>
        <v>0</v>
      </c>
      <c r="I54" s="491">
        <f>+'Tabela III'!H62</f>
        <v>0</v>
      </c>
      <c r="J54" s="491">
        <f>+'Tabela III'!I62</f>
        <v>0</v>
      </c>
      <c r="K54" s="491">
        <f>+'Tabela III'!J62</f>
        <v>0</v>
      </c>
      <c r="L54" s="491">
        <f>+'Tabela III'!K62</f>
        <v>0</v>
      </c>
      <c r="M54" s="491">
        <f>+'Tabela III'!L62</f>
        <v>0</v>
      </c>
      <c r="N54" s="491">
        <f>+'Tabela III'!M62</f>
        <v>0</v>
      </c>
      <c r="O54" s="491" t="str">
        <f>+'Tabela III'!N62</f>
        <v/>
      </c>
      <c r="P54" s="491" t="str">
        <f>+'Tabela III'!O62</f>
        <v/>
      </c>
      <c r="Q54" s="491" t="str">
        <f>+'Tabela III'!P62</f>
        <v/>
      </c>
      <c r="R54" s="491" t="str">
        <f>+'Tabela III'!Q62</f>
        <v/>
      </c>
      <c r="S54" s="491" t="str">
        <f>+'Tabela III'!R62</f>
        <v/>
      </c>
      <c r="T54" s="187"/>
      <c r="U54" s="187"/>
      <c r="V54" s="187"/>
    </row>
    <row r="55" spans="1:22" s="379" customFormat="1" x14ac:dyDescent="0.25">
      <c r="A55" s="490">
        <f>+'Tabela I'!$K$2</f>
        <v>0</v>
      </c>
      <c r="B55" s="490">
        <f>+'Tabela I'!$K$1</f>
        <v>2019</v>
      </c>
      <c r="C55" s="491" t="str">
        <f>+'Tabela III'!B63</f>
        <v/>
      </c>
      <c r="D55" s="491" t="str">
        <f>+'Tabela III'!C63</f>
        <v/>
      </c>
      <c r="E55" s="491" t="str">
        <f>+'Tabela III'!D63</f>
        <v/>
      </c>
      <c r="F55" s="491">
        <f>+'Tabela III'!E63</f>
        <v>0</v>
      </c>
      <c r="G55" s="491">
        <f>+'Tabela III'!F63</f>
        <v>0</v>
      </c>
      <c r="H55" s="491">
        <f>+'Tabela III'!G63</f>
        <v>0</v>
      </c>
      <c r="I55" s="491">
        <f>+'Tabela III'!H63</f>
        <v>0</v>
      </c>
      <c r="J55" s="491">
        <f>+'Tabela III'!I63</f>
        <v>0</v>
      </c>
      <c r="K55" s="491">
        <f>+'Tabela III'!J63</f>
        <v>0</v>
      </c>
      <c r="L55" s="491">
        <f>+'Tabela III'!K63</f>
        <v>0</v>
      </c>
      <c r="M55" s="491">
        <f>+'Tabela III'!L63</f>
        <v>0</v>
      </c>
      <c r="N55" s="491">
        <f>+'Tabela III'!M63</f>
        <v>0</v>
      </c>
      <c r="O55" s="491" t="str">
        <f>+'Tabela III'!N63</f>
        <v/>
      </c>
      <c r="P55" s="491" t="str">
        <f>+'Tabela III'!O63</f>
        <v/>
      </c>
      <c r="Q55" s="491" t="str">
        <f>+'Tabela III'!P63</f>
        <v/>
      </c>
      <c r="R55" s="491" t="str">
        <f>+'Tabela III'!Q63</f>
        <v/>
      </c>
      <c r="S55" s="491" t="str">
        <f>+'Tabela III'!R63</f>
        <v/>
      </c>
      <c r="T55" s="187"/>
      <c r="U55" s="187"/>
      <c r="V55" s="187"/>
    </row>
    <row r="56" spans="1:22" s="379" customFormat="1" x14ac:dyDescent="0.25">
      <c r="A56" s="490">
        <f>+'Tabela I'!$K$2</f>
        <v>0</v>
      </c>
      <c r="B56" s="490">
        <f>+'Tabela I'!$K$1</f>
        <v>2019</v>
      </c>
      <c r="C56" s="491" t="str">
        <f>+'Tabela III'!B64</f>
        <v/>
      </c>
      <c r="D56" s="491" t="str">
        <f>+'Tabela III'!C64</f>
        <v/>
      </c>
      <c r="E56" s="491" t="str">
        <f>+'Tabela III'!D64</f>
        <v/>
      </c>
      <c r="F56" s="491">
        <f>+'Tabela III'!E64</f>
        <v>0</v>
      </c>
      <c r="G56" s="491">
        <f>+'Tabela III'!F64</f>
        <v>0</v>
      </c>
      <c r="H56" s="491">
        <f>+'Tabela III'!G64</f>
        <v>0</v>
      </c>
      <c r="I56" s="491">
        <f>+'Tabela III'!H64</f>
        <v>0</v>
      </c>
      <c r="J56" s="491">
        <f>+'Tabela III'!I64</f>
        <v>0</v>
      </c>
      <c r="K56" s="491">
        <f>+'Tabela III'!J64</f>
        <v>0</v>
      </c>
      <c r="L56" s="491">
        <f>+'Tabela III'!K64</f>
        <v>0</v>
      </c>
      <c r="M56" s="491">
        <f>+'Tabela III'!L64</f>
        <v>0</v>
      </c>
      <c r="N56" s="491">
        <f>+'Tabela III'!M64</f>
        <v>0</v>
      </c>
      <c r="O56" s="491" t="str">
        <f>+'Tabela III'!N64</f>
        <v/>
      </c>
      <c r="P56" s="491" t="str">
        <f>+'Tabela III'!O64</f>
        <v/>
      </c>
      <c r="Q56" s="491" t="str">
        <f>+'Tabela III'!P64</f>
        <v/>
      </c>
      <c r="R56" s="491" t="str">
        <f>+'Tabela III'!Q64</f>
        <v/>
      </c>
      <c r="S56" s="491" t="str">
        <f>+'Tabela III'!R64</f>
        <v/>
      </c>
      <c r="T56" s="187"/>
      <c r="U56" s="187"/>
      <c r="V56" s="187"/>
    </row>
    <row r="57" spans="1:22" s="379" customFormat="1" x14ac:dyDescent="0.25">
      <c r="A57" s="490">
        <f>+'Tabela I'!$K$2</f>
        <v>0</v>
      </c>
      <c r="B57" s="490">
        <f>+'Tabela I'!$K$1</f>
        <v>2019</v>
      </c>
      <c r="C57" s="491" t="str">
        <f>+'Tabela III'!B65</f>
        <v/>
      </c>
      <c r="D57" s="491" t="str">
        <f>+'Tabela III'!C65</f>
        <v/>
      </c>
      <c r="E57" s="491" t="str">
        <f>+'Tabela III'!D65</f>
        <v/>
      </c>
      <c r="F57" s="491">
        <f>+'Tabela III'!E65</f>
        <v>0</v>
      </c>
      <c r="G57" s="491">
        <f>+'Tabela III'!F65</f>
        <v>0</v>
      </c>
      <c r="H57" s="491">
        <f>+'Tabela III'!G65</f>
        <v>0</v>
      </c>
      <c r="I57" s="491">
        <f>+'Tabela III'!H65</f>
        <v>0</v>
      </c>
      <c r="J57" s="491">
        <f>+'Tabela III'!I65</f>
        <v>0</v>
      </c>
      <c r="K57" s="491">
        <f>+'Tabela III'!J65</f>
        <v>0</v>
      </c>
      <c r="L57" s="491">
        <f>+'Tabela III'!K65</f>
        <v>0</v>
      </c>
      <c r="M57" s="491">
        <f>+'Tabela III'!L65</f>
        <v>0</v>
      </c>
      <c r="N57" s="491">
        <f>+'Tabela III'!M65</f>
        <v>0</v>
      </c>
      <c r="O57" s="491" t="str">
        <f>+'Tabela III'!N65</f>
        <v/>
      </c>
      <c r="P57" s="491" t="str">
        <f>+'Tabela III'!O65</f>
        <v/>
      </c>
      <c r="Q57" s="491" t="str">
        <f>+'Tabela III'!P65</f>
        <v/>
      </c>
      <c r="R57" s="491" t="str">
        <f>+'Tabela III'!Q65</f>
        <v/>
      </c>
      <c r="S57" s="491" t="str">
        <f>+'Tabela III'!R65</f>
        <v/>
      </c>
      <c r="T57" s="187"/>
      <c r="U57" s="187"/>
      <c r="V57" s="187"/>
    </row>
    <row r="58" spans="1:22" s="379" customFormat="1" x14ac:dyDescent="0.25">
      <c r="A58" s="490">
        <f>+'Tabela I'!$K$2</f>
        <v>0</v>
      </c>
      <c r="B58" s="490">
        <f>+'Tabela I'!$K$1</f>
        <v>2019</v>
      </c>
      <c r="C58" s="491" t="str">
        <f>+'Tabela III'!B66</f>
        <v/>
      </c>
      <c r="D58" s="491" t="str">
        <f>+'Tabela III'!C66</f>
        <v/>
      </c>
      <c r="E58" s="491" t="str">
        <f>+'Tabela III'!D66</f>
        <v/>
      </c>
      <c r="F58" s="491">
        <f>+'Tabela III'!E66</f>
        <v>0</v>
      </c>
      <c r="G58" s="491">
        <f>+'Tabela III'!F66</f>
        <v>0</v>
      </c>
      <c r="H58" s="491">
        <f>+'Tabela III'!G66</f>
        <v>0</v>
      </c>
      <c r="I58" s="491">
        <f>+'Tabela III'!H66</f>
        <v>0</v>
      </c>
      <c r="J58" s="491">
        <f>+'Tabela III'!I66</f>
        <v>0</v>
      </c>
      <c r="K58" s="491">
        <f>+'Tabela III'!J66</f>
        <v>0</v>
      </c>
      <c r="L58" s="491">
        <f>+'Tabela III'!K66</f>
        <v>0</v>
      </c>
      <c r="M58" s="491">
        <f>+'Tabela III'!L66</f>
        <v>0</v>
      </c>
      <c r="N58" s="491">
        <f>+'Tabela III'!M66</f>
        <v>0</v>
      </c>
      <c r="O58" s="491" t="str">
        <f>+'Tabela III'!N66</f>
        <v/>
      </c>
      <c r="P58" s="491" t="str">
        <f>+'Tabela III'!O66</f>
        <v/>
      </c>
      <c r="Q58" s="491" t="str">
        <f>+'Tabela III'!P66</f>
        <v/>
      </c>
      <c r="R58" s="491" t="str">
        <f>+'Tabela III'!Q66</f>
        <v/>
      </c>
      <c r="S58" s="491" t="str">
        <f>+'Tabela III'!R66</f>
        <v/>
      </c>
      <c r="T58" s="187"/>
      <c r="U58" s="187"/>
      <c r="V58" s="187"/>
    </row>
    <row r="59" spans="1:22" s="379" customFormat="1" x14ac:dyDescent="0.25">
      <c r="A59" s="490">
        <f>+'Tabela I'!$K$2</f>
        <v>0</v>
      </c>
      <c r="B59" s="490">
        <f>+'Tabela I'!$K$1</f>
        <v>2019</v>
      </c>
      <c r="C59" s="491" t="str">
        <f>+'Tabela III'!B67</f>
        <v/>
      </c>
      <c r="D59" s="491" t="str">
        <f>+'Tabela III'!C67</f>
        <v/>
      </c>
      <c r="E59" s="491" t="str">
        <f>+'Tabela III'!D67</f>
        <v/>
      </c>
      <c r="F59" s="491">
        <f>+'Tabela III'!E67</f>
        <v>0</v>
      </c>
      <c r="G59" s="491">
        <f>+'Tabela III'!F67</f>
        <v>0</v>
      </c>
      <c r="H59" s="491">
        <f>+'Tabela III'!G67</f>
        <v>0</v>
      </c>
      <c r="I59" s="491">
        <f>+'Tabela III'!H67</f>
        <v>0</v>
      </c>
      <c r="J59" s="491">
        <f>+'Tabela III'!I67</f>
        <v>0</v>
      </c>
      <c r="K59" s="491">
        <f>+'Tabela III'!J67</f>
        <v>0</v>
      </c>
      <c r="L59" s="491">
        <f>+'Tabela III'!K67</f>
        <v>0</v>
      </c>
      <c r="M59" s="491">
        <f>+'Tabela III'!L67</f>
        <v>0</v>
      </c>
      <c r="N59" s="491">
        <f>+'Tabela III'!M67</f>
        <v>0</v>
      </c>
      <c r="O59" s="491" t="str">
        <f>+'Tabela III'!N67</f>
        <v/>
      </c>
      <c r="P59" s="491" t="str">
        <f>+'Tabela III'!O67</f>
        <v/>
      </c>
      <c r="Q59" s="491" t="str">
        <f>+'Tabela III'!P67</f>
        <v/>
      </c>
      <c r="R59" s="491" t="str">
        <f>+'Tabela III'!Q67</f>
        <v/>
      </c>
      <c r="S59" s="491" t="str">
        <f>+'Tabela III'!R67</f>
        <v/>
      </c>
      <c r="T59" s="187"/>
      <c r="U59" s="187"/>
      <c r="V59" s="187"/>
    </row>
    <row r="60" spans="1:22" s="379" customFormat="1" x14ac:dyDescent="0.25">
      <c r="A60" s="490">
        <f>+'Tabela I'!$K$2</f>
        <v>0</v>
      </c>
      <c r="B60" s="490">
        <f>+'Tabela I'!$K$1</f>
        <v>2019</v>
      </c>
      <c r="C60" s="491" t="str">
        <f>+'Tabela III'!B68</f>
        <v/>
      </c>
      <c r="D60" s="491" t="str">
        <f>+'Tabela III'!C68</f>
        <v/>
      </c>
      <c r="E60" s="491" t="str">
        <f>+'Tabela III'!D68</f>
        <v/>
      </c>
      <c r="F60" s="491">
        <f>+'Tabela III'!E68</f>
        <v>0</v>
      </c>
      <c r="G60" s="491">
        <f>+'Tabela III'!F68</f>
        <v>0</v>
      </c>
      <c r="H60" s="491">
        <f>+'Tabela III'!G68</f>
        <v>0</v>
      </c>
      <c r="I60" s="491">
        <f>+'Tabela III'!H68</f>
        <v>0</v>
      </c>
      <c r="J60" s="491">
        <f>+'Tabela III'!I68</f>
        <v>0</v>
      </c>
      <c r="K60" s="491">
        <f>+'Tabela III'!J68</f>
        <v>0</v>
      </c>
      <c r="L60" s="491">
        <f>+'Tabela III'!K68</f>
        <v>0</v>
      </c>
      <c r="M60" s="491">
        <f>+'Tabela III'!L68</f>
        <v>0</v>
      </c>
      <c r="N60" s="491">
        <f>+'Tabela III'!M68</f>
        <v>0</v>
      </c>
      <c r="O60" s="491" t="str">
        <f>+'Tabela III'!N68</f>
        <v/>
      </c>
      <c r="P60" s="491" t="str">
        <f>+'Tabela III'!O68</f>
        <v/>
      </c>
      <c r="Q60" s="491" t="str">
        <f>+'Tabela III'!P68</f>
        <v/>
      </c>
      <c r="R60" s="491" t="str">
        <f>+'Tabela III'!Q68</f>
        <v/>
      </c>
      <c r="S60" s="491" t="str">
        <f>+'Tabela III'!R68</f>
        <v/>
      </c>
      <c r="T60" s="187"/>
      <c r="U60" s="187"/>
      <c r="V60" s="187"/>
    </row>
    <row r="61" spans="1:22" s="379" customFormat="1" x14ac:dyDescent="0.25">
      <c r="A61" s="490">
        <f>+'Tabela I'!$K$2</f>
        <v>0</v>
      </c>
      <c r="B61" s="490">
        <f>+'Tabela I'!$K$1</f>
        <v>2019</v>
      </c>
      <c r="C61" s="491" t="str">
        <f>+'Tabela III'!B69</f>
        <v/>
      </c>
      <c r="D61" s="491" t="str">
        <f>+'Tabela III'!C69</f>
        <v/>
      </c>
      <c r="E61" s="491" t="str">
        <f>+'Tabela III'!D69</f>
        <v/>
      </c>
      <c r="F61" s="491">
        <f>+'Tabela III'!E69</f>
        <v>0</v>
      </c>
      <c r="G61" s="491">
        <f>+'Tabela III'!F69</f>
        <v>0</v>
      </c>
      <c r="H61" s="491">
        <f>+'Tabela III'!G69</f>
        <v>0</v>
      </c>
      <c r="I61" s="491">
        <f>+'Tabela III'!H69</f>
        <v>0</v>
      </c>
      <c r="J61" s="491">
        <f>+'Tabela III'!I69</f>
        <v>0</v>
      </c>
      <c r="K61" s="491">
        <f>+'Tabela III'!J69</f>
        <v>0</v>
      </c>
      <c r="L61" s="491">
        <f>+'Tabela III'!K69</f>
        <v>0</v>
      </c>
      <c r="M61" s="491">
        <f>+'Tabela III'!L69</f>
        <v>0</v>
      </c>
      <c r="N61" s="491">
        <f>+'Tabela III'!M69</f>
        <v>0</v>
      </c>
      <c r="O61" s="491" t="str">
        <f>+'Tabela III'!N69</f>
        <v/>
      </c>
      <c r="P61" s="491" t="str">
        <f>+'Tabela III'!O69</f>
        <v/>
      </c>
      <c r="Q61" s="491" t="str">
        <f>+'Tabela III'!P69</f>
        <v/>
      </c>
      <c r="R61" s="491" t="str">
        <f>+'Tabela III'!Q69</f>
        <v/>
      </c>
      <c r="S61" s="491" t="str">
        <f>+'Tabela III'!R69</f>
        <v/>
      </c>
      <c r="T61" s="187"/>
      <c r="U61" s="187"/>
      <c r="V61" s="187"/>
    </row>
    <row r="62" spans="1:22" s="379" customFormat="1" x14ac:dyDescent="0.25">
      <c r="A62" s="490">
        <f>+'Tabela I'!$K$2</f>
        <v>0</v>
      </c>
      <c r="B62" s="490">
        <f>+'Tabela I'!$K$1</f>
        <v>2019</v>
      </c>
      <c r="C62" s="491">
        <f>+'Tabela III'!B70</f>
        <v>0</v>
      </c>
      <c r="D62" s="491">
        <f>+'Tabela III'!C70</f>
        <v>0</v>
      </c>
      <c r="E62" s="491">
        <f>+'Tabela III'!D70</f>
        <v>0</v>
      </c>
      <c r="F62" s="491">
        <f>+'Tabela III'!E70</f>
        <v>0</v>
      </c>
      <c r="G62" s="491">
        <f>+'Tabela III'!F70</f>
        <v>0</v>
      </c>
      <c r="H62" s="491">
        <f>+'Tabela III'!G70</f>
        <v>0</v>
      </c>
      <c r="I62" s="491">
        <f>+'Tabela III'!H70</f>
        <v>0</v>
      </c>
      <c r="J62" s="491">
        <f>+'Tabela III'!I70</f>
        <v>0</v>
      </c>
      <c r="K62" s="491">
        <f>+'Tabela III'!J70</f>
        <v>0</v>
      </c>
      <c r="L62" s="491">
        <f>+'Tabela III'!K70</f>
        <v>0</v>
      </c>
      <c r="M62" s="491">
        <f>+'Tabela III'!L70</f>
        <v>0</v>
      </c>
      <c r="N62" s="491">
        <f>+'Tabela III'!M70</f>
        <v>0</v>
      </c>
      <c r="O62" s="491" t="str">
        <f>+'Tabela III'!N70</f>
        <v/>
      </c>
      <c r="P62" s="491" t="str">
        <f>+'Tabela III'!O70</f>
        <v/>
      </c>
      <c r="Q62" s="491" t="str">
        <f>+'Tabela III'!P70</f>
        <v/>
      </c>
      <c r="R62" s="491" t="str">
        <f>+'Tabela III'!Q70</f>
        <v/>
      </c>
      <c r="S62" s="491" t="str">
        <f>+'Tabela III'!R70</f>
        <v/>
      </c>
      <c r="T62" s="187"/>
      <c r="U62" s="187"/>
      <c r="V62" s="187"/>
    </row>
    <row r="63" spans="1:22" s="379" customFormat="1" x14ac:dyDescent="0.25">
      <c r="A63" s="490">
        <f>+'Tabela I'!$K$2</f>
        <v>0</v>
      </c>
      <c r="B63" s="490">
        <f>+'Tabela I'!$K$1</f>
        <v>2019</v>
      </c>
      <c r="C63" s="491">
        <f>+'Tabela III'!B71</f>
        <v>0</v>
      </c>
      <c r="D63" s="491">
        <f>+'Tabela III'!C71</f>
        <v>0</v>
      </c>
      <c r="E63" s="491">
        <f>+'Tabela III'!D71</f>
        <v>0</v>
      </c>
      <c r="F63" s="491">
        <f>+'Tabela III'!E71</f>
        <v>0</v>
      </c>
      <c r="G63" s="491">
        <f>+'Tabela III'!F71</f>
        <v>0</v>
      </c>
      <c r="H63" s="491">
        <f>+'Tabela III'!G71</f>
        <v>0</v>
      </c>
      <c r="I63" s="491">
        <f>+'Tabela III'!H71</f>
        <v>0</v>
      </c>
      <c r="J63" s="491">
        <f>+'Tabela III'!I71</f>
        <v>0</v>
      </c>
      <c r="K63" s="491">
        <f>+'Tabela III'!J71</f>
        <v>0</v>
      </c>
      <c r="L63" s="491">
        <f>+'Tabela III'!K71</f>
        <v>0</v>
      </c>
      <c r="M63" s="491">
        <f>+'Tabela III'!L71</f>
        <v>0</v>
      </c>
      <c r="N63" s="491">
        <f>+'Tabela III'!M71</f>
        <v>0</v>
      </c>
      <c r="O63" s="491" t="str">
        <f>+'Tabela III'!N71</f>
        <v/>
      </c>
      <c r="P63" s="491" t="str">
        <f>+'Tabela III'!O71</f>
        <v/>
      </c>
      <c r="Q63" s="491" t="str">
        <f>+'Tabela III'!P71</f>
        <v/>
      </c>
      <c r="R63" s="491" t="str">
        <f>+'Tabela III'!Q71</f>
        <v/>
      </c>
      <c r="S63" s="491" t="str">
        <f>+'Tabela III'!R71</f>
        <v/>
      </c>
      <c r="T63" s="187"/>
      <c r="U63" s="187"/>
      <c r="V63" s="187"/>
    </row>
    <row r="64" spans="1:22" s="379" customFormat="1" x14ac:dyDescent="0.25">
      <c r="A64" s="490">
        <f>+'Tabela I'!$K$2</f>
        <v>0</v>
      </c>
      <c r="B64" s="490">
        <f>+'Tabela I'!$K$1</f>
        <v>2019</v>
      </c>
      <c r="C64" s="491">
        <f>+'Tabela III'!B72</f>
        <v>0</v>
      </c>
      <c r="D64" s="491">
        <f>+'Tabela III'!C72</f>
        <v>0</v>
      </c>
      <c r="E64" s="491">
        <f>+'Tabela III'!D72</f>
        <v>0</v>
      </c>
      <c r="F64" s="491">
        <f>+'Tabela III'!E72</f>
        <v>0</v>
      </c>
      <c r="G64" s="491">
        <f>+'Tabela III'!F72</f>
        <v>0</v>
      </c>
      <c r="H64" s="491">
        <f>+'Tabela III'!G72</f>
        <v>0</v>
      </c>
      <c r="I64" s="491">
        <f>+'Tabela III'!H72</f>
        <v>0</v>
      </c>
      <c r="J64" s="491">
        <f>+'Tabela III'!I72</f>
        <v>0</v>
      </c>
      <c r="K64" s="491">
        <f>+'Tabela III'!J72</f>
        <v>0</v>
      </c>
      <c r="L64" s="491">
        <f>+'Tabela III'!K72</f>
        <v>0</v>
      </c>
      <c r="M64" s="491">
        <f>+'Tabela III'!L72</f>
        <v>0</v>
      </c>
      <c r="N64" s="491">
        <f>+'Tabela III'!M72</f>
        <v>0</v>
      </c>
      <c r="O64" s="491" t="str">
        <f>+'Tabela III'!N72</f>
        <v/>
      </c>
      <c r="P64" s="491" t="str">
        <f>+'Tabela III'!O72</f>
        <v/>
      </c>
      <c r="Q64" s="491" t="str">
        <f>+'Tabela III'!P72</f>
        <v/>
      </c>
      <c r="R64" s="491" t="str">
        <f>+'Tabela III'!Q72</f>
        <v/>
      </c>
      <c r="S64" s="491" t="str">
        <f>+'Tabela III'!R72</f>
        <v/>
      </c>
      <c r="T64" s="187"/>
      <c r="U64" s="187"/>
      <c r="V64" s="187"/>
    </row>
    <row r="65" spans="1:22" s="379" customFormat="1" x14ac:dyDescent="0.25">
      <c r="A65" s="490">
        <f>+'Tabela I'!$K$2</f>
        <v>0</v>
      </c>
      <c r="B65" s="490">
        <f>+'Tabela I'!$K$1</f>
        <v>2019</v>
      </c>
      <c r="C65" s="491">
        <f>+'Tabela III'!B73</f>
        <v>0</v>
      </c>
      <c r="D65" s="491">
        <f>+'Tabela III'!C73</f>
        <v>0</v>
      </c>
      <c r="E65" s="491">
        <f>+'Tabela III'!D73</f>
        <v>0</v>
      </c>
      <c r="F65" s="491">
        <f>+'Tabela III'!E73</f>
        <v>0</v>
      </c>
      <c r="G65" s="491">
        <f>+'Tabela III'!F73</f>
        <v>0</v>
      </c>
      <c r="H65" s="491">
        <f>+'Tabela III'!G73</f>
        <v>0</v>
      </c>
      <c r="I65" s="491">
        <f>+'Tabela III'!H73</f>
        <v>0</v>
      </c>
      <c r="J65" s="491">
        <f>+'Tabela III'!I73</f>
        <v>0</v>
      </c>
      <c r="K65" s="491">
        <f>+'Tabela III'!J73</f>
        <v>0</v>
      </c>
      <c r="L65" s="491">
        <f>+'Tabela III'!K73</f>
        <v>0</v>
      </c>
      <c r="M65" s="491">
        <f>+'Tabela III'!L73</f>
        <v>0</v>
      </c>
      <c r="N65" s="491">
        <f>+'Tabela III'!M73</f>
        <v>0</v>
      </c>
      <c r="O65" s="491" t="str">
        <f>+'Tabela III'!N73</f>
        <v/>
      </c>
      <c r="P65" s="491" t="str">
        <f>+'Tabela III'!O73</f>
        <v/>
      </c>
      <c r="Q65" s="491" t="str">
        <f>+'Tabela III'!P73</f>
        <v/>
      </c>
      <c r="R65" s="491" t="str">
        <f>+'Tabela III'!Q73</f>
        <v/>
      </c>
      <c r="S65" s="491" t="str">
        <f>+'Tabela III'!R73</f>
        <v/>
      </c>
      <c r="T65" s="187"/>
      <c r="U65" s="187"/>
      <c r="V65" s="187"/>
    </row>
    <row r="66" spans="1:22" s="379" customFormat="1" x14ac:dyDescent="0.25">
      <c r="A66" s="490">
        <f>+'Tabela I'!$K$2</f>
        <v>0</v>
      </c>
      <c r="B66" s="490">
        <f>+'Tabela I'!$K$1</f>
        <v>2019</v>
      </c>
      <c r="C66" s="491">
        <f>+'Tabela III'!B74</f>
        <v>0</v>
      </c>
      <c r="D66" s="491">
        <f>+'Tabela III'!C74</f>
        <v>0</v>
      </c>
      <c r="E66" s="491">
        <f>+'Tabela III'!D74</f>
        <v>0</v>
      </c>
      <c r="F66" s="491">
        <f>+'Tabela III'!E74</f>
        <v>0</v>
      </c>
      <c r="G66" s="491">
        <f>+'Tabela III'!F74</f>
        <v>0</v>
      </c>
      <c r="H66" s="491">
        <f>+'Tabela III'!G74</f>
        <v>0</v>
      </c>
      <c r="I66" s="491">
        <f>+'Tabela III'!H74</f>
        <v>0</v>
      </c>
      <c r="J66" s="491">
        <f>+'Tabela III'!I74</f>
        <v>0</v>
      </c>
      <c r="K66" s="491">
        <f>+'Tabela III'!J74</f>
        <v>0</v>
      </c>
      <c r="L66" s="491">
        <f>+'Tabela III'!K74</f>
        <v>0</v>
      </c>
      <c r="M66" s="491">
        <f>+'Tabela III'!L74</f>
        <v>0</v>
      </c>
      <c r="N66" s="491">
        <f>+'Tabela III'!M74</f>
        <v>0</v>
      </c>
      <c r="O66" s="491" t="str">
        <f>+'Tabela III'!N74</f>
        <v/>
      </c>
      <c r="P66" s="491" t="str">
        <f>+'Tabela III'!O74</f>
        <v/>
      </c>
      <c r="Q66" s="491" t="str">
        <f>+'Tabela III'!P74</f>
        <v/>
      </c>
      <c r="R66" s="491" t="str">
        <f>+'Tabela III'!Q74</f>
        <v/>
      </c>
      <c r="S66" s="491" t="str">
        <f>+'Tabela III'!R74</f>
        <v/>
      </c>
      <c r="T66" s="187"/>
      <c r="U66" s="187"/>
      <c r="V66" s="187"/>
    </row>
    <row r="67" spans="1:22" s="379" customFormat="1" x14ac:dyDescent="0.25">
      <c r="B67" s="187"/>
      <c r="C67" s="187"/>
      <c r="D67" s="187"/>
      <c r="E67" s="187"/>
      <c r="F67" s="187"/>
      <c r="G67" s="187"/>
      <c r="H67" s="187"/>
      <c r="I67" s="187"/>
      <c r="J67" s="187"/>
      <c r="K67" s="187"/>
      <c r="L67" s="187"/>
      <c r="M67" s="187"/>
      <c r="N67" s="187"/>
      <c r="P67" s="187"/>
      <c r="R67" s="187"/>
      <c r="S67" s="380"/>
      <c r="T67" s="187"/>
      <c r="U67" s="187"/>
      <c r="V67" s="187"/>
    </row>
    <row r="68" spans="1:22" s="379" customFormat="1" x14ac:dyDescent="0.25">
      <c r="B68" s="187"/>
      <c r="C68" s="187"/>
      <c r="D68" s="187"/>
      <c r="E68" s="187"/>
      <c r="F68" s="187"/>
      <c r="G68" s="187"/>
      <c r="H68" s="187"/>
      <c r="I68" s="187"/>
      <c r="J68" s="187"/>
      <c r="K68" s="187"/>
      <c r="L68" s="187"/>
      <c r="M68" s="187"/>
      <c r="N68" s="187"/>
      <c r="P68" s="187"/>
      <c r="R68" s="187"/>
      <c r="S68" s="380"/>
      <c r="T68" s="187"/>
      <c r="U68" s="187"/>
      <c r="V68" s="187"/>
    </row>
    <row r="69" spans="1:22" s="379" customFormat="1" x14ac:dyDescent="0.25">
      <c r="A69" s="379" t="s">
        <v>241</v>
      </c>
      <c r="B69" s="187"/>
      <c r="C69" s="187"/>
      <c r="D69" s="187"/>
      <c r="E69" s="187"/>
      <c r="F69" s="187"/>
      <c r="G69" s="187"/>
      <c r="H69" s="187"/>
      <c r="I69" s="187"/>
      <c r="J69" s="187"/>
      <c r="K69" s="187"/>
      <c r="L69" s="187"/>
      <c r="M69" s="187"/>
      <c r="N69" s="187"/>
      <c r="P69" s="187"/>
      <c r="R69" s="187"/>
      <c r="S69" s="380"/>
      <c r="T69" s="187"/>
      <c r="U69" s="187"/>
      <c r="V69" s="187"/>
    </row>
    <row r="70" spans="1:22" s="379" customFormat="1" x14ac:dyDescent="0.25">
      <c r="B70" s="187"/>
      <c r="C70" s="187"/>
      <c r="D70" s="187"/>
      <c r="E70" s="187"/>
      <c r="F70" s="187"/>
      <c r="G70" s="187"/>
      <c r="H70" s="187"/>
      <c r="I70" s="187"/>
      <c r="J70" s="187"/>
      <c r="K70" s="187"/>
      <c r="L70" s="187"/>
      <c r="M70" s="187"/>
      <c r="N70" s="187"/>
      <c r="P70" s="187"/>
      <c r="R70" s="187"/>
      <c r="S70" s="380"/>
      <c r="T70" s="187"/>
      <c r="U70" s="187"/>
      <c r="V70" s="187"/>
    </row>
    <row r="71" spans="1:22" s="379" customFormat="1" ht="15" customHeight="1" x14ac:dyDescent="0.25">
      <c r="A71" s="490">
        <f>+'Tabela I'!$K$2</f>
        <v>0</v>
      </c>
      <c r="B71" s="490">
        <f>+'Tabela I'!$K$1</f>
        <v>2019</v>
      </c>
      <c r="C71" s="491" t="str">
        <f>+'Tabela III'!B86</f>
        <v>Upisati naziv Suda 1</v>
      </c>
      <c r="D71" s="491">
        <f>+'Tabela III'!C86</f>
        <v>0</v>
      </c>
      <c r="E71" s="491" t="str">
        <f>+'Tabela III'!D86</f>
        <v>Predsjednik suda</v>
      </c>
      <c r="F71" s="491">
        <f>+'Tabela III'!E86</f>
        <v>0</v>
      </c>
      <c r="G71" s="491">
        <f>+'Tabela III'!F86</f>
        <v>0</v>
      </c>
      <c r="H71" s="491">
        <f>+'Tabela III'!G86</f>
        <v>0</v>
      </c>
      <c r="I71" s="491">
        <f>+'Tabela III'!H86</f>
        <v>0</v>
      </c>
      <c r="J71" s="491">
        <f>+'Tabela III'!I86</f>
        <v>0</v>
      </c>
      <c r="K71" s="491">
        <f>+'Tabela III'!J86</f>
        <v>0</v>
      </c>
      <c r="L71" s="491">
        <f>+'Tabela III'!K86</f>
        <v>0</v>
      </c>
      <c r="M71" s="491">
        <f>+'Tabela III'!L86</f>
        <v>0</v>
      </c>
      <c r="N71" s="491">
        <f>+'Tabela III'!M86</f>
        <v>0</v>
      </c>
      <c r="O71" s="491" t="str">
        <f>+'Tabela III'!N86</f>
        <v/>
      </c>
      <c r="P71" s="491" t="str">
        <f>+'Tabela III'!O86</f>
        <v/>
      </c>
      <c r="Q71" s="491" t="str">
        <f>+'Tabela III'!P86</f>
        <v/>
      </c>
      <c r="R71" s="491" t="str">
        <f>+'Tabela III'!Q86</f>
        <v/>
      </c>
      <c r="S71" s="491" t="str">
        <f>+'Tabela III'!R86</f>
        <v/>
      </c>
      <c r="T71" s="187"/>
      <c r="U71" s="187"/>
      <c r="V71" s="187"/>
    </row>
    <row r="72" spans="1:22" s="379" customFormat="1" ht="15" customHeight="1" x14ac:dyDescent="0.25">
      <c r="A72" s="490">
        <f>+'Tabela I'!$K$2</f>
        <v>0</v>
      </c>
      <c r="B72" s="490">
        <f>+'Tabela I'!$K$1</f>
        <v>2019</v>
      </c>
      <c r="C72" s="491" t="str">
        <f>+'Tabela III'!B93</f>
        <v>Mile Zeljko</v>
      </c>
      <c r="D72" s="491">
        <f>+'Tabela III'!C93</f>
        <v>0</v>
      </c>
      <c r="E72" s="491">
        <f>+'Tabela III'!D93</f>
        <v>0</v>
      </c>
      <c r="F72" s="491" t="str">
        <f>+'Tabela III'!E93</f>
        <v>Ocijenjen</v>
      </c>
      <c r="G72" s="491">
        <f>+'Tabela III'!F93</f>
        <v>70</v>
      </c>
      <c r="H72" s="491">
        <f>+'Tabela III'!G93</f>
        <v>41</v>
      </c>
      <c r="I72" s="491">
        <f>+'Tabela III'!H93</f>
        <v>9</v>
      </c>
      <c r="J72" s="491">
        <f>+'Tabela III'!I93</f>
        <v>36</v>
      </c>
      <c r="K72" s="491">
        <f>+'Tabela III'!J93</f>
        <v>2</v>
      </c>
      <c r="L72" s="491">
        <f>+'Tabela III'!K93</f>
        <v>0</v>
      </c>
      <c r="M72" s="491">
        <f>+'Tabela III'!L93</f>
        <v>3</v>
      </c>
      <c r="N72" s="491">
        <f>+'Tabela III'!M93</f>
        <v>0</v>
      </c>
      <c r="O72" s="491">
        <f>+'Tabela III'!N93</f>
        <v>7.3170731707317069E-2</v>
      </c>
      <c r="P72" s="491">
        <f>+'Tabela III'!O93</f>
        <v>20</v>
      </c>
      <c r="Q72" s="491">
        <f>+'Tabela III'!P93</f>
        <v>4.2857142857142858E-2</v>
      </c>
      <c r="R72" s="491">
        <f>+'Tabela III'!Q93</f>
        <v>4</v>
      </c>
      <c r="S72" s="491">
        <f>+'Tabela III'!R93</f>
        <v>24</v>
      </c>
      <c r="T72" s="187"/>
      <c r="U72" s="187"/>
      <c r="V72" s="187"/>
    </row>
    <row r="73" spans="1:22" s="379" customFormat="1" ht="15" customHeight="1" x14ac:dyDescent="0.25">
      <c r="A73" s="490">
        <f>+'Tabela I'!$K$2</f>
        <v>0</v>
      </c>
      <c r="B73" s="490">
        <f>+'Tabela I'!$K$1</f>
        <v>2019</v>
      </c>
      <c r="C73" s="491" t="str">
        <f>+'Tabela III'!B100</f>
        <v>Gordana Pažin</v>
      </c>
      <c r="D73" s="491">
        <f>+'Tabela III'!C100</f>
        <v>0</v>
      </c>
      <c r="E73" s="491">
        <f>+'Tabela III'!D100</f>
        <v>0</v>
      </c>
      <c r="F73" s="491" t="str">
        <f>+'Tabela III'!E100</f>
        <v>Ocijenjen</v>
      </c>
      <c r="G73" s="491">
        <f>+'Tabela III'!F100</f>
        <v>47</v>
      </c>
      <c r="H73" s="491">
        <f>+'Tabela III'!G100</f>
        <v>18</v>
      </c>
      <c r="I73" s="491">
        <f>+'Tabela III'!H100</f>
        <v>6</v>
      </c>
      <c r="J73" s="491">
        <f>+'Tabela III'!I100</f>
        <v>12</v>
      </c>
      <c r="K73" s="491">
        <f>+'Tabela III'!J100</f>
        <v>1</v>
      </c>
      <c r="L73" s="491">
        <f>+'Tabela III'!K100</f>
        <v>0</v>
      </c>
      <c r="M73" s="491">
        <f>+'Tabela III'!L100</f>
        <v>5</v>
      </c>
      <c r="N73" s="491">
        <f>+'Tabela III'!M100</f>
        <v>0</v>
      </c>
      <c r="O73" s="491">
        <f>+'Tabela III'!N100</f>
        <v>0.27777777777777779</v>
      </c>
      <c r="P73" s="491">
        <f>+'Tabela III'!O100</f>
        <v>10</v>
      </c>
      <c r="Q73" s="491">
        <f>+'Tabela III'!P100</f>
        <v>0.10638297872340426</v>
      </c>
      <c r="R73" s="491">
        <f>+'Tabela III'!Q100</f>
        <v>2</v>
      </c>
      <c r="S73" s="491">
        <f>+'Tabela III'!R100</f>
        <v>12</v>
      </c>
      <c r="T73" s="187"/>
      <c r="U73" s="187"/>
      <c r="V73" s="187"/>
    </row>
    <row r="74" spans="1:22" s="379" customFormat="1" ht="15" customHeight="1" x14ac:dyDescent="0.25">
      <c r="A74" s="490">
        <f>+'Tabela I'!$K$2</f>
        <v>0</v>
      </c>
      <c r="B74" s="490">
        <f>+'Tabela I'!$K$1</f>
        <v>2019</v>
      </c>
      <c r="C74" s="491" t="str">
        <f>+'Tabela III'!B107</f>
        <v>Franjo Ravlija</v>
      </c>
      <c r="D74" s="491">
        <f>+'Tabela III'!C107</f>
        <v>0</v>
      </c>
      <c r="E74" s="491">
        <f>+'Tabela III'!D107</f>
        <v>0</v>
      </c>
      <c r="F74" s="491" t="str">
        <f>+'Tabela III'!E107</f>
        <v>Ocijenjen</v>
      </c>
      <c r="G74" s="491">
        <f>+'Tabela III'!F107</f>
        <v>88</v>
      </c>
      <c r="H74" s="491">
        <f>+'Tabela III'!G107</f>
        <v>7</v>
      </c>
      <c r="I74" s="491">
        <f>+'Tabela III'!H107</f>
        <v>9</v>
      </c>
      <c r="J74" s="491">
        <f>+'Tabela III'!I107</f>
        <v>6</v>
      </c>
      <c r="K74" s="491">
        <f>+'Tabela III'!J107</f>
        <v>1</v>
      </c>
      <c r="L74" s="491">
        <f>+'Tabela III'!K107</f>
        <v>0</v>
      </c>
      <c r="M74" s="491">
        <f>+'Tabela III'!L107</f>
        <v>0</v>
      </c>
      <c r="N74" s="491">
        <f>+'Tabela III'!M107</f>
        <v>0</v>
      </c>
      <c r="O74" s="491" t="str">
        <f>+'Tabela III'!N107</f>
        <v>Član 18. stav 7. Kriterija</v>
      </c>
      <c r="P74" s="491" t="str">
        <f>+'Tabela III'!O107</f>
        <v/>
      </c>
      <c r="Q74" s="491">
        <f>+'Tabela III'!P107</f>
        <v>0</v>
      </c>
      <c r="R74" s="491">
        <f>+'Tabela III'!Q107</f>
        <v>5</v>
      </c>
      <c r="S74" s="491">
        <f>+'Tabela III'!R107</f>
        <v>5</v>
      </c>
      <c r="T74" s="187"/>
      <c r="U74" s="187"/>
      <c r="V74" s="187"/>
    </row>
    <row r="75" spans="1:22" s="379" customFormat="1" ht="15" customHeight="1" x14ac:dyDescent="0.25">
      <c r="A75" s="490">
        <f>+'Tabela I'!$K$2</f>
        <v>0</v>
      </c>
      <c r="B75" s="490">
        <f>+'Tabela I'!$K$1</f>
        <v>2019</v>
      </c>
      <c r="C75" s="491" t="str">
        <f>+'Tabela III'!B114</f>
        <v>Ime i prezime</v>
      </c>
      <c r="D75" s="491">
        <f>+'Tabela III'!C114</f>
        <v>0</v>
      </c>
      <c r="E75" s="491">
        <f>+'Tabela III'!D114</f>
        <v>0</v>
      </c>
      <c r="F75" s="491">
        <f>+'Tabela III'!E114</f>
        <v>0</v>
      </c>
      <c r="G75" s="491">
        <f>+'Tabela III'!F114</f>
        <v>0</v>
      </c>
      <c r="H75" s="491">
        <f>+'Tabela III'!G114</f>
        <v>0</v>
      </c>
      <c r="I75" s="491">
        <f>+'Tabela III'!H114</f>
        <v>0</v>
      </c>
      <c r="J75" s="491">
        <f>+'Tabela III'!I114</f>
        <v>0</v>
      </c>
      <c r="K75" s="491">
        <f>+'Tabela III'!J114</f>
        <v>0</v>
      </c>
      <c r="L75" s="491">
        <f>+'Tabela III'!K114</f>
        <v>0</v>
      </c>
      <c r="M75" s="491">
        <f>+'Tabela III'!L114</f>
        <v>0</v>
      </c>
      <c r="N75" s="491">
        <f>+'Tabela III'!M114</f>
        <v>0</v>
      </c>
      <c r="O75" s="491" t="str">
        <f>+'Tabela III'!N114</f>
        <v/>
      </c>
      <c r="P75" s="491" t="str">
        <f>+'Tabela III'!O114</f>
        <v/>
      </c>
      <c r="Q75" s="491" t="str">
        <f>+'Tabela III'!P114</f>
        <v/>
      </c>
      <c r="R75" s="491" t="str">
        <f>+'Tabela III'!Q114</f>
        <v/>
      </c>
      <c r="S75" s="491" t="str">
        <f>+'Tabela III'!R114</f>
        <v/>
      </c>
      <c r="T75" s="187"/>
      <c r="U75" s="187"/>
      <c r="V75" s="187"/>
    </row>
    <row r="76" spans="1:22" s="379" customFormat="1" ht="15" customHeight="1" x14ac:dyDescent="0.25">
      <c r="A76" s="490">
        <f>+'Tabela I'!$K$2</f>
        <v>0</v>
      </c>
      <c r="B76" s="490">
        <f>+'Tabela I'!$K$1</f>
        <v>2019</v>
      </c>
      <c r="C76" s="491" t="str">
        <f>+'Tabela III'!B121</f>
        <v>Ime i prezime</v>
      </c>
      <c r="D76" s="491">
        <f>+'Tabela III'!C121</f>
        <v>0</v>
      </c>
      <c r="E76" s="491">
        <f>+'Tabela III'!D121</f>
        <v>0</v>
      </c>
      <c r="F76" s="491">
        <f>+'Tabela III'!E121</f>
        <v>0</v>
      </c>
      <c r="G76" s="491">
        <f>+'Tabela III'!F121</f>
        <v>0</v>
      </c>
      <c r="H76" s="491">
        <f>+'Tabela III'!G121</f>
        <v>0</v>
      </c>
      <c r="I76" s="491">
        <f>+'Tabela III'!H121</f>
        <v>0</v>
      </c>
      <c r="J76" s="491">
        <f>+'Tabela III'!I121</f>
        <v>0</v>
      </c>
      <c r="K76" s="491">
        <f>+'Tabela III'!J121</f>
        <v>0</v>
      </c>
      <c r="L76" s="491">
        <f>+'Tabela III'!K121</f>
        <v>0</v>
      </c>
      <c r="M76" s="491">
        <f>+'Tabela III'!L121</f>
        <v>0</v>
      </c>
      <c r="N76" s="491">
        <f>+'Tabela III'!M121</f>
        <v>0</v>
      </c>
      <c r="O76" s="491" t="str">
        <f>+'Tabela III'!N121</f>
        <v/>
      </c>
      <c r="P76" s="491" t="str">
        <f>+'Tabela III'!O121</f>
        <v/>
      </c>
      <c r="Q76" s="491" t="str">
        <f>+'Tabela III'!P121</f>
        <v/>
      </c>
      <c r="R76" s="491" t="str">
        <f>+'Tabela III'!Q121</f>
        <v/>
      </c>
      <c r="S76" s="491" t="str">
        <f>+'Tabela III'!R121</f>
        <v/>
      </c>
      <c r="T76" s="187"/>
      <c r="U76" s="187"/>
      <c r="V76" s="187"/>
    </row>
    <row r="77" spans="1:22" s="379" customFormat="1" ht="15" customHeight="1" x14ac:dyDescent="0.25">
      <c r="A77" s="490">
        <f>+'Tabela I'!$K$2</f>
        <v>0</v>
      </c>
      <c r="B77" s="490">
        <f>+'Tabela I'!$K$1</f>
        <v>2019</v>
      </c>
      <c r="C77" s="491" t="str">
        <f>+'Tabela III'!B128</f>
        <v>Ime i prezime</v>
      </c>
      <c r="D77" s="491">
        <f>+'Tabela III'!C128</f>
        <v>0</v>
      </c>
      <c r="E77" s="491">
        <f>+'Tabela III'!D128</f>
        <v>0</v>
      </c>
      <c r="F77" s="491">
        <f>+'Tabela III'!E128</f>
        <v>0</v>
      </c>
      <c r="G77" s="491">
        <f>+'Tabela III'!F128</f>
        <v>0</v>
      </c>
      <c r="H77" s="491">
        <f>+'Tabela III'!G128</f>
        <v>0</v>
      </c>
      <c r="I77" s="491">
        <f>+'Tabela III'!H128</f>
        <v>0</v>
      </c>
      <c r="J77" s="491">
        <f>+'Tabela III'!I128</f>
        <v>0</v>
      </c>
      <c r="K77" s="491">
        <f>+'Tabela III'!J128</f>
        <v>0</v>
      </c>
      <c r="L77" s="491">
        <f>+'Tabela III'!K128</f>
        <v>0</v>
      </c>
      <c r="M77" s="491">
        <f>+'Tabela III'!L128</f>
        <v>0</v>
      </c>
      <c r="N77" s="491">
        <f>+'Tabela III'!M128</f>
        <v>0</v>
      </c>
      <c r="O77" s="491" t="str">
        <f>+'Tabela III'!N128</f>
        <v/>
      </c>
      <c r="P77" s="491" t="str">
        <f>+'Tabela III'!O128</f>
        <v/>
      </c>
      <c r="Q77" s="491" t="str">
        <f>+'Tabela III'!P128</f>
        <v/>
      </c>
      <c r="R77" s="491" t="str">
        <f>+'Tabela III'!Q128</f>
        <v/>
      </c>
      <c r="S77" s="491" t="str">
        <f>+'Tabela III'!R128</f>
        <v/>
      </c>
      <c r="T77" s="187"/>
      <c r="U77" s="187"/>
      <c r="V77" s="187"/>
    </row>
    <row r="78" spans="1:22" s="379" customFormat="1" ht="15" customHeight="1" x14ac:dyDescent="0.25">
      <c r="A78" s="490">
        <f>+'Tabela I'!$K$2</f>
        <v>0</v>
      </c>
      <c r="B78" s="490">
        <f>+'Tabela I'!$K$1</f>
        <v>2019</v>
      </c>
      <c r="C78" s="491" t="str">
        <f>+'Tabela III'!B135</f>
        <v>Ime i prezime</v>
      </c>
      <c r="D78" s="491">
        <f>+'Tabela III'!C135</f>
        <v>0</v>
      </c>
      <c r="E78" s="491">
        <f>+'Tabela III'!D135</f>
        <v>0</v>
      </c>
      <c r="F78" s="491">
        <f>+'Tabela III'!E135</f>
        <v>0</v>
      </c>
      <c r="G78" s="491">
        <f>+'Tabela III'!F135</f>
        <v>0</v>
      </c>
      <c r="H78" s="491">
        <f>+'Tabela III'!G135</f>
        <v>0</v>
      </c>
      <c r="I78" s="491">
        <f>+'Tabela III'!H135</f>
        <v>0</v>
      </c>
      <c r="J78" s="491">
        <f>+'Tabela III'!I135</f>
        <v>0</v>
      </c>
      <c r="K78" s="491">
        <f>+'Tabela III'!J135</f>
        <v>0</v>
      </c>
      <c r="L78" s="491">
        <f>+'Tabela III'!K135</f>
        <v>0</v>
      </c>
      <c r="M78" s="491">
        <f>+'Tabela III'!L135</f>
        <v>0</v>
      </c>
      <c r="N78" s="491">
        <f>+'Tabela III'!M135</f>
        <v>0</v>
      </c>
      <c r="O78" s="491" t="str">
        <f>+'Tabela III'!N135</f>
        <v/>
      </c>
      <c r="P78" s="491" t="str">
        <f>+'Tabela III'!O135</f>
        <v/>
      </c>
      <c r="Q78" s="491" t="str">
        <f>+'Tabela III'!P135</f>
        <v/>
      </c>
      <c r="R78" s="491" t="str">
        <f>+'Tabela III'!Q135</f>
        <v/>
      </c>
      <c r="S78" s="491" t="str">
        <f>+'Tabela III'!R135</f>
        <v/>
      </c>
      <c r="T78" s="187"/>
      <c r="U78" s="187"/>
      <c r="V78" s="187"/>
    </row>
    <row r="79" spans="1:22" s="379" customFormat="1" ht="15" customHeight="1" x14ac:dyDescent="0.25">
      <c r="A79" s="490">
        <f>+'Tabela I'!$K$2</f>
        <v>0</v>
      </c>
      <c r="B79" s="490">
        <f>+'Tabela I'!$K$1</f>
        <v>2019</v>
      </c>
      <c r="C79" s="491" t="str">
        <f>+'Tabela III'!B142</f>
        <v>Ime i prezime</v>
      </c>
      <c r="D79" s="491">
        <f>+'Tabela III'!C142</f>
        <v>0</v>
      </c>
      <c r="E79" s="491">
        <f>+'Tabela III'!D142</f>
        <v>0</v>
      </c>
      <c r="F79" s="491">
        <f>+'Tabela III'!E142</f>
        <v>0</v>
      </c>
      <c r="G79" s="491">
        <f>+'Tabela III'!F142</f>
        <v>0</v>
      </c>
      <c r="H79" s="491">
        <f>+'Tabela III'!G142</f>
        <v>0</v>
      </c>
      <c r="I79" s="491">
        <f>+'Tabela III'!H142</f>
        <v>0</v>
      </c>
      <c r="J79" s="491">
        <f>+'Tabela III'!I142</f>
        <v>0</v>
      </c>
      <c r="K79" s="491">
        <f>+'Tabela III'!J142</f>
        <v>0</v>
      </c>
      <c r="L79" s="491">
        <f>+'Tabela III'!K142</f>
        <v>0</v>
      </c>
      <c r="M79" s="491">
        <f>+'Tabela III'!L142</f>
        <v>0</v>
      </c>
      <c r="N79" s="491">
        <f>+'Tabela III'!M142</f>
        <v>0</v>
      </c>
      <c r="O79" s="491" t="str">
        <f>+'Tabela III'!N142</f>
        <v/>
      </c>
      <c r="P79" s="491" t="str">
        <f>+'Tabela III'!O142</f>
        <v/>
      </c>
      <c r="Q79" s="491" t="str">
        <f>+'Tabela III'!P142</f>
        <v/>
      </c>
      <c r="R79" s="491" t="str">
        <f>+'Tabela III'!Q142</f>
        <v/>
      </c>
      <c r="S79" s="491" t="str">
        <f>+'Tabela III'!R142</f>
        <v/>
      </c>
      <c r="T79" s="187"/>
      <c r="U79" s="187"/>
      <c r="V79" s="187"/>
    </row>
    <row r="80" spans="1:22" s="379" customFormat="1" ht="15" customHeight="1" x14ac:dyDescent="0.25">
      <c r="A80" s="490">
        <f>+'Tabela I'!$K$2</f>
        <v>0</v>
      </c>
      <c r="B80" s="490">
        <f>+'Tabela I'!$K$1</f>
        <v>2019</v>
      </c>
      <c r="C80" s="491" t="str">
        <f>+'Tabela III'!B149</f>
        <v>Ime i prezime</v>
      </c>
      <c r="D80" s="491">
        <f>+'Tabela III'!C149</f>
        <v>0</v>
      </c>
      <c r="E80" s="491">
        <f>+'Tabela III'!D149</f>
        <v>0</v>
      </c>
      <c r="F80" s="491">
        <f>+'Tabela III'!E149</f>
        <v>0</v>
      </c>
      <c r="G80" s="491">
        <f>+'Tabela III'!F149</f>
        <v>0</v>
      </c>
      <c r="H80" s="491">
        <f>+'Tabela III'!G149</f>
        <v>0</v>
      </c>
      <c r="I80" s="491">
        <f>+'Tabela III'!H149</f>
        <v>0</v>
      </c>
      <c r="J80" s="491">
        <f>+'Tabela III'!I149</f>
        <v>0</v>
      </c>
      <c r="K80" s="491">
        <f>+'Tabela III'!J149</f>
        <v>0</v>
      </c>
      <c r="L80" s="491">
        <f>+'Tabela III'!K149</f>
        <v>0</v>
      </c>
      <c r="M80" s="491">
        <f>+'Tabela III'!L149</f>
        <v>0</v>
      </c>
      <c r="N80" s="491">
        <f>+'Tabela III'!M149</f>
        <v>0</v>
      </c>
      <c r="O80" s="491" t="str">
        <f>+'Tabela III'!N149</f>
        <v/>
      </c>
      <c r="P80" s="491" t="str">
        <f>+'Tabela III'!O149</f>
        <v/>
      </c>
      <c r="Q80" s="491" t="str">
        <f>+'Tabela III'!P149</f>
        <v/>
      </c>
      <c r="R80" s="491" t="str">
        <f>+'Tabela III'!Q149</f>
        <v/>
      </c>
      <c r="S80" s="491" t="str">
        <f>+'Tabela III'!R149</f>
        <v/>
      </c>
      <c r="T80" s="187"/>
      <c r="U80" s="187"/>
      <c r="V80" s="187"/>
    </row>
    <row r="81" spans="1:22" s="379" customFormat="1" ht="15" customHeight="1" x14ac:dyDescent="0.25">
      <c r="A81" s="490">
        <f>+'Tabela I'!$K$2</f>
        <v>0</v>
      </c>
      <c r="B81" s="490">
        <f>+'Tabela I'!$K$1</f>
        <v>2019</v>
      </c>
      <c r="C81" s="491" t="str">
        <f>+'Tabela III'!B156</f>
        <v>Ime i prezime</v>
      </c>
      <c r="D81" s="491">
        <f>+'Tabela III'!C156</f>
        <v>0</v>
      </c>
      <c r="E81" s="491">
        <f>+'Tabela III'!D156</f>
        <v>0</v>
      </c>
      <c r="F81" s="491">
        <f>+'Tabela III'!E156</f>
        <v>0</v>
      </c>
      <c r="G81" s="491">
        <f>+'Tabela III'!F156</f>
        <v>0</v>
      </c>
      <c r="H81" s="491">
        <f>+'Tabela III'!G156</f>
        <v>0</v>
      </c>
      <c r="I81" s="491">
        <f>+'Tabela III'!H156</f>
        <v>0</v>
      </c>
      <c r="J81" s="491">
        <f>+'Tabela III'!I156</f>
        <v>0</v>
      </c>
      <c r="K81" s="491">
        <f>+'Tabela III'!J156</f>
        <v>0</v>
      </c>
      <c r="L81" s="491">
        <f>+'Tabela III'!K156</f>
        <v>0</v>
      </c>
      <c r="M81" s="491">
        <f>+'Tabela III'!L156</f>
        <v>0</v>
      </c>
      <c r="N81" s="491">
        <f>+'Tabela III'!M156</f>
        <v>0</v>
      </c>
      <c r="O81" s="491" t="str">
        <f>+'Tabela III'!N156</f>
        <v/>
      </c>
      <c r="P81" s="491" t="str">
        <f>+'Tabela III'!O156</f>
        <v/>
      </c>
      <c r="Q81" s="491" t="str">
        <f>+'Tabela III'!P156</f>
        <v/>
      </c>
      <c r="R81" s="491" t="str">
        <f>+'Tabela III'!Q156</f>
        <v/>
      </c>
      <c r="S81" s="491" t="str">
        <f>+'Tabela III'!R156</f>
        <v/>
      </c>
      <c r="T81" s="187"/>
      <c r="U81" s="187"/>
      <c r="V81" s="187"/>
    </row>
    <row r="82" spans="1:22" s="379" customFormat="1" ht="15" customHeight="1" x14ac:dyDescent="0.25">
      <c r="A82" s="490">
        <f>+'Tabela I'!$K$2</f>
        <v>0</v>
      </c>
      <c r="B82" s="490">
        <f>+'Tabela I'!$K$1</f>
        <v>2019</v>
      </c>
      <c r="C82" s="491" t="str">
        <f>+'Tabela III'!B163</f>
        <v>Ime i prezime</v>
      </c>
      <c r="D82" s="491">
        <f>+'Tabela III'!C163</f>
        <v>0</v>
      </c>
      <c r="E82" s="491">
        <f>+'Tabela III'!D163</f>
        <v>0</v>
      </c>
      <c r="F82" s="491">
        <f>+'Tabela III'!E163</f>
        <v>0</v>
      </c>
      <c r="G82" s="491">
        <f>+'Tabela III'!F163</f>
        <v>0</v>
      </c>
      <c r="H82" s="491">
        <f>+'Tabela III'!G163</f>
        <v>0</v>
      </c>
      <c r="I82" s="491">
        <f>+'Tabela III'!H163</f>
        <v>0</v>
      </c>
      <c r="J82" s="491">
        <f>+'Tabela III'!I163</f>
        <v>0</v>
      </c>
      <c r="K82" s="491">
        <f>+'Tabela III'!J163</f>
        <v>0</v>
      </c>
      <c r="L82" s="491">
        <f>+'Tabela III'!K163</f>
        <v>0</v>
      </c>
      <c r="M82" s="491">
        <f>+'Tabela III'!L163</f>
        <v>0</v>
      </c>
      <c r="N82" s="491">
        <f>+'Tabela III'!M163</f>
        <v>0</v>
      </c>
      <c r="O82" s="491" t="str">
        <f>+'Tabela III'!N163</f>
        <v/>
      </c>
      <c r="P82" s="491" t="str">
        <f>+'Tabela III'!O163</f>
        <v/>
      </c>
      <c r="Q82" s="491" t="str">
        <f>+'Tabela III'!P163</f>
        <v/>
      </c>
      <c r="R82" s="491" t="str">
        <f>+'Tabela III'!Q163</f>
        <v/>
      </c>
      <c r="S82" s="491" t="str">
        <f>+'Tabela III'!R163</f>
        <v/>
      </c>
      <c r="T82" s="187"/>
      <c r="U82" s="187"/>
      <c r="V82" s="187"/>
    </row>
    <row r="83" spans="1:22" s="379" customFormat="1" ht="15" customHeight="1" x14ac:dyDescent="0.25">
      <c r="A83" s="490">
        <f>+'Tabela I'!$K$2</f>
        <v>0</v>
      </c>
      <c r="B83" s="490">
        <f>+'Tabela I'!$K$1</f>
        <v>2019</v>
      </c>
      <c r="C83" s="491" t="str">
        <f>+'Tabela III'!B170</f>
        <v>Ime i prezime</v>
      </c>
      <c r="D83" s="491">
        <f>+'Tabela III'!C170</f>
        <v>0</v>
      </c>
      <c r="E83" s="491">
        <f>+'Tabela III'!D170</f>
        <v>0</v>
      </c>
      <c r="F83" s="491">
        <f>+'Tabela III'!E170</f>
        <v>0</v>
      </c>
      <c r="G83" s="491">
        <f>+'Tabela III'!F170</f>
        <v>0</v>
      </c>
      <c r="H83" s="491">
        <f>+'Tabela III'!G170</f>
        <v>0</v>
      </c>
      <c r="I83" s="491">
        <f>+'Tabela III'!H170</f>
        <v>0</v>
      </c>
      <c r="J83" s="491">
        <f>+'Tabela III'!I170</f>
        <v>0</v>
      </c>
      <c r="K83" s="491">
        <f>+'Tabela III'!J170</f>
        <v>0</v>
      </c>
      <c r="L83" s="491">
        <f>+'Tabela III'!K170</f>
        <v>0</v>
      </c>
      <c r="M83" s="491">
        <f>+'Tabela III'!L170</f>
        <v>0</v>
      </c>
      <c r="N83" s="491">
        <f>+'Tabela III'!M170</f>
        <v>0</v>
      </c>
      <c r="O83" s="491" t="str">
        <f>+'Tabela III'!N170</f>
        <v/>
      </c>
      <c r="P83" s="491" t="str">
        <f>+'Tabela III'!O170</f>
        <v/>
      </c>
      <c r="Q83" s="491" t="str">
        <f>+'Tabela III'!P170</f>
        <v/>
      </c>
      <c r="R83" s="491" t="str">
        <f>+'Tabela III'!Q170</f>
        <v/>
      </c>
      <c r="S83" s="491" t="str">
        <f>+'Tabela III'!R170</f>
        <v/>
      </c>
      <c r="T83" s="187"/>
      <c r="U83" s="187"/>
      <c r="V83" s="187"/>
    </row>
    <row r="84" spans="1:22" s="379" customFormat="1" ht="15" customHeight="1" x14ac:dyDescent="0.25">
      <c r="A84" s="490">
        <f>+'Tabela I'!$K$2</f>
        <v>0</v>
      </c>
      <c r="B84" s="490">
        <f>+'Tabela I'!$K$1</f>
        <v>2019</v>
      </c>
      <c r="C84" s="491" t="str">
        <f>+'Tabela III'!B177</f>
        <v>Ime i prezime</v>
      </c>
      <c r="D84" s="491">
        <f>+'Tabela III'!C177</f>
        <v>0</v>
      </c>
      <c r="E84" s="491">
        <f>+'Tabela III'!D177</f>
        <v>0</v>
      </c>
      <c r="F84" s="491">
        <f>+'Tabela III'!E177</f>
        <v>0</v>
      </c>
      <c r="G84" s="491">
        <f>+'Tabela III'!F177</f>
        <v>0</v>
      </c>
      <c r="H84" s="491">
        <f>+'Tabela III'!G177</f>
        <v>0</v>
      </c>
      <c r="I84" s="491">
        <f>+'Tabela III'!H177</f>
        <v>0</v>
      </c>
      <c r="J84" s="491">
        <f>+'Tabela III'!I177</f>
        <v>0</v>
      </c>
      <c r="K84" s="491">
        <f>+'Tabela III'!J177</f>
        <v>0</v>
      </c>
      <c r="L84" s="491">
        <f>+'Tabela III'!K177</f>
        <v>0</v>
      </c>
      <c r="M84" s="491">
        <f>+'Tabela III'!L177</f>
        <v>0</v>
      </c>
      <c r="N84" s="491">
        <f>+'Tabela III'!M177</f>
        <v>0</v>
      </c>
      <c r="O84" s="491" t="str">
        <f>+'Tabela III'!N177</f>
        <v/>
      </c>
      <c r="P84" s="491" t="str">
        <f>+'Tabela III'!O177</f>
        <v/>
      </c>
      <c r="Q84" s="491" t="str">
        <f>+'Tabela III'!P177</f>
        <v/>
      </c>
      <c r="R84" s="491" t="str">
        <f>+'Tabela III'!Q177</f>
        <v/>
      </c>
      <c r="S84" s="491" t="str">
        <f>+'Tabela III'!R177</f>
        <v/>
      </c>
      <c r="T84" s="187"/>
      <c r="U84" s="187"/>
      <c r="V84" s="187"/>
    </row>
    <row r="85" spans="1:22" s="379" customFormat="1" ht="15" customHeight="1" x14ac:dyDescent="0.25">
      <c r="A85" s="490">
        <f>+'Tabela I'!$K$2</f>
        <v>0</v>
      </c>
      <c r="B85" s="490">
        <f>+'Tabela I'!$K$1</f>
        <v>2019</v>
      </c>
      <c r="C85" s="491" t="str">
        <f>+'Tabela III'!B184</f>
        <v>Ime i prezime</v>
      </c>
      <c r="D85" s="491">
        <f>+'Tabela III'!C184</f>
        <v>0</v>
      </c>
      <c r="E85" s="491">
        <f>+'Tabela III'!D184</f>
        <v>0</v>
      </c>
      <c r="F85" s="491">
        <f>+'Tabela III'!E184</f>
        <v>0</v>
      </c>
      <c r="G85" s="491">
        <f>+'Tabela III'!F184</f>
        <v>0</v>
      </c>
      <c r="H85" s="491">
        <f>+'Tabela III'!G184</f>
        <v>0</v>
      </c>
      <c r="I85" s="491">
        <f>+'Tabela III'!H184</f>
        <v>0</v>
      </c>
      <c r="J85" s="491">
        <f>+'Tabela III'!I184</f>
        <v>0</v>
      </c>
      <c r="K85" s="491">
        <f>+'Tabela III'!J184</f>
        <v>0</v>
      </c>
      <c r="L85" s="491">
        <f>+'Tabela III'!K184</f>
        <v>0</v>
      </c>
      <c r="M85" s="491">
        <f>+'Tabela III'!L184</f>
        <v>0</v>
      </c>
      <c r="N85" s="491">
        <f>+'Tabela III'!M184</f>
        <v>0</v>
      </c>
      <c r="O85" s="491" t="str">
        <f>+'Tabela III'!N184</f>
        <v/>
      </c>
      <c r="P85" s="491" t="str">
        <f>+'Tabela III'!O184</f>
        <v/>
      </c>
      <c r="Q85" s="491" t="str">
        <f>+'Tabela III'!P184</f>
        <v/>
      </c>
      <c r="R85" s="491" t="str">
        <f>+'Tabela III'!Q184</f>
        <v/>
      </c>
      <c r="S85" s="491" t="str">
        <f>+'Tabela III'!R184</f>
        <v/>
      </c>
      <c r="T85" s="187"/>
      <c r="U85" s="187"/>
      <c r="V85" s="187"/>
    </row>
    <row r="86" spans="1:22" s="379" customFormat="1" ht="15" customHeight="1" x14ac:dyDescent="0.25">
      <c r="A86" s="490">
        <f>+'Tabela I'!$K$2</f>
        <v>0</v>
      </c>
      <c r="B86" s="490">
        <f>+'Tabela I'!$K$1</f>
        <v>2019</v>
      </c>
      <c r="C86" s="491" t="str">
        <f>+'Tabela III'!B191</f>
        <v>Ime i prezime</v>
      </c>
      <c r="D86" s="491">
        <f>+'Tabela III'!C191</f>
        <v>0</v>
      </c>
      <c r="E86" s="491">
        <f>+'Tabela III'!D191</f>
        <v>0</v>
      </c>
      <c r="F86" s="491">
        <f>+'Tabela III'!E191</f>
        <v>0</v>
      </c>
      <c r="G86" s="491">
        <f>+'Tabela III'!F191</f>
        <v>0</v>
      </c>
      <c r="H86" s="491">
        <f>+'Tabela III'!G191</f>
        <v>0</v>
      </c>
      <c r="I86" s="491">
        <f>+'Tabela III'!H191</f>
        <v>0</v>
      </c>
      <c r="J86" s="491">
        <f>+'Tabela III'!I191</f>
        <v>0</v>
      </c>
      <c r="K86" s="491">
        <f>+'Tabela III'!J191</f>
        <v>0</v>
      </c>
      <c r="L86" s="491">
        <f>+'Tabela III'!K191</f>
        <v>0</v>
      </c>
      <c r="M86" s="491">
        <f>+'Tabela III'!L191</f>
        <v>0</v>
      </c>
      <c r="N86" s="491">
        <f>+'Tabela III'!M191</f>
        <v>0</v>
      </c>
      <c r="O86" s="491" t="str">
        <f>+'Tabela III'!N191</f>
        <v/>
      </c>
      <c r="P86" s="491" t="str">
        <f>+'Tabela III'!O191</f>
        <v/>
      </c>
      <c r="Q86" s="491" t="str">
        <f>+'Tabela III'!P191</f>
        <v/>
      </c>
      <c r="R86" s="491" t="str">
        <f>+'Tabela III'!Q191</f>
        <v/>
      </c>
      <c r="S86" s="491" t="str">
        <f>+'Tabela III'!R191</f>
        <v/>
      </c>
      <c r="T86" s="187"/>
      <c r="U86" s="187"/>
      <c r="V86" s="187"/>
    </row>
    <row r="87" spans="1:22" s="379" customFormat="1" ht="15" customHeight="1" x14ac:dyDescent="0.25">
      <c r="A87" s="490">
        <f>+'Tabela I'!$K$2</f>
        <v>0</v>
      </c>
      <c r="B87" s="490">
        <f>+'Tabela I'!$K$1</f>
        <v>2019</v>
      </c>
      <c r="C87" s="491" t="str">
        <f>+'Tabela III'!B198</f>
        <v>Ime i prezime</v>
      </c>
      <c r="D87" s="491">
        <f>+'Tabela III'!C198</f>
        <v>0</v>
      </c>
      <c r="E87" s="491">
        <f>+'Tabela III'!D198</f>
        <v>0</v>
      </c>
      <c r="F87" s="491">
        <f>+'Tabela III'!E198</f>
        <v>0</v>
      </c>
      <c r="G87" s="491">
        <f>+'Tabela III'!F198</f>
        <v>0</v>
      </c>
      <c r="H87" s="491">
        <f>+'Tabela III'!G198</f>
        <v>0</v>
      </c>
      <c r="I87" s="491">
        <f>+'Tabela III'!H198</f>
        <v>0</v>
      </c>
      <c r="J87" s="491">
        <f>+'Tabela III'!I198</f>
        <v>0</v>
      </c>
      <c r="K87" s="491">
        <f>+'Tabela III'!J198</f>
        <v>0</v>
      </c>
      <c r="L87" s="491">
        <f>+'Tabela III'!K198</f>
        <v>0</v>
      </c>
      <c r="M87" s="491">
        <f>+'Tabela III'!L198</f>
        <v>0</v>
      </c>
      <c r="N87" s="491">
        <f>+'Tabela III'!M198</f>
        <v>0</v>
      </c>
      <c r="O87" s="491" t="str">
        <f>+'Tabela III'!N198</f>
        <v/>
      </c>
      <c r="P87" s="491" t="str">
        <f>+'Tabela III'!O198</f>
        <v/>
      </c>
      <c r="Q87" s="491" t="str">
        <f>+'Tabela III'!P198</f>
        <v/>
      </c>
      <c r="R87" s="491" t="str">
        <f>+'Tabela III'!Q198</f>
        <v/>
      </c>
      <c r="S87" s="491" t="str">
        <f>+'Tabela III'!R198</f>
        <v/>
      </c>
      <c r="T87" s="187"/>
      <c r="U87" s="187"/>
      <c r="V87" s="187"/>
    </row>
    <row r="88" spans="1:22" s="379" customFormat="1" ht="15" customHeight="1" x14ac:dyDescent="0.25">
      <c r="A88" s="490">
        <f>+'Tabela I'!$K$2</f>
        <v>0</v>
      </c>
      <c r="B88" s="490">
        <f>+'Tabela I'!$K$1</f>
        <v>2019</v>
      </c>
      <c r="C88" s="491" t="str">
        <f>+'Tabela III'!B205</f>
        <v>Ime i prezime</v>
      </c>
      <c r="D88" s="491">
        <f>+'Tabela III'!C205</f>
        <v>0</v>
      </c>
      <c r="E88" s="491">
        <f>+'Tabela III'!D205</f>
        <v>0</v>
      </c>
      <c r="F88" s="491">
        <f>+'Tabela III'!E205</f>
        <v>0</v>
      </c>
      <c r="G88" s="491">
        <f>+'Tabela III'!F205</f>
        <v>0</v>
      </c>
      <c r="H88" s="491">
        <f>+'Tabela III'!G205</f>
        <v>0</v>
      </c>
      <c r="I88" s="491">
        <f>+'Tabela III'!H205</f>
        <v>0</v>
      </c>
      <c r="J88" s="491">
        <f>+'Tabela III'!I205</f>
        <v>0</v>
      </c>
      <c r="K88" s="491">
        <f>+'Tabela III'!J205</f>
        <v>0</v>
      </c>
      <c r="L88" s="491">
        <f>+'Tabela III'!K205</f>
        <v>0</v>
      </c>
      <c r="M88" s="491">
        <f>+'Tabela III'!L205</f>
        <v>0</v>
      </c>
      <c r="N88" s="491">
        <f>+'Tabela III'!M205</f>
        <v>0</v>
      </c>
      <c r="O88" s="491" t="str">
        <f>+'Tabela III'!N205</f>
        <v/>
      </c>
      <c r="P88" s="491" t="str">
        <f>+'Tabela III'!O205</f>
        <v/>
      </c>
      <c r="Q88" s="491" t="str">
        <f>+'Tabela III'!P205</f>
        <v/>
      </c>
      <c r="R88" s="491" t="str">
        <f>+'Tabela III'!Q205</f>
        <v/>
      </c>
      <c r="S88" s="491" t="str">
        <f>+'Tabela III'!R205</f>
        <v/>
      </c>
      <c r="T88" s="187"/>
      <c r="U88" s="187"/>
      <c r="V88" s="187"/>
    </row>
    <row r="89" spans="1:22" s="379" customFormat="1" ht="15" customHeight="1" x14ac:dyDescent="0.25">
      <c r="A89" s="490">
        <f>+'Tabela I'!$K$2</f>
        <v>0</v>
      </c>
      <c r="B89" s="490">
        <f>+'Tabela I'!$K$1</f>
        <v>2019</v>
      </c>
      <c r="C89" s="491" t="str">
        <f>+'Tabela III'!B212</f>
        <v>Ime i prezime</v>
      </c>
      <c r="D89" s="491">
        <f>+'Tabela III'!C212</f>
        <v>0</v>
      </c>
      <c r="E89" s="491">
        <f>+'Tabela III'!D212</f>
        <v>0</v>
      </c>
      <c r="F89" s="491">
        <f>+'Tabela III'!E212</f>
        <v>0</v>
      </c>
      <c r="G89" s="491">
        <f>+'Tabela III'!F212</f>
        <v>0</v>
      </c>
      <c r="H89" s="491">
        <f>+'Tabela III'!G212</f>
        <v>0</v>
      </c>
      <c r="I89" s="491">
        <f>+'Tabela III'!H212</f>
        <v>0</v>
      </c>
      <c r="J89" s="491">
        <f>+'Tabela III'!I212</f>
        <v>0</v>
      </c>
      <c r="K89" s="491">
        <f>+'Tabela III'!J212</f>
        <v>0</v>
      </c>
      <c r="L89" s="491">
        <f>+'Tabela III'!K212</f>
        <v>0</v>
      </c>
      <c r="M89" s="491">
        <f>+'Tabela III'!L212</f>
        <v>0</v>
      </c>
      <c r="N89" s="491">
        <f>+'Tabela III'!M212</f>
        <v>0</v>
      </c>
      <c r="O89" s="491" t="str">
        <f>+'Tabela III'!N212</f>
        <v/>
      </c>
      <c r="P89" s="491" t="str">
        <f>+'Tabela III'!O212</f>
        <v/>
      </c>
      <c r="Q89" s="491" t="str">
        <f>+'Tabela III'!P212</f>
        <v/>
      </c>
      <c r="R89" s="491" t="str">
        <f>+'Tabela III'!Q212</f>
        <v/>
      </c>
      <c r="S89" s="491" t="str">
        <f>+'Tabela III'!R212</f>
        <v/>
      </c>
      <c r="T89" s="187"/>
      <c r="U89" s="187"/>
      <c r="V89" s="187"/>
    </row>
    <row r="90" spans="1:22" s="379" customFormat="1" ht="15" customHeight="1" x14ac:dyDescent="0.25">
      <c r="A90" s="490">
        <f>+'Tabela I'!$K$2</f>
        <v>0</v>
      </c>
      <c r="B90" s="490">
        <f>+'Tabela I'!$K$1</f>
        <v>2019</v>
      </c>
      <c r="C90" s="491" t="str">
        <f>+'Tabela III'!B219</f>
        <v>Ime i prezime</v>
      </c>
      <c r="D90" s="491">
        <f>+'Tabela III'!C219</f>
        <v>0</v>
      </c>
      <c r="E90" s="491">
        <f>+'Tabela III'!D219</f>
        <v>0</v>
      </c>
      <c r="F90" s="491">
        <f>+'Tabela III'!E219</f>
        <v>0</v>
      </c>
      <c r="G90" s="491">
        <f>+'Tabela III'!F219</f>
        <v>0</v>
      </c>
      <c r="H90" s="491">
        <f>+'Tabela III'!G219</f>
        <v>0</v>
      </c>
      <c r="I90" s="491">
        <f>+'Tabela III'!H219</f>
        <v>0</v>
      </c>
      <c r="J90" s="491">
        <f>+'Tabela III'!I219</f>
        <v>0</v>
      </c>
      <c r="K90" s="491">
        <f>+'Tabela III'!J219</f>
        <v>0</v>
      </c>
      <c r="L90" s="491">
        <f>+'Tabela III'!K219</f>
        <v>0</v>
      </c>
      <c r="M90" s="491">
        <f>+'Tabela III'!L219</f>
        <v>0</v>
      </c>
      <c r="N90" s="491">
        <f>+'Tabela III'!M219</f>
        <v>0</v>
      </c>
      <c r="O90" s="491" t="str">
        <f>+'Tabela III'!N219</f>
        <v/>
      </c>
      <c r="P90" s="491" t="str">
        <f>+'Tabela III'!O219</f>
        <v/>
      </c>
      <c r="Q90" s="491" t="str">
        <f>+'Tabela III'!P219</f>
        <v/>
      </c>
      <c r="R90" s="491" t="str">
        <f>+'Tabela III'!Q219</f>
        <v/>
      </c>
      <c r="S90" s="491" t="str">
        <f>+'Tabela III'!R219</f>
        <v/>
      </c>
      <c r="T90" s="187"/>
      <c r="U90" s="187"/>
      <c r="V90" s="187"/>
    </row>
    <row r="91" spans="1:22" s="379" customFormat="1" x14ac:dyDescent="0.25">
      <c r="B91" s="187"/>
      <c r="C91" s="187"/>
      <c r="D91" s="187"/>
      <c r="E91" s="187"/>
      <c r="F91" s="187"/>
      <c r="G91" s="187"/>
      <c r="H91" s="187"/>
      <c r="I91" s="187"/>
      <c r="J91" s="187"/>
      <c r="K91" s="187"/>
      <c r="L91" s="187"/>
      <c r="M91" s="187"/>
      <c r="N91" s="187"/>
      <c r="P91" s="187"/>
      <c r="R91" s="187"/>
      <c r="S91" s="380"/>
      <c r="T91" s="187"/>
      <c r="U91" s="187"/>
      <c r="V91" s="187"/>
    </row>
    <row r="92" spans="1:22" s="379" customFormat="1" x14ac:dyDescent="0.25">
      <c r="B92" s="187"/>
      <c r="C92" s="187"/>
      <c r="D92" s="187"/>
      <c r="E92" s="187"/>
      <c r="F92" s="187"/>
      <c r="G92" s="187"/>
      <c r="H92" s="187"/>
      <c r="I92" s="187"/>
      <c r="J92" s="187"/>
      <c r="K92" s="187"/>
      <c r="L92" s="187"/>
      <c r="M92" s="187"/>
      <c r="N92" s="187"/>
      <c r="P92" s="187"/>
      <c r="R92" s="187"/>
      <c r="S92" s="380"/>
      <c r="T92" s="187"/>
      <c r="U92" s="187"/>
      <c r="V92" s="187"/>
    </row>
    <row r="93" spans="1:22" s="379" customFormat="1" x14ac:dyDescent="0.25">
      <c r="B93" s="187"/>
      <c r="C93" s="187"/>
      <c r="D93" s="187"/>
      <c r="E93" s="187"/>
      <c r="F93" s="187"/>
      <c r="G93" s="187"/>
      <c r="H93" s="187"/>
      <c r="I93" s="187"/>
      <c r="J93" s="187"/>
      <c r="K93" s="187"/>
      <c r="L93" s="187"/>
      <c r="M93" s="187"/>
      <c r="N93" s="187"/>
      <c r="P93" s="187"/>
      <c r="R93" s="187"/>
      <c r="S93" s="380"/>
      <c r="T93" s="187"/>
      <c r="U93" s="187"/>
      <c r="V93" s="187"/>
    </row>
    <row r="94" spans="1:22" s="379" customFormat="1" x14ac:dyDescent="0.25">
      <c r="B94" s="187"/>
      <c r="C94" s="187"/>
      <c r="D94" s="187"/>
      <c r="E94" s="187"/>
      <c r="F94" s="187"/>
      <c r="G94" s="187"/>
      <c r="H94" s="187"/>
      <c r="I94" s="187"/>
      <c r="J94" s="187"/>
      <c r="K94" s="187"/>
      <c r="L94" s="187"/>
      <c r="M94" s="187"/>
      <c r="N94" s="187"/>
      <c r="P94" s="187"/>
      <c r="R94" s="187"/>
      <c r="S94" s="380"/>
      <c r="T94" s="187"/>
      <c r="U94" s="187"/>
      <c r="V94" s="187"/>
    </row>
    <row r="95" spans="1:22" s="379" customFormat="1" x14ac:dyDescent="0.25">
      <c r="B95" s="187"/>
      <c r="C95" s="187"/>
      <c r="D95" s="187"/>
      <c r="E95" s="187"/>
      <c r="F95" s="187"/>
      <c r="G95" s="187"/>
      <c r="H95" s="187"/>
      <c r="I95" s="187"/>
      <c r="J95" s="187"/>
      <c r="K95" s="187"/>
      <c r="L95" s="187"/>
      <c r="M95" s="187"/>
      <c r="N95" s="187"/>
      <c r="P95" s="187"/>
      <c r="R95" s="187"/>
      <c r="S95" s="380"/>
      <c r="T95" s="187"/>
      <c r="U95" s="187"/>
      <c r="V95" s="187"/>
    </row>
    <row r="96" spans="1:22" s="379" customFormat="1" x14ac:dyDescent="0.25">
      <c r="B96" s="187"/>
      <c r="C96" s="187"/>
      <c r="D96" s="187"/>
      <c r="E96" s="187"/>
      <c r="F96" s="187"/>
      <c r="G96" s="187"/>
      <c r="H96" s="187"/>
      <c r="I96" s="187"/>
      <c r="J96" s="187"/>
      <c r="K96" s="187"/>
      <c r="L96" s="187"/>
      <c r="M96" s="187"/>
      <c r="N96" s="187"/>
      <c r="P96" s="187"/>
      <c r="R96" s="187"/>
      <c r="S96" s="380"/>
      <c r="T96" s="187"/>
      <c r="U96" s="187"/>
      <c r="V96" s="187"/>
    </row>
    <row r="97" spans="2:22" s="379" customFormat="1" x14ac:dyDescent="0.25">
      <c r="B97" s="187"/>
      <c r="C97" s="187"/>
      <c r="D97" s="187"/>
      <c r="E97" s="187"/>
      <c r="F97" s="187"/>
      <c r="G97" s="187"/>
      <c r="H97" s="187"/>
      <c r="I97" s="187"/>
      <c r="J97" s="187"/>
      <c r="K97" s="187"/>
      <c r="L97" s="187"/>
      <c r="M97" s="187"/>
      <c r="N97" s="187"/>
      <c r="P97" s="187"/>
      <c r="R97" s="187"/>
      <c r="S97" s="380"/>
      <c r="T97" s="187"/>
      <c r="U97" s="187"/>
      <c r="V97" s="187"/>
    </row>
    <row r="98" spans="2:22" s="379" customFormat="1" x14ac:dyDescent="0.25">
      <c r="B98" s="187"/>
      <c r="C98" s="187"/>
      <c r="D98" s="187"/>
      <c r="E98" s="187"/>
      <c r="F98" s="187"/>
      <c r="G98" s="187"/>
      <c r="H98" s="187"/>
      <c r="I98" s="187"/>
      <c r="J98" s="187"/>
      <c r="K98" s="187"/>
      <c r="L98" s="187"/>
      <c r="M98" s="187"/>
      <c r="N98" s="187"/>
      <c r="P98" s="187"/>
      <c r="R98" s="187"/>
      <c r="S98" s="380"/>
      <c r="T98" s="187"/>
      <c r="U98" s="187"/>
      <c r="V98" s="187"/>
    </row>
    <row r="99" spans="2:22" s="379" customFormat="1" x14ac:dyDescent="0.25">
      <c r="B99" s="187"/>
      <c r="C99" s="187"/>
      <c r="D99" s="187"/>
      <c r="E99" s="187"/>
      <c r="F99" s="187"/>
      <c r="G99" s="187"/>
      <c r="H99" s="187"/>
      <c r="I99" s="187"/>
      <c r="J99" s="187"/>
      <c r="K99" s="187"/>
      <c r="L99" s="187"/>
      <c r="M99" s="187"/>
      <c r="N99" s="187"/>
      <c r="P99" s="187"/>
      <c r="R99" s="187"/>
      <c r="S99" s="380"/>
      <c r="T99" s="187"/>
      <c r="U99" s="187"/>
      <c r="V99" s="187"/>
    </row>
    <row r="100" spans="2:22" s="379" customFormat="1" x14ac:dyDescent="0.25">
      <c r="B100" s="187"/>
      <c r="C100" s="187"/>
      <c r="D100" s="187"/>
      <c r="E100" s="187"/>
      <c r="F100" s="187"/>
      <c r="G100" s="187"/>
      <c r="H100" s="187"/>
      <c r="I100" s="187"/>
      <c r="J100" s="187"/>
      <c r="K100" s="187"/>
      <c r="L100" s="187"/>
      <c r="M100" s="187"/>
      <c r="N100" s="187"/>
      <c r="P100" s="187"/>
      <c r="R100" s="187"/>
      <c r="S100" s="380"/>
      <c r="T100" s="187"/>
      <c r="U100" s="187"/>
      <c r="V100" s="187"/>
    </row>
    <row r="101" spans="2:22" s="379" customFormat="1" x14ac:dyDescent="0.25">
      <c r="B101" s="187"/>
      <c r="C101" s="187"/>
      <c r="D101" s="187"/>
      <c r="E101" s="187"/>
      <c r="F101" s="187"/>
      <c r="G101" s="187"/>
      <c r="H101" s="187"/>
      <c r="I101" s="187"/>
      <c r="J101" s="187"/>
      <c r="K101" s="187"/>
      <c r="L101" s="187"/>
      <c r="M101" s="187"/>
      <c r="N101" s="187"/>
      <c r="P101" s="187"/>
      <c r="R101" s="187"/>
      <c r="S101" s="380"/>
      <c r="T101" s="187"/>
      <c r="U101" s="187"/>
      <c r="V101" s="187"/>
    </row>
    <row r="102" spans="2:22" s="379" customFormat="1" x14ac:dyDescent="0.25">
      <c r="B102" s="187"/>
      <c r="C102" s="187"/>
      <c r="D102" s="187"/>
      <c r="E102" s="187"/>
      <c r="F102" s="187"/>
      <c r="G102" s="187"/>
      <c r="H102" s="187"/>
      <c r="I102" s="187"/>
      <c r="J102" s="187"/>
      <c r="K102" s="187"/>
      <c r="L102" s="187"/>
      <c r="M102" s="187"/>
      <c r="N102" s="187"/>
      <c r="P102" s="187"/>
      <c r="R102" s="187"/>
      <c r="S102" s="380"/>
      <c r="T102" s="187"/>
      <c r="U102" s="187"/>
      <c r="V102" s="187"/>
    </row>
    <row r="103" spans="2:22" s="379" customFormat="1" x14ac:dyDescent="0.25">
      <c r="B103" s="187"/>
      <c r="C103" s="187"/>
      <c r="D103" s="187"/>
      <c r="E103" s="187"/>
      <c r="F103" s="187"/>
      <c r="G103" s="187"/>
      <c r="H103" s="187"/>
      <c r="I103" s="187"/>
      <c r="J103" s="187"/>
      <c r="K103" s="187"/>
      <c r="L103" s="187"/>
      <c r="M103" s="187"/>
      <c r="N103" s="187"/>
      <c r="P103" s="187"/>
      <c r="R103" s="187"/>
      <c r="S103" s="380"/>
      <c r="T103" s="187"/>
      <c r="U103" s="187"/>
      <c r="V103" s="187"/>
    </row>
    <row r="104" spans="2:22" s="379" customFormat="1" x14ac:dyDescent="0.25">
      <c r="B104" s="187"/>
      <c r="C104" s="187"/>
      <c r="D104" s="187"/>
      <c r="E104" s="187"/>
      <c r="F104" s="187"/>
      <c r="G104" s="187"/>
      <c r="H104" s="187"/>
      <c r="I104" s="187"/>
      <c r="J104" s="187"/>
      <c r="K104" s="187"/>
      <c r="L104" s="187"/>
      <c r="M104" s="187"/>
      <c r="N104" s="187"/>
      <c r="P104" s="187"/>
      <c r="R104" s="187"/>
      <c r="S104" s="380"/>
      <c r="T104" s="187"/>
      <c r="U104" s="187"/>
      <c r="V104" s="187"/>
    </row>
    <row r="105" spans="2:22" s="379" customFormat="1" x14ac:dyDescent="0.25">
      <c r="B105" s="187"/>
      <c r="C105" s="187"/>
      <c r="D105" s="187"/>
      <c r="E105" s="187"/>
      <c r="F105" s="187"/>
      <c r="G105" s="187"/>
      <c r="H105" s="187"/>
      <c r="I105" s="187"/>
      <c r="J105" s="187"/>
      <c r="K105" s="187"/>
      <c r="L105" s="187"/>
      <c r="M105" s="187"/>
      <c r="N105" s="187"/>
      <c r="P105" s="187"/>
      <c r="R105" s="187"/>
      <c r="S105" s="380"/>
      <c r="T105" s="187"/>
      <c r="U105" s="187"/>
      <c r="V105" s="187"/>
    </row>
    <row r="106" spans="2:22" s="379" customFormat="1" x14ac:dyDescent="0.25">
      <c r="B106" s="187"/>
      <c r="C106" s="187"/>
      <c r="D106" s="187"/>
      <c r="E106" s="187"/>
      <c r="F106" s="187"/>
      <c r="G106" s="187"/>
      <c r="H106" s="187"/>
      <c r="I106" s="187"/>
      <c r="J106" s="187"/>
      <c r="K106" s="187"/>
      <c r="L106" s="187"/>
      <c r="M106" s="187"/>
      <c r="N106" s="187"/>
      <c r="P106" s="187"/>
      <c r="R106" s="187"/>
      <c r="S106" s="380"/>
      <c r="T106" s="187"/>
      <c r="U106" s="187"/>
      <c r="V106" s="187"/>
    </row>
    <row r="107" spans="2:22" s="379" customFormat="1" x14ac:dyDescent="0.25">
      <c r="B107" s="187"/>
      <c r="C107" s="187"/>
      <c r="D107" s="187"/>
      <c r="E107" s="187"/>
      <c r="F107" s="187"/>
      <c r="G107" s="187"/>
      <c r="H107" s="187"/>
      <c r="I107" s="187"/>
      <c r="J107" s="187"/>
      <c r="K107" s="187"/>
      <c r="L107" s="187"/>
      <c r="M107" s="187"/>
      <c r="N107" s="187"/>
      <c r="P107" s="187"/>
      <c r="R107" s="187"/>
      <c r="S107" s="380"/>
      <c r="T107" s="187"/>
      <c r="U107" s="187"/>
      <c r="V107" s="187"/>
    </row>
    <row r="108" spans="2:22" s="379" customFormat="1" x14ac:dyDescent="0.25">
      <c r="B108" s="187"/>
      <c r="C108" s="187"/>
      <c r="D108" s="187"/>
      <c r="E108" s="187"/>
      <c r="F108" s="187"/>
      <c r="G108" s="187"/>
      <c r="H108" s="187"/>
      <c r="I108" s="187"/>
      <c r="J108" s="187"/>
      <c r="K108" s="187"/>
      <c r="L108" s="187"/>
      <c r="M108" s="187"/>
      <c r="N108" s="187"/>
      <c r="P108" s="187"/>
      <c r="R108" s="187"/>
      <c r="S108" s="380"/>
      <c r="T108" s="187"/>
      <c r="U108" s="187"/>
      <c r="V108" s="187"/>
    </row>
    <row r="109" spans="2:22" s="379" customFormat="1" x14ac:dyDescent="0.25">
      <c r="B109" s="187"/>
      <c r="C109" s="187"/>
      <c r="D109" s="187"/>
      <c r="E109" s="187"/>
      <c r="F109" s="187"/>
      <c r="G109" s="187"/>
      <c r="H109" s="187"/>
      <c r="I109" s="187"/>
      <c r="J109" s="187"/>
      <c r="K109" s="187"/>
      <c r="L109" s="187"/>
      <c r="M109" s="187"/>
      <c r="N109" s="187"/>
      <c r="P109" s="187"/>
      <c r="R109" s="187"/>
      <c r="S109" s="380"/>
      <c r="T109" s="187"/>
      <c r="U109" s="187"/>
      <c r="V109" s="187"/>
    </row>
    <row r="110" spans="2:22" s="379" customFormat="1" x14ac:dyDescent="0.25">
      <c r="B110" s="187"/>
      <c r="C110" s="187"/>
      <c r="D110" s="187"/>
      <c r="E110" s="187"/>
      <c r="F110" s="187"/>
      <c r="G110" s="187"/>
      <c r="H110" s="187"/>
      <c r="I110" s="187"/>
      <c r="J110" s="187"/>
      <c r="K110" s="187"/>
      <c r="L110" s="187"/>
      <c r="M110" s="187"/>
      <c r="N110" s="187"/>
      <c r="P110" s="187"/>
      <c r="R110" s="187"/>
      <c r="S110" s="380"/>
      <c r="T110" s="187"/>
      <c r="U110" s="187"/>
      <c r="V110" s="187"/>
    </row>
    <row r="111" spans="2:22" s="379" customFormat="1" x14ac:dyDescent="0.25">
      <c r="B111" s="187"/>
      <c r="C111" s="187"/>
      <c r="D111" s="187"/>
      <c r="E111" s="187"/>
      <c r="F111" s="187"/>
      <c r="G111" s="187"/>
      <c r="H111" s="187"/>
      <c r="I111" s="187"/>
      <c r="J111" s="187"/>
      <c r="K111" s="187"/>
      <c r="L111" s="187"/>
      <c r="M111" s="187"/>
      <c r="N111" s="187"/>
      <c r="P111" s="187"/>
      <c r="R111" s="187"/>
      <c r="S111" s="380"/>
      <c r="T111" s="187"/>
      <c r="U111" s="187"/>
      <c r="V111" s="187"/>
    </row>
    <row r="112" spans="2:22" s="379" customFormat="1" x14ac:dyDescent="0.25">
      <c r="B112" s="187"/>
      <c r="C112" s="187"/>
      <c r="D112" s="187"/>
      <c r="E112" s="187"/>
      <c r="F112" s="187"/>
      <c r="G112" s="187"/>
      <c r="H112" s="187"/>
      <c r="I112" s="187"/>
      <c r="J112" s="187"/>
      <c r="K112" s="187"/>
      <c r="L112" s="187"/>
      <c r="M112" s="187"/>
      <c r="N112" s="187"/>
      <c r="P112" s="187"/>
      <c r="R112" s="187"/>
      <c r="S112" s="380"/>
      <c r="T112" s="187"/>
      <c r="U112" s="187"/>
      <c r="V112" s="187"/>
    </row>
    <row r="113" spans="2:22" s="379" customFormat="1" x14ac:dyDescent="0.25">
      <c r="B113" s="187"/>
      <c r="C113" s="187"/>
      <c r="D113" s="187"/>
      <c r="E113" s="187"/>
      <c r="F113" s="187"/>
      <c r="G113" s="187"/>
      <c r="H113" s="187"/>
      <c r="I113" s="187"/>
      <c r="J113" s="187"/>
      <c r="K113" s="187"/>
      <c r="L113" s="187"/>
      <c r="M113" s="187"/>
      <c r="N113" s="187"/>
      <c r="P113" s="187"/>
      <c r="R113" s="187"/>
      <c r="S113" s="380"/>
      <c r="T113" s="187"/>
      <c r="U113" s="187"/>
      <c r="V113" s="187"/>
    </row>
    <row r="114" spans="2:22" s="379" customFormat="1" x14ac:dyDescent="0.25">
      <c r="B114" s="187"/>
      <c r="C114" s="187"/>
      <c r="D114" s="187"/>
      <c r="E114" s="187"/>
      <c r="F114" s="187"/>
      <c r="G114" s="187"/>
      <c r="H114" s="187"/>
      <c r="I114" s="187"/>
      <c r="J114" s="187"/>
      <c r="K114" s="187"/>
      <c r="L114" s="187"/>
      <c r="M114" s="187"/>
      <c r="N114" s="187"/>
      <c r="P114" s="187"/>
      <c r="R114" s="187"/>
      <c r="S114" s="380"/>
      <c r="T114" s="187"/>
      <c r="U114" s="187"/>
      <c r="V114" s="187"/>
    </row>
    <row r="115" spans="2:22" s="379" customFormat="1" x14ac:dyDescent="0.25">
      <c r="B115" s="187"/>
      <c r="C115" s="187"/>
      <c r="D115" s="187"/>
      <c r="E115" s="187"/>
      <c r="F115" s="187"/>
      <c r="G115" s="187"/>
      <c r="H115" s="187"/>
      <c r="I115" s="187"/>
      <c r="J115" s="187"/>
      <c r="K115" s="187"/>
      <c r="L115" s="187"/>
      <c r="M115" s="187"/>
      <c r="N115" s="187"/>
      <c r="P115" s="187"/>
      <c r="R115" s="187"/>
      <c r="S115" s="380"/>
      <c r="T115" s="187"/>
      <c r="U115" s="187"/>
      <c r="V115" s="187"/>
    </row>
    <row r="116" spans="2:22" s="379" customFormat="1" x14ac:dyDescent="0.25">
      <c r="B116" s="187"/>
      <c r="C116" s="187"/>
      <c r="D116" s="187"/>
      <c r="E116" s="187"/>
      <c r="F116" s="187"/>
      <c r="G116" s="187"/>
      <c r="H116" s="187"/>
      <c r="I116" s="187"/>
      <c r="J116" s="187"/>
      <c r="K116" s="187"/>
      <c r="L116" s="187"/>
      <c r="M116" s="187"/>
      <c r="N116" s="187"/>
      <c r="P116" s="187"/>
      <c r="R116" s="187"/>
      <c r="S116" s="380"/>
      <c r="T116" s="187"/>
      <c r="U116" s="187"/>
      <c r="V116" s="187"/>
    </row>
    <row r="117" spans="2:22" s="379" customFormat="1" x14ac:dyDescent="0.25">
      <c r="B117" s="187"/>
      <c r="C117" s="187"/>
      <c r="D117" s="187"/>
      <c r="E117" s="187"/>
      <c r="F117" s="187"/>
      <c r="G117" s="187"/>
      <c r="H117" s="187"/>
      <c r="I117" s="187"/>
      <c r="J117" s="187"/>
      <c r="K117" s="187"/>
      <c r="L117" s="187"/>
      <c r="M117" s="187"/>
      <c r="N117" s="187"/>
      <c r="P117" s="187"/>
      <c r="R117" s="187"/>
      <c r="S117" s="380"/>
      <c r="T117" s="187"/>
      <c r="U117" s="187"/>
      <c r="V117" s="187"/>
    </row>
    <row r="118" spans="2:22" s="379" customFormat="1" x14ac:dyDescent="0.25">
      <c r="B118" s="187"/>
      <c r="C118" s="187"/>
      <c r="D118" s="187"/>
      <c r="E118" s="187"/>
      <c r="F118" s="187"/>
      <c r="G118" s="187"/>
      <c r="H118" s="187"/>
      <c r="I118" s="187"/>
      <c r="J118" s="187"/>
      <c r="K118" s="187"/>
      <c r="L118" s="187"/>
      <c r="M118" s="187"/>
      <c r="N118" s="187"/>
      <c r="P118" s="187"/>
      <c r="R118" s="187"/>
      <c r="S118" s="380"/>
      <c r="T118" s="187"/>
      <c r="U118" s="187"/>
      <c r="V118" s="187"/>
    </row>
    <row r="119" spans="2:22" s="379" customFormat="1" x14ac:dyDescent="0.25">
      <c r="B119" s="187"/>
      <c r="C119" s="187"/>
      <c r="D119" s="187"/>
      <c r="E119" s="187"/>
      <c r="F119" s="187"/>
      <c r="G119" s="187"/>
      <c r="H119" s="187"/>
      <c r="I119" s="187"/>
      <c r="J119" s="187"/>
      <c r="K119" s="187"/>
      <c r="L119" s="187"/>
      <c r="M119" s="187"/>
      <c r="N119" s="187"/>
      <c r="P119" s="187"/>
      <c r="R119" s="187"/>
      <c r="S119" s="380"/>
      <c r="T119" s="187"/>
      <c r="U119" s="187"/>
      <c r="V119" s="187"/>
    </row>
    <row r="120" spans="2:22" s="379" customFormat="1" x14ac:dyDescent="0.25">
      <c r="B120" s="187"/>
      <c r="C120" s="187"/>
      <c r="D120" s="187"/>
      <c r="E120" s="187"/>
      <c r="F120" s="187"/>
      <c r="G120" s="187"/>
      <c r="H120" s="187"/>
      <c r="I120" s="187"/>
      <c r="J120" s="187"/>
      <c r="K120" s="187"/>
      <c r="L120" s="187"/>
      <c r="M120" s="187"/>
      <c r="N120" s="187"/>
      <c r="P120" s="187"/>
      <c r="R120" s="187"/>
      <c r="S120" s="380"/>
      <c r="T120" s="187"/>
      <c r="U120" s="187"/>
      <c r="V120" s="187"/>
    </row>
    <row r="121" spans="2:22" s="379" customFormat="1" x14ac:dyDescent="0.25">
      <c r="B121" s="187"/>
      <c r="C121" s="187"/>
      <c r="D121" s="187"/>
      <c r="E121" s="187"/>
      <c r="F121" s="187"/>
      <c r="G121" s="187"/>
      <c r="H121" s="187"/>
      <c r="I121" s="187"/>
      <c r="J121" s="187"/>
      <c r="K121" s="187"/>
      <c r="L121" s="187"/>
      <c r="M121" s="187"/>
      <c r="N121" s="187"/>
      <c r="P121" s="187"/>
      <c r="R121" s="187"/>
      <c r="S121" s="380"/>
      <c r="T121" s="187"/>
      <c r="U121" s="187"/>
      <c r="V121" s="187"/>
    </row>
    <row r="122" spans="2:22" s="379" customFormat="1" x14ac:dyDescent="0.25">
      <c r="B122" s="187"/>
      <c r="C122" s="187"/>
      <c r="D122" s="187"/>
      <c r="E122" s="187"/>
      <c r="F122" s="187"/>
      <c r="G122" s="187"/>
      <c r="H122" s="187"/>
      <c r="I122" s="187"/>
      <c r="J122" s="187"/>
      <c r="K122" s="187"/>
      <c r="L122" s="187"/>
      <c r="M122" s="187"/>
      <c r="N122" s="187"/>
      <c r="P122" s="187"/>
      <c r="R122" s="187"/>
      <c r="S122" s="380"/>
      <c r="T122" s="187"/>
      <c r="U122" s="187"/>
      <c r="V122" s="187"/>
    </row>
    <row r="123" spans="2:22" s="379" customFormat="1" x14ac:dyDescent="0.25">
      <c r="B123" s="187"/>
      <c r="C123" s="187"/>
      <c r="D123" s="187"/>
      <c r="E123" s="187"/>
      <c r="F123" s="187"/>
      <c r="G123" s="187"/>
      <c r="H123" s="187"/>
      <c r="I123" s="187"/>
      <c r="J123" s="187"/>
      <c r="K123" s="187"/>
      <c r="L123" s="187"/>
      <c r="M123" s="187"/>
      <c r="N123" s="187"/>
      <c r="P123" s="187"/>
      <c r="R123" s="187"/>
      <c r="S123" s="380"/>
      <c r="T123" s="187"/>
      <c r="U123" s="187"/>
      <c r="V123" s="187"/>
    </row>
    <row r="124" spans="2:22" s="379" customFormat="1" x14ac:dyDescent="0.25">
      <c r="B124" s="187"/>
      <c r="C124" s="187"/>
      <c r="D124" s="187"/>
      <c r="E124" s="187"/>
      <c r="F124" s="187"/>
      <c r="G124" s="187"/>
      <c r="H124" s="187"/>
      <c r="I124" s="187"/>
      <c r="J124" s="187"/>
      <c r="K124" s="187"/>
      <c r="L124" s="187"/>
      <c r="M124" s="187"/>
      <c r="N124" s="187"/>
      <c r="P124" s="187"/>
      <c r="R124" s="187"/>
      <c r="S124" s="380"/>
      <c r="T124" s="187"/>
      <c r="U124" s="187"/>
      <c r="V124" s="187"/>
    </row>
    <row r="125" spans="2:22" s="379" customFormat="1" x14ac:dyDescent="0.25">
      <c r="B125" s="187"/>
      <c r="C125" s="187"/>
      <c r="D125" s="187"/>
      <c r="E125" s="187"/>
      <c r="F125" s="187"/>
      <c r="G125" s="187"/>
      <c r="H125" s="187"/>
      <c r="I125" s="187"/>
      <c r="J125" s="187"/>
      <c r="K125" s="187"/>
      <c r="L125" s="187"/>
      <c r="M125" s="187"/>
      <c r="N125" s="187"/>
      <c r="P125" s="187"/>
      <c r="R125" s="187"/>
      <c r="S125" s="380"/>
      <c r="T125" s="187"/>
      <c r="U125" s="187"/>
      <c r="V125" s="187"/>
    </row>
    <row r="126" spans="2:22" s="379" customFormat="1" x14ac:dyDescent="0.25">
      <c r="B126" s="187"/>
      <c r="C126" s="187"/>
      <c r="D126" s="187"/>
      <c r="E126" s="187"/>
      <c r="F126" s="187"/>
      <c r="G126" s="187"/>
      <c r="H126" s="187"/>
      <c r="I126" s="187"/>
      <c r="J126" s="187"/>
      <c r="K126" s="187"/>
      <c r="L126" s="187"/>
      <c r="M126" s="187"/>
      <c r="N126" s="187"/>
      <c r="P126" s="187"/>
      <c r="R126" s="187"/>
      <c r="S126" s="380"/>
      <c r="T126" s="187"/>
      <c r="U126" s="187"/>
      <c r="V126" s="187"/>
    </row>
    <row r="127" spans="2:22" s="379" customFormat="1" x14ac:dyDescent="0.25">
      <c r="B127" s="187"/>
      <c r="C127" s="187"/>
      <c r="D127" s="187"/>
      <c r="E127" s="187"/>
      <c r="F127" s="187"/>
      <c r="G127" s="187"/>
      <c r="H127" s="187"/>
      <c r="I127" s="187"/>
      <c r="J127" s="187"/>
      <c r="K127" s="187"/>
      <c r="L127" s="187"/>
      <c r="M127" s="187"/>
      <c r="N127" s="187"/>
      <c r="P127" s="187"/>
      <c r="R127" s="187"/>
      <c r="S127" s="380"/>
      <c r="T127" s="187"/>
      <c r="U127" s="187"/>
      <c r="V127" s="187"/>
    </row>
    <row r="128" spans="2:22" s="379" customFormat="1" x14ac:dyDescent="0.25">
      <c r="B128" s="187"/>
      <c r="C128" s="187"/>
      <c r="D128" s="187"/>
      <c r="E128" s="187"/>
      <c r="F128" s="187"/>
      <c r="G128" s="187"/>
      <c r="H128" s="187"/>
      <c r="I128" s="187"/>
      <c r="J128" s="187"/>
      <c r="K128" s="187"/>
      <c r="L128" s="187"/>
      <c r="M128" s="187"/>
      <c r="N128" s="187"/>
      <c r="P128" s="187"/>
      <c r="R128" s="187"/>
      <c r="S128" s="380"/>
      <c r="T128" s="187"/>
      <c r="U128" s="187"/>
      <c r="V128" s="187"/>
    </row>
    <row r="129" spans="2:22" s="379" customFormat="1" x14ac:dyDescent="0.25">
      <c r="B129" s="187"/>
      <c r="C129" s="187"/>
      <c r="D129" s="187"/>
      <c r="E129" s="187"/>
      <c r="F129" s="187"/>
      <c r="G129" s="187"/>
      <c r="H129" s="187"/>
      <c r="I129" s="187"/>
      <c r="J129" s="187"/>
      <c r="K129" s="187"/>
      <c r="L129" s="187"/>
      <c r="M129" s="187"/>
      <c r="N129" s="187"/>
      <c r="P129" s="187"/>
      <c r="R129" s="187"/>
      <c r="S129" s="380"/>
      <c r="T129" s="187"/>
      <c r="U129" s="187"/>
      <c r="V129" s="187"/>
    </row>
    <row r="130" spans="2:22" s="379" customFormat="1" x14ac:dyDescent="0.25">
      <c r="B130" s="187"/>
      <c r="C130" s="187"/>
      <c r="D130" s="187"/>
      <c r="E130" s="187"/>
      <c r="F130" s="187"/>
      <c r="G130" s="187"/>
      <c r="H130" s="187"/>
      <c r="I130" s="187"/>
      <c r="J130" s="187"/>
      <c r="K130" s="187"/>
      <c r="L130" s="187"/>
      <c r="M130" s="187"/>
      <c r="N130" s="187"/>
      <c r="P130" s="187"/>
      <c r="R130" s="187"/>
      <c r="S130" s="380"/>
      <c r="T130" s="187"/>
      <c r="U130" s="187"/>
      <c r="V130" s="187"/>
    </row>
    <row r="131" spans="2:22" s="379" customFormat="1" x14ac:dyDescent="0.25">
      <c r="B131" s="187"/>
      <c r="C131" s="187"/>
      <c r="D131" s="187"/>
      <c r="E131" s="187"/>
      <c r="F131" s="187"/>
      <c r="G131" s="187"/>
      <c r="H131" s="187"/>
      <c r="I131" s="187"/>
      <c r="J131" s="187"/>
      <c r="K131" s="187"/>
      <c r="L131" s="187"/>
      <c r="M131" s="187"/>
      <c r="N131" s="187"/>
      <c r="P131" s="187"/>
      <c r="R131" s="187"/>
      <c r="S131" s="380"/>
      <c r="T131" s="187"/>
      <c r="U131" s="187"/>
      <c r="V131" s="187"/>
    </row>
    <row r="132" spans="2:22" s="379" customFormat="1" x14ac:dyDescent="0.25">
      <c r="B132" s="187"/>
      <c r="C132" s="187"/>
      <c r="D132" s="187"/>
      <c r="E132" s="187"/>
      <c r="F132" s="187"/>
      <c r="G132" s="187"/>
      <c r="H132" s="187"/>
      <c r="I132" s="187"/>
      <c r="J132" s="187"/>
      <c r="K132" s="187"/>
      <c r="L132" s="187"/>
      <c r="M132" s="187"/>
      <c r="N132" s="187"/>
      <c r="P132" s="187"/>
      <c r="R132" s="187"/>
      <c r="S132" s="380"/>
      <c r="T132" s="187"/>
      <c r="U132" s="187"/>
      <c r="V132" s="187"/>
    </row>
    <row r="133" spans="2:22" s="379" customFormat="1" x14ac:dyDescent="0.25">
      <c r="B133" s="187"/>
      <c r="C133" s="187"/>
      <c r="D133" s="187"/>
      <c r="E133" s="187"/>
      <c r="F133" s="187"/>
      <c r="G133" s="187"/>
      <c r="H133" s="187"/>
      <c r="I133" s="187"/>
      <c r="J133" s="187"/>
      <c r="K133" s="187"/>
      <c r="L133" s="187"/>
      <c r="M133" s="187"/>
      <c r="N133" s="187"/>
      <c r="P133" s="187"/>
      <c r="R133" s="187"/>
      <c r="S133" s="380"/>
      <c r="T133" s="187"/>
      <c r="U133" s="187"/>
      <c r="V133" s="187"/>
    </row>
    <row r="134" spans="2:22" s="379" customFormat="1" x14ac:dyDescent="0.25">
      <c r="B134" s="187"/>
      <c r="C134" s="187"/>
      <c r="D134" s="187"/>
      <c r="E134" s="187"/>
      <c r="F134" s="187"/>
      <c r="G134" s="187"/>
      <c r="H134" s="187"/>
      <c r="I134" s="187"/>
      <c r="J134" s="187"/>
      <c r="K134" s="187"/>
      <c r="L134" s="187"/>
      <c r="M134" s="187"/>
      <c r="N134" s="187"/>
      <c r="P134" s="187"/>
      <c r="R134" s="187"/>
      <c r="S134" s="380"/>
      <c r="T134" s="187"/>
      <c r="U134" s="187"/>
      <c r="V134" s="187"/>
    </row>
    <row r="135" spans="2:22" s="379" customFormat="1" x14ac:dyDescent="0.25">
      <c r="B135" s="187"/>
      <c r="C135" s="187"/>
      <c r="D135" s="187"/>
      <c r="E135" s="187"/>
      <c r="F135" s="187"/>
      <c r="G135" s="187"/>
      <c r="H135" s="187"/>
      <c r="I135" s="187"/>
      <c r="J135" s="187"/>
      <c r="K135" s="187"/>
      <c r="L135" s="187"/>
      <c r="M135" s="187"/>
      <c r="N135" s="187"/>
      <c r="P135" s="187"/>
      <c r="R135" s="187"/>
      <c r="S135" s="380"/>
      <c r="T135" s="187"/>
      <c r="U135" s="187"/>
      <c r="V135" s="187"/>
    </row>
    <row r="136" spans="2:22" s="379" customFormat="1" x14ac:dyDescent="0.25">
      <c r="B136" s="187"/>
      <c r="C136" s="187"/>
      <c r="D136" s="187"/>
      <c r="E136" s="187"/>
      <c r="F136" s="187"/>
      <c r="G136" s="187"/>
      <c r="H136" s="187"/>
      <c r="I136" s="187"/>
      <c r="J136" s="187"/>
      <c r="K136" s="187"/>
      <c r="L136" s="187"/>
      <c r="M136" s="187"/>
      <c r="N136" s="187"/>
      <c r="P136" s="187"/>
      <c r="R136" s="187"/>
      <c r="S136" s="380"/>
      <c r="T136" s="187"/>
      <c r="U136" s="187"/>
      <c r="V136" s="187"/>
    </row>
    <row r="137" spans="2:22" s="379" customFormat="1" x14ac:dyDescent="0.25">
      <c r="B137" s="187"/>
      <c r="C137" s="187"/>
      <c r="D137" s="187"/>
      <c r="E137" s="187"/>
      <c r="F137" s="187"/>
      <c r="G137" s="187"/>
      <c r="H137" s="187"/>
      <c r="I137" s="187"/>
      <c r="J137" s="187"/>
      <c r="K137" s="187"/>
      <c r="L137" s="187"/>
      <c r="M137" s="187"/>
      <c r="N137" s="187"/>
      <c r="P137" s="187"/>
      <c r="R137" s="187"/>
      <c r="S137" s="380"/>
      <c r="T137" s="187"/>
      <c r="U137" s="187"/>
      <c r="V137" s="187"/>
    </row>
    <row r="138" spans="2:22" s="379" customFormat="1" x14ac:dyDescent="0.25">
      <c r="B138" s="187"/>
      <c r="C138" s="187"/>
      <c r="D138" s="187"/>
      <c r="E138" s="187"/>
      <c r="F138" s="187"/>
      <c r="G138" s="187"/>
      <c r="H138" s="187"/>
      <c r="I138" s="187"/>
      <c r="J138" s="187"/>
      <c r="K138" s="187"/>
      <c r="L138" s="187"/>
      <c r="M138" s="187"/>
      <c r="N138" s="187"/>
      <c r="P138" s="187"/>
      <c r="R138" s="187"/>
      <c r="S138" s="380"/>
      <c r="T138" s="187"/>
      <c r="U138" s="187"/>
      <c r="V138" s="187"/>
    </row>
    <row r="139" spans="2:22" s="379" customFormat="1" x14ac:dyDescent="0.25">
      <c r="B139" s="187"/>
      <c r="C139" s="187"/>
      <c r="D139" s="187"/>
      <c r="E139" s="187"/>
      <c r="F139" s="187"/>
      <c r="G139" s="187"/>
      <c r="H139" s="187"/>
      <c r="I139" s="187"/>
      <c r="J139" s="187"/>
      <c r="K139" s="187"/>
      <c r="L139" s="187"/>
      <c r="M139" s="187"/>
      <c r="N139" s="187"/>
      <c r="P139" s="187"/>
      <c r="R139" s="187"/>
      <c r="S139" s="380"/>
      <c r="T139" s="187"/>
      <c r="U139" s="187"/>
      <c r="V139" s="187"/>
    </row>
    <row r="140" spans="2:22" s="379" customFormat="1" x14ac:dyDescent="0.25">
      <c r="B140" s="187"/>
      <c r="C140" s="187"/>
      <c r="D140" s="187"/>
      <c r="E140" s="187"/>
      <c r="F140" s="187"/>
      <c r="G140" s="187"/>
      <c r="H140" s="187"/>
      <c r="I140" s="187"/>
      <c r="J140" s="187"/>
      <c r="K140" s="187"/>
      <c r="L140" s="187"/>
      <c r="M140" s="187"/>
      <c r="N140" s="187"/>
      <c r="P140" s="187"/>
      <c r="R140" s="187"/>
      <c r="S140" s="380"/>
      <c r="T140" s="187"/>
      <c r="U140" s="187"/>
      <c r="V140" s="187"/>
    </row>
    <row r="141" spans="2:22" s="379" customFormat="1" x14ac:dyDescent="0.25">
      <c r="B141" s="187"/>
      <c r="C141" s="187"/>
      <c r="D141" s="187"/>
      <c r="E141" s="187"/>
      <c r="F141" s="187"/>
      <c r="G141" s="187"/>
      <c r="H141" s="187"/>
      <c r="I141" s="187"/>
      <c r="J141" s="187"/>
      <c r="K141" s="187"/>
      <c r="L141" s="187"/>
      <c r="M141" s="187"/>
      <c r="N141" s="187"/>
      <c r="P141" s="187"/>
      <c r="R141" s="187"/>
      <c r="S141" s="380"/>
      <c r="T141" s="187"/>
      <c r="U141" s="187"/>
      <c r="V141" s="187"/>
    </row>
    <row r="142" spans="2:22" s="379" customFormat="1" x14ac:dyDescent="0.25">
      <c r="B142" s="187"/>
      <c r="C142" s="187"/>
      <c r="D142" s="187"/>
      <c r="E142" s="187"/>
      <c r="F142" s="187"/>
      <c r="G142" s="187"/>
      <c r="H142" s="187"/>
      <c r="I142" s="187"/>
      <c r="J142" s="187"/>
      <c r="K142" s="187"/>
      <c r="L142" s="187"/>
      <c r="M142" s="187"/>
      <c r="N142" s="187"/>
      <c r="P142" s="187"/>
      <c r="R142" s="187"/>
      <c r="S142" s="380"/>
      <c r="T142" s="187"/>
      <c r="U142" s="187"/>
      <c r="V142" s="187"/>
    </row>
    <row r="143" spans="2:22" s="379" customFormat="1" x14ac:dyDescent="0.25">
      <c r="B143" s="187"/>
      <c r="C143" s="187"/>
      <c r="D143" s="187"/>
      <c r="E143" s="187"/>
      <c r="F143" s="187"/>
      <c r="G143" s="187"/>
      <c r="H143" s="187"/>
      <c r="I143" s="187"/>
      <c r="J143" s="187"/>
      <c r="K143" s="187"/>
      <c r="L143" s="187"/>
      <c r="M143" s="187"/>
      <c r="N143" s="187"/>
      <c r="P143" s="187"/>
      <c r="R143" s="187"/>
      <c r="S143" s="380"/>
      <c r="T143" s="187"/>
      <c r="U143" s="187"/>
      <c r="V143" s="187"/>
    </row>
    <row r="144" spans="2:22" s="379" customFormat="1" x14ac:dyDescent="0.25">
      <c r="B144" s="187"/>
      <c r="C144" s="187"/>
      <c r="D144" s="187"/>
      <c r="E144" s="187"/>
      <c r="F144" s="187"/>
      <c r="G144" s="187"/>
      <c r="H144" s="187"/>
      <c r="I144" s="187"/>
      <c r="J144" s="187"/>
      <c r="K144" s="187"/>
      <c r="L144" s="187"/>
      <c r="M144" s="187"/>
      <c r="N144" s="187"/>
      <c r="P144" s="187"/>
      <c r="R144" s="187"/>
      <c r="S144" s="380"/>
      <c r="T144" s="187"/>
      <c r="U144" s="187"/>
      <c r="V144" s="187"/>
    </row>
    <row r="145" spans="2:22" s="379" customFormat="1" x14ac:dyDescent="0.25">
      <c r="B145" s="187"/>
      <c r="C145" s="187"/>
      <c r="D145" s="187"/>
      <c r="E145" s="187"/>
      <c r="F145" s="187"/>
      <c r="G145" s="187"/>
      <c r="H145" s="187"/>
      <c r="I145" s="187"/>
      <c r="J145" s="187"/>
      <c r="K145" s="187"/>
      <c r="L145" s="187"/>
      <c r="M145" s="187"/>
      <c r="N145" s="187"/>
      <c r="P145" s="187"/>
      <c r="R145" s="187"/>
      <c r="S145" s="380"/>
      <c r="T145" s="187"/>
      <c r="U145" s="187"/>
      <c r="V145" s="187"/>
    </row>
  </sheetData>
  <sheetProtection password="CCF6" sheet="1" objects="1" scenarios="1"/>
  <dataValidations count="1">
    <dataValidation type="list" allowBlank="1" showInputMessage="1" showErrorMessage="1" sqref="C1 E1">
      <formula1>#REF!</formula1>
      <formula2>0</formula2>
    </dataValidation>
  </dataValidations>
  <pageMargins left="0.7" right="0.7" top="0.75" bottom="0.75" header="0.51180555555555496" footer="0.51180555555555496"/>
  <pageSetup paperSize="9" scale="45" firstPageNumber="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67"/>
  <sheetViews>
    <sheetView showGridLines="0" view="pageBreakPreview" zoomScale="75" zoomScaleNormal="100" zoomScalePageLayoutView="75" workbookViewId="0">
      <selection activeCell="G89" sqref="G89"/>
    </sheetView>
  </sheetViews>
  <sheetFormatPr defaultColWidth="9.140625" defaultRowHeight="12.75" x14ac:dyDescent="0.2"/>
  <cols>
    <col min="1" max="1" width="29.28515625" style="32" customWidth="1"/>
    <col min="2" max="4" width="26.28515625" style="32" customWidth="1"/>
    <col min="5" max="6" width="17.7109375" style="32" customWidth="1"/>
    <col min="7" max="7" width="14.85546875" style="32" customWidth="1"/>
    <col min="8" max="1025" width="9.140625" style="32"/>
  </cols>
  <sheetData>
    <row r="1" spans="1:11" ht="21" customHeight="1" x14ac:dyDescent="0.25">
      <c r="A1" s="34" t="str">
        <f>+'Tabela I'!A1</f>
        <v>Kantonalni/Okružni sud:</v>
      </c>
      <c r="B1" s="492" t="str">
        <f>+'Tabela I'!C1</f>
        <v>Županijski sud Široki Brijeg</v>
      </c>
      <c r="D1" s="493"/>
      <c r="E1" s="493"/>
      <c r="F1" s="494"/>
      <c r="G1" s="495"/>
    </row>
    <row r="2" spans="1:11" ht="18" customHeight="1" x14ac:dyDescent="0.25">
      <c r="A2" s="496" t="s">
        <v>27</v>
      </c>
      <c r="B2" s="497" t="str">
        <f>+'Tabela I'!B2</f>
        <v>1.1.2019.-31.12.2019.</v>
      </c>
      <c r="C2" s="498"/>
      <c r="D2" s="493"/>
      <c r="E2" s="493"/>
      <c r="F2" s="499"/>
      <c r="G2" s="500"/>
      <c r="H2" s="500"/>
      <c r="I2" s="501"/>
      <c r="J2" s="502"/>
      <c r="K2" s="502"/>
    </row>
    <row r="3" spans="1:11" ht="20.25" customHeight="1" x14ac:dyDescent="0.25">
      <c r="A3" s="503" t="s">
        <v>242</v>
      </c>
      <c r="B3" s="504"/>
      <c r="C3" s="504"/>
      <c r="D3" s="504"/>
      <c r="E3" s="504"/>
      <c r="F3" s="505"/>
    </row>
    <row r="4" spans="1:11" ht="21" customHeight="1" x14ac:dyDescent="0.25">
      <c r="A4" s="506" t="s">
        <v>243</v>
      </c>
      <c r="B4" s="504"/>
      <c r="C4" s="504"/>
      <c r="D4" s="504"/>
      <c r="E4" s="504"/>
      <c r="F4" s="505"/>
    </row>
    <row r="5" spans="1:11" ht="40.5" customHeight="1" x14ac:dyDescent="0.2">
      <c r="A5" s="507" t="s">
        <v>244</v>
      </c>
      <c r="B5" s="508" t="s">
        <v>245</v>
      </c>
      <c r="C5" s="508" t="s">
        <v>246</v>
      </c>
      <c r="D5" s="509" t="s">
        <v>247</v>
      </c>
      <c r="E5" s="510"/>
      <c r="F5" s="511"/>
      <c r="G5" s="512"/>
    </row>
    <row r="6" spans="1:11" ht="15" customHeight="1" x14ac:dyDescent="0.2">
      <c r="A6" s="513" t="s">
        <v>44</v>
      </c>
      <c r="B6" s="514" t="s">
        <v>136</v>
      </c>
      <c r="C6" s="515" t="s">
        <v>46</v>
      </c>
      <c r="D6" s="516" t="s">
        <v>248</v>
      </c>
      <c r="E6" s="510"/>
      <c r="F6" s="511"/>
      <c r="G6" s="512"/>
    </row>
    <row r="7" spans="1:11" ht="22.5" customHeight="1" x14ac:dyDescent="0.2">
      <c r="A7" s="517"/>
      <c r="B7" s="518"/>
      <c r="C7" s="518"/>
      <c r="D7" s="519" t="str">
        <f>IF(SUM(A7:C7)=0," ",SUM(A7:C7))</f>
        <v xml:space="preserve"> </v>
      </c>
      <c r="E7" s="520"/>
      <c r="F7" s="520"/>
      <c r="G7" s="520"/>
    </row>
    <row r="8" spans="1:11" s="522" customFormat="1" ht="24.75" customHeight="1" x14ac:dyDescent="0.25">
      <c r="A8" s="506" t="s">
        <v>249</v>
      </c>
      <c r="B8" s="521"/>
      <c r="C8" s="521"/>
      <c r="D8" s="521"/>
      <c r="E8" s="521"/>
      <c r="F8" s="521"/>
    </row>
    <row r="9" spans="1:11" ht="23.25" customHeight="1" x14ac:dyDescent="0.2">
      <c r="A9" s="621" t="s">
        <v>250</v>
      </c>
      <c r="B9" s="622" t="s">
        <v>251</v>
      </c>
      <c r="C9" s="622"/>
      <c r="D9" s="622"/>
      <c r="E9" s="623" t="s">
        <v>247</v>
      </c>
    </row>
    <row r="10" spans="1:11" s="96" customFormat="1" ht="40.5" customHeight="1" x14ac:dyDescent="0.2">
      <c r="A10" s="621"/>
      <c r="B10" s="523" t="s">
        <v>252</v>
      </c>
      <c r="C10" s="523" t="s">
        <v>253</v>
      </c>
      <c r="D10" s="523" t="s">
        <v>254</v>
      </c>
      <c r="E10" s="623"/>
    </row>
    <row r="11" spans="1:11" ht="15" customHeight="1" x14ac:dyDescent="0.2">
      <c r="A11" s="621"/>
      <c r="B11" s="514" t="s">
        <v>44</v>
      </c>
      <c r="C11" s="514" t="s">
        <v>136</v>
      </c>
      <c r="D11" s="515" t="s">
        <v>46</v>
      </c>
      <c r="E11" s="516" t="s">
        <v>248</v>
      </c>
      <c r="G11" s="512"/>
    </row>
    <row r="12" spans="1:11" ht="30" customHeight="1" x14ac:dyDescent="0.2">
      <c r="A12" s="524" t="s">
        <v>255</v>
      </c>
      <c r="B12" s="525"/>
      <c r="C12" s="526"/>
      <c r="D12" s="526"/>
      <c r="E12" s="527" t="str">
        <f t="shared" ref="E12:E18" si="0">IF(SUM(B12:D12)=0," ",SUM(B12:D12))</f>
        <v xml:space="preserve"> </v>
      </c>
    </row>
    <row r="13" spans="1:11" ht="30" customHeight="1" x14ac:dyDescent="0.2">
      <c r="A13" s="528" t="s">
        <v>256</v>
      </c>
      <c r="B13" s="529"/>
      <c r="C13" s="530"/>
      <c r="D13" s="530"/>
      <c r="E13" s="531" t="str">
        <f t="shared" si="0"/>
        <v xml:space="preserve"> </v>
      </c>
    </row>
    <row r="14" spans="1:11" ht="30" customHeight="1" x14ac:dyDescent="0.2">
      <c r="A14" s="528" t="s">
        <v>257</v>
      </c>
      <c r="B14" s="529"/>
      <c r="C14" s="530"/>
      <c r="D14" s="530"/>
      <c r="E14" s="531" t="str">
        <f t="shared" si="0"/>
        <v xml:space="preserve"> </v>
      </c>
    </row>
    <row r="15" spans="1:11" ht="30" customHeight="1" x14ac:dyDescent="0.2">
      <c r="A15" s="528" t="s">
        <v>258</v>
      </c>
      <c r="B15" s="529"/>
      <c r="C15" s="530"/>
      <c r="D15" s="530"/>
      <c r="E15" s="531" t="str">
        <f t="shared" si="0"/>
        <v xml:space="preserve"> </v>
      </c>
    </row>
    <row r="16" spans="1:11" ht="30" customHeight="1" x14ac:dyDescent="0.2">
      <c r="A16" s="528" t="s">
        <v>259</v>
      </c>
      <c r="B16" s="529"/>
      <c r="C16" s="530"/>
      <c r="D16" s="530"/>
      <c r="E16" s="531" t="str">
        <f t="shared" si="0"/>
        <v xml:space="preserve"> </v>
      </c>
    </row>
    <row r="17" spans="1:6" s="96" customFormat="1" ht="40.5" customHeight="1" x14ac:dyDescent="0.2">
      <c r="A17" s="528" t="s">
        <v>260</v>
      </c>
      <c r="B17" s="529"/>
      <c r="C17" s="530"/>
      <c r="D17" s="530"/>
      <c r="E17" s="531" t="str">
        <f t="shared" si="0"/>
        <v xml:space="preserve"> </v>
      </c>
    </row>
    <row r="18" spans="1:6" s="96" customFormat="1" ht="30" customHeight="1" x14ac:dyDescent="0.2">
      <c r="A18" s="532" t="s">
        <v>71</v>
      </c>
      <c r="B18" s="533"/>
      <c r="C18" s="534"/>
      <c r="D18" s="534"/>
      <c r="E18" s="535" t="str">
        <f t="shared" si="0"/>
        <v xml:space="preserve"> </v>
      </c>
    </row>
    <row r="19" spans="1:6" s="107" customFormat="1" ht="24.75" customHeight="1" x14ac:dyDescent="0.25">
      <c r="A19" s="536" t="s">
        <v>261</v>
      </c>
      <c r="B19" s="537"/>
      <c r="C19" s="537"/>
      <c r="D19" s="537"/>
      <c r="E19" s="537"/>
      <c r="F19" s="537"/>
    </row>
    <row r="20" spans="1:6" s="107" customFormat="1" ht="36" customHeight="1" x14ac:dyDescent="0.2">
      <c r="A20" s="621" t="s">
        <v>250</v>
      </c>
      <c r="B20" s="623" t="s">
        <v>262</v>
      </c>
      <c r="C20" s="623"/>
      <c r="D20" s="623"/>
      <c r="E20" s="623"/>
      <c r="F20" s="623"/>
    </row>
    <row r="21" spans="1:6" s="107" customFormat="1" ht="38.25" customHeight="1" x14ac:dyDescent="0.2">
      <c r="A21" s="621"/>
      <c r="B21" s="538" t="s">
        <v>263</v>
      </c>
      <c r="C21" s="538" t="s">
        <v>264</v>
      </c>
      <c r="D21" s="538" t="s">
        <v>265</v>
      </c>
      <c r="E21" s="538" t="s">
        <v>71</v>
      </c>
      <c r="F21" s="539" t="s">
        <v>247</v>
      </c>
    </row>
    <row r="22" spans="1:6" s="107" customFormat="1" ht="15" customHeight="1" x14ac:dyDescent="0.2">
      <c r="A22" s="621"/>
      <c r="B22" s="540" t="s">
        <v>44</v>
      </c>
      <c r="C22" s="540" t="s">
        <v>136</v>
      </c>
      <c r="D22" s="540" t="s">
        <v>46</v>
      </c>
      <c r="E22" s="541" t="s">
        <v>47</v>
      </c>
      <c r="F22" s="542" t="s">
        <v>266</v>
      </c>
    </row>
    <row r="23" spans="1:6" s="107" customFormat="1" ht="30" customHeight="1" x14ac:dyDescent="0.2">
      <c r="A23" s="543" t="s">
        <v>267</v>
      </c>
      <c r="B23" s="544"/>
      <c r="C23" s="544"/>
      <c r="D23" s="544"/>
      <c r="E23" s="544"/>
      <c r="F23" s="545" t="str">
        <f>IF(SUM(B23:E23)=0," ",SUM(B23:E23))</f>
        <v xml:space="preserve"> </v>
      </c>
    </row>
    <row r="24" spans="1:6" s="522" customFormat="1" ht="24.75" customHeight="1" x14ac:dyDescent="0.25">
      <c r="A24" s="546" t="s">
        <v>268</v>
      </c>
      <c r="B24" s="521"/>
      <c r="C24" s="521"/>
      <c r="D24" s="521"/>
      <c r="E24" s="521"/>
      <c r="F24" s="521"/>
    </row>
    <row r="25" spans="1:6" ht="73.5" customHeight="1" x14ac:dyDescent="0.2">
      <c r="A25" s="547" t="s">
        <v>269</v>
      </c>
      <c r="B25" s="548"/>
      <c r="C25" s="520"/>
      <c r="D25" s="520"/>
      <c r="E25" s="520"/>
      <c r="F25" s="520"/>
    </row>
    <row r="26" spans="1:6" ht="34.5" customHeight="1" x14ac:dyDescent="0.2">
      <c r="A26" s="532" t="s">
        <v>270</v>
      </c>
      <c r="B26" s="549"/>
      <c r="C26" s="520"/>
      <c r="D26" s="520"/>
      <c r="E26" s="520"/>
      <c r="F26" s="520"/>
    </row>
    <row r="27" spans="1:6" ht="22.5" customHeight="1" x14ac:dyDescent="0.2"/>
    <row r="28" spans="1:6" ht="37.5" customHeight="1" x14ac:dyDescent="0.2">
      <c r="A28" s="624" t="s">
        <v>271</v>
      </c>
      <c r="B28" s="624"/>
      <c r="C28" s="624"/>
      <c r="D28" s="624"/>
      <c r="E28" s="624"/>
      <c r="F28" s="624"/>
    </row>
    <row r="29" spans="1:6" ht="11.25" customHeight="1" x14ac:dyDescent="0.2"/>
    <row r="32" spans="1:6" x14ac:dyDescent="0.2">
      <c r="B32" s="105"/>
      <c r="C32" s="105"/>
      <c r="D32" s="105"/>
      <c r="E32" s="105"/>
      <c r="F32" s="105"/>
    </row>
    <row r="33" spans="2:6" x14ac:dyDescent="0.2">
      <c r="B33" s="105"/>
      <c r="C33" s="105"/>
      <c r="D33" s="105"/>
      <c r="E33" s="105"/>
      <c r="F33" s="105"/>
    </row>
    <row r="34" spans="2:6" x14ac:dyDescent="0.2">
      <c r="B34" s="105"/>
      <c r="C34" s="105"/>
      <c r="D34" s="105"/>
      <c r="E34" s="105"/>
      <c r="F34" s="105"/>
    </row>
    <row r="35" spans="2:6" x14ac:dyDescent="0.2">
      <c r="B35" s="105"/>
      <c r="C35" s="105"/>
      <c r="D35" s="105"/>
      <c r="E35" s="105"/>
      <c r="F35" s="105"/>
    </row>
    <row r="36" spans="2:6" x14ac:dyDescent="0.2">
      <c r="B36" s="105"/>
      <c r="C36" s="105"/>
      <c r="D36" s="105"/>
      <c r="E36" s="105"/>
      <c r="F36" s="105"/>
    </row>
    <row r="37" spans="2:6" x14ac:dyDescent="0.2">
      <c r="B37" s="105"/>
      <c r="C37" s="105"/>
      <c r="D37" s="105"/>
      <c r="E37" s="105"/>
      <c r="F37" s="105"/>
    </row>
    <row r="38" spans="2:6" x14ac:dyDescent="0.2">
      <c r="B38" s="105"/>
      <c r="C38" s="105"/>
      <c r="D38" s="105"/>
      <c r="E38" s="105"/>
      <c r="F38" s="105"/>
    </row>
    <row r="39" spans="2:6" x14ac:dyDescent="0.2">
      <c r="B39" s="105"/>
      <c r="C39" s="105"/>
      <c r="D39" s="105"/>
      <c r="E39" s="105"/>
      <c r="F39" s="105"/>
    </row>
    <row r="40" spans="2:6" x14ac:dyDescent="0.2">
      <c r="B40" s="105"/>
      <c r="C40" s="105"/>
      <c r="D40" s="105"/>
      <c r="E40" s="105"/>
      <c r="F40" s="105"/>
    </row>
    <row r="41" spans="2:6" x14ac:dyDescent="0.2">
      <c r="B41" s="105"/>
      <c r="C41" s="105"/>
      <c r="D41" s="105"/>
      <c r="E41" s="105"/>
      <c r="F41" s="105"/>
    </row>
    <row r="42" spans="2:6" x14ac:dyDescent="0.2">
      <c r="B42" s="105"/>
      <c r="C42" s="105"/>
      <c r="D42" s="105"/>
      <c r="E42" s="105"/>
      <c r="F42" s="105"/>
    </row>
    <row r="43" spans="2:6" x14ac:dyDescent="0.2">
      <c r="B43" s="105"/>
      <c r="C43" s="105"/>
      <c r="D43" s="105"/>
      <c r="E43" s="105"/>
      <c r="F43" s="105"/>
    </row>
    <row r="44" spans="2:6" x14ac:dyDescent="0.2">
      <c r="B44" s="105"/>
      <c r="C44" s="105"/>
      <c r="D44" s="105"/>
      <c r="E44" s="105"/>
      <c r="F44" s="105"/>
    </row>
    <row r="45" spans="2:6" x14ac:dyDescent="0.2">
      <c r="B45" s="105"/>
      <c r="C45" s="105"/>
      <c r="D45" s="105"/>
      <c r="E45" s="105"/>
      <c r="F45" s="105"/>
    </row>
    <row r="46" spans="2:6" x14ac:dyDescent="0.2">
      <c r="B46" s="105"/>
      <c r="C46" s="105"/>
      <c r="D46" s="105"/>
      <c r="E46" s="105"/>
      <c r="F46" s="105"/>
    </row>
    <row r="47" spans="2:6" x14ac:dyDescent="0.2">
      <c r="B47" s="105"/>
      <c r="C47" s="105"/>
      <c r="D47" s="105"/>
      <c r="E47" s="105"/>
      <c r="F47" s="105"/>
    </row>
    <row r="48" spans="2:6" x14ac:dyDescent="0.2">
      <c r="B48" s="105"/>
      <c r="C48" s="105"/>
      <c r="D48" s="105"/>
      <c r="E48" s="105"/>
      <c r="F48" s="105"/>
    </row>
    <row r="49" spans="2:6" x14ac:dyDescent="0.2">
      <c r="B49" s="105"/>
      <c r="C49" s="105"/>
      <c r="D49" s="105"/>
      <c r="E49" s="105"/>
      <c r="F49" s="105"/>
    </row>
    <row r="50" spans="2:6" x14ac:dyDescent="0.2">
      <c r="B50" s="105"/>
      <c r="C50" s="105"/>
      <c r="D50" s="105"/>
      <c r="E50" s="105"/>
      <c r="F50" s="105"/>
    </row>
    <row r="51" spans="2:6" x14ac:dyDescent="0.2">
      <c r="B51" s="105"/>
      <c r="C51" s="105"/>
      <c r="D51" s="105"/>
      <c r="E51" s="105"/>
      <c r="F51" s="105"/>
    </row>
    <row r="52" spans="2:6" x14ac:dyDescent="0.2">
      <c r="B52" s="105"/>
      <c r="C52" s="105"/>
      <c r="D52" s="105"/>
      <c r="E52" s="105"/>
      <c r="F52" s="105"/>
    </row>
    <row r="53" spans="2:6" x14ac:dyDescent="0.2">
      <c r="B53" s="105"/>
      <c r="C53" s="105"/>
      <c r="D53" s="105"/>
      <c r="E53" s="105"/>
      <c r="F53" s="105"/>
    </row>
    <row r="54" spans="2:6" x14ac:dyDescent="0.2">
      <c r="B54" s="105"/>
      <c r="C54" s="105"/>
      <c r="D54" s="105"/>
      <c r="E54" s="105"/>
      <c r="F54" s="105"/>
    </row>
    <row r="55" spans="2:6" x14ac:dyDescent="0.2">
      <c r="B55" s="105"/>
      <c r="C55" s="105"/>
      <c r="D55" s="105"/>
      <c r="E55" s="105"/>
      <c r="F55" s="105"/>
    </row>
    <row r="56" spans="2:6" x14ac:dyDescent="0.2">
      <c r="B56" s="105"/>
      <c r="C56" s="105"/>
      <c r="D56" s="105"/>
      <c r="E56" s="105"/>
      <c r="F56" s="105"/>
    </row>
    <row r="57" spans="2:6" x14ac:dyDescent="0.2">
      <c r="B57" s="105"/>
      <c r="C57" s="105"/>
      <c r="D57" s="105"/>
      <c r="E57" s="105"/>
      <c r="F57" s="105"/>
    </row>
    <row r="58" spans="2:6" x14ac:dyDescent="0.2">
      <c r="B58" s="105"/>
      <c r="C58" s="105"/>
      <c r="D58" s="105"/>
      <c r="E58" s="105"/>
      <c r="F58" s="105"/>
    </row>
    <row r="59" spans="2:6" x14ac:dyDescent="0.2">
      <c r="B59" s="105"/>
      <c r="C59" s="105"/>
      <c r="D59" s="105"/>
      <c r="E59" s="105"/>
      <c r="F59" s="105"/>
    </row>
    <row r="60" spans="2:6" x14ac:dyDescent="0.2">
      <c r="B60" s="105"/>
      <c r="C60" s="105"/>
      <c r="D60" s="105"/>
      <c r="E60" s="105"/>
      <c r="F60" s="105"/>
    </row>
    <row r="61" spans="2:6" x14ac:dyDescent="0.2">
      <c r="B61" s="105"/>
      <c r="C61" s="105"/>
      <c r="D61" s="105"/>
      <c r="E61" s="105"/>
      <c r="F61" s="105"/>
    </row>
    <row r="62" spans="2:6" x14ac:dyDescent="0.2">
      <c r="B62" s="105"/>
      <c r="C62" s="105"/>
      <c r="D62" s="105"/>
      <c r="E62" s="105"/>
      <c r="F62" s="105"/>
    </row>
    <row r="63" spans="2:6" x14ac:dyDescent="0.2">
      <c r="B63" s="105"/>
      <c r="C63" s="105"/>
      <c r="D63" s="105"/>
      <c r="E63" s="105"/>
      <c r="F63" s="105"/>
    </row>
    <row r="64" spans="2:6" x14ac:dyDescent="0.2">
      <c r="B64" s="105"/>
      <c r="C64" s="105"/>
      <c r="D64" s="105"/>
      <c r="E64" s="105"/>
      <c r="F64" s="105"/>
    </row>
    <row r="65" spans="2:6" x14ac:dyDescent="0.2">
      <c r="B65" s="105"/>
      <c r="C65" s="105"/>
      <c r="D65" s="105"/>
      <c r="E65" s="105"/>
      <c r="F65" s="105"/>
    </row>
    <row r="66" spans="2:6" x14ac:dyDescent="0.2">
      <c r="B66" s="105"/>
      <c r="C66" s="105"/>
      <c r="D66" s="105"/>
      <c r="E66" s="105"/>
      <c r="F66" s="105"/>
    </row>
    <row r="67" spans="2:6" x14ac:dyDescent="0.2">
      <c r="B67" s="105"/>
      <c r="C67" s="105"/>
      <c r="D67" s="105"/>
      <c r="E67" s="105"/>
      <c r="F67" s="105"/>
    </row>
  </sheetData>
  <sheetProtection password="CCF6" sheet="1" objects="1" scenarios="1"/>
  <mergeCells count="6">
    <mergeCell ref="A28:F28"/>
    <mergeCell ref="A9:A11"/>
    <mergeCell ref="B9:D9"/>
    <mergeCell ref="E9:E10"/>
    <mergeCell ref="A20:A22"/>
    <mergeCell ref="B20:F20"/>
  </mergeCells>
  <conditionalFormatting sqref="E12:E18">
    <cfRule type="cellIs" dxfId="1" priority="2" operator="lessThan">
      <formula>SUM(G12:H12)</formula>
    </cfRule>
  </conditionalFormatting>
  <conditionalFormatting sqref="D7">
    <cfRule type="cellIs" dxfId="0" priority="3" operator="lessThan">
      <formula>SUM(#REF!)</formula>
    </cfRule>
  </conditionalFormatting>
  <pageMargins left="0.60972222222222205" right="0.52013888888888904" top="0.359722222222222" bottom="0.359722222222222" header="0.32986111111111099" footer="0.51180555555555496"/>
  <pageSetup scale="63" firstPageNumber="0" orientation="portrait" horizontalDpi="300" verticalDpi="300" r:id="rId1"/>
  <headerFooter>
    <oddHeader>&amp;R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view="pageBreakPreview" zoomScale="75" zoomScaleNormal="100" zoomScalePageLayoutView="75" workbookViewId="0">
      <selection activeCell="G24" sqref="G24"/>
    </sheetView>
  </sheetViews>
  <sheetFormatPr defaultColWidth="8.85546875" defaultRowHeight="12.75" x14ac:dyDescent="0.2"/>
  <cols>
    <col min="3" max="3" width="17.85546875" customWidth="1"/>
    <col min="4" max="4" width="15.85546875" customWidth="1"/>
    <col min="5" max="5" width="12.85546875" customWidth="1"/>
    <col min="6" max="6" width="13.140625" style="550" customWidth="1"/>
    <col min="7" max="7" width="17.28515625" style="550" customWidth="1"/>
    <col min="8" max="8" width="15.28515625" style="550" customWidth="1"/>
  </cols>
  <sheetData>
    <row r="1" spans="1:8" x14ac:dyDescent="0.2">
      <c r="A1" s="161" t="s">
        <v>96</v>
      </c>
      <c r="B1" s="161" t="s">
        <v>97</v>
      </c>
      <c r="C1" s="161" t="s">
        <v>272</v>
      </c>
      <c r="D1" s="161" t="s">
        <v>273</v>
      </c>
      <c r="E1" s="161" t="s">
        <v>274</v>
      </c>
      <c r="F1" s="551"/>
      <c r="G1" s="551"/>
      <c r="H1" s="551"/>
    </row>
    <row r="2" spans="1:8" x14ac:dyDescent="0.2">
      <c r="A2" s="552">
        <f>+'Tabela I'!$K$2</f>
        <v>0</v>
      </c>
      <c r="B2" s="552">
        <f>+'Tabela I'!$K$1</f>
        <v>2019</v>
      </c>
      <c r="C2" s="553">
        <f>'Tabela IV'!A7</f>
        <v>0</v>
      </c>
      <c r="D2" s="553">
        <f>'Tabela IV'!B7</f>
        <v>0</v>
      </c>
      <c r="E2" s="553">
        <f>'Tabela IV'!C7</f>
        <v>0</v>
      </c>
    </row>
    <row r="5" spans="1:8" x14ac:dyDescent="0.2">
      <c r="A5" s="161" t="s">
        <v>96</v>
      </c>
      <c r="B5" s="161" t="s">
        <v>97</v>
      </c>
      <c r="C5" s="161" t="s">
        <v>250</v>
      </c>
      <c r="D5" s="161" t="s">
        <v>232</v>
      </c>
      <c r="E5" s="161" t="s">
        <v>275</v>
      </c>
      <c r="F5" s="161" t="s">
        <v>276</v>
      </c>
      <c r="G5" s="551"/>
      <c r="H5" s="551"/>
    </row>
    <row r="6" spans="1:8" x14ac:dyDescent="0.2">
      <c r="A6" s="552">
        <f>+'Tabela I'!$K$2</f>
        <v>0</v>
      </c>
      <c r="B6" s="552">
        <f>+'Tabela I'!$K$1</f>
        <v>2019</v>
      </c>
      <c r="C6" s="554">
        <v>1</v>
      </c>
      <c r="D6" s="553">
        <f>'Tabela IV'!B12</f>
        <v>0</v>
      </c>
      <c r="E6" s="553">
        <f>'Tabela IV'!C12</f>
        <v>0</v>
      </c>
      <c r="F6" s="553">
        <f>'Tabela IV'!D12</f>
        <v>0</v>
      </c>
    </row>
    <row r="7" spans="1:8" x14ac:dyDescent="0.2">
      <c r="A7" s="552">
        <f>+'Tabela I'!$K$2</f>
        <v>0</v>
      </c>
      <c r="B7" s="552">
        <f>+'Tabela I'!$K$1</f>
        <v>2019</v>
      </c>
      <c r="C7" s="554">
        <v>2</v>
      </c>
      <c r="D7" s="553">
        <f>'Tabela IV'!B13</f>
        <v>0</v>
      </c>
      <c r="E7" s="553">
        <f>'Tabela IV'!C13</f>
        <v>0</v>
      </c>
      <c r="F7" s="553">
        <f>'Tabela IV'!D13</f>
        <v>0</v>
      </c>
    </row>
    <row r="8" spans="1:8" x14ac:dyDescent="0.2">
      <c r="A8" s="552">
        <f>+'Tabela I'!$K$2</f>
        <v>0</v>
      </c>
      <c r="B8" s="552">
        <f>+'Tabela I'!$K$1</f>
        <v>2019</v>
      </c>
      <c r="C8" s="554">
        <v>3</v>
      </c>
      <c r="D8" s="553">
        <f>'Tabela IV'!B14</f>
        <v>0</v>
      </c>
      <c r="E8" s="553">
        <f>'Tabela IV'!C14</f>
        <v>0</v>
      </c>
      <c r="F8" s="553">
        <f>'Tabela IV'!D14</f>
        <v>0</v>
      </c>
    </row>
    <row r="9" spans="1:8" x14ac:dyDescent="0.2">
      <c r="A9" s="552">
        <f>+'Tabela I'!$K$2</f>
        <v>0</v>
      </c>
      <c r="B9" s="552">
        <f>+'Tabela I'!$K$1</f>
        <v>2019</v>
      </c>
      <c r="C9" s="554">
        <v>4</v>
      </c>
      <c r="D9" s="553">
        <f>'Tabela IV'!B15</f>
        <v>0</v>
      </c>
      <c r="E9" s="553">
        <f>'Tabela IV'!C15</f>
        <v>0</v>
      </c>
      <c r="F9" s="553">
        <f>'Tabela IV'!D15</f>
        <v>0</v>
      </c>
    </row>
    <row r="10" spans="1:8" x14ac:dyDescent="0.2">
      <c r="A10" s="552">
        <f>+'Tabela I'!$K$2</f>
        <v>0</v>
      </c>
      <c r="B10" s="552">
        <f>+'Tabela I'!$K$1</f>
        <v>2019</v>
      </c>
      <c r="C10" s="554">
        <v>5</v>
      </c>
      <c r="D10" s="553">
        <f>'Tabela IV'!B16</f>
        <v>0</v>
      </c>
      <c r="E10" s="553">
        <f>'Tabela IV'!C16</f>
        <v>0</v>
      </c>
      <c r="F10" s="553">
        <f>'Tabela IV'!D16</f>
        <v>0</v>
      </c>
    </row>
    <row r="11" spans="1:8" x14ac:dyDescent="0.2">
      <c r="A11" s="552">
        <f>+'Tabela I'!$K$2</f>
        <v>0</v>
      </c>
      <c r="B11" s="552">
        <f>+'Tabela I'!$K$1</f>
        <v>2019</v>
      </c>
      <c r="C11" s="554">
        <v>6</v>
      </c>
      <c r="D11" s="553">
        <f>'Tabela IV'!B17</f>
        <v>0</v>
      </c>
      <c r="E11" s="553">
        <f>'Tabela IV'!C17</f>
        <v>0</v>
      </c>
      <c r="F11" s="553">
        <f>'Tabela IV'!D17</f>
        <v>0</v>
      </c>
    </row>
    <row r="12" spans="1:8" x14ac:dyDescent="0.2">
      <c r="A12" s="552">
        <f>+'Tabela I'!$K$2</f>
        <v>0</v>
      </c>
      <c r="B12" s="552">
        <f>+'Tabela I'!$K$1</f>
        <v>2019</v>
      </c>
      <c r="C12" s="554">
        <v>7</v>
      </c>
      <c r="D12" s="553">
        <f>'Tabela IV'!B18</f>
        <v>0</v>
      </c>
      <c r="E12" s="553">
        <f>'Tabela IV'!C18</f>
        <v>0</v>
      </c>
      <c r="F12" s="553">
        <f>'Tabela IV'!D18</f>
        <v>0</v>
      </c>
    </row>
    <row r="13" spans="1:8" x14ac:dyDescent="0.2">
      <c r="A13" s="550"/>
      <c r="B13" s="550"/>
      <c r="C13" s="555"/>
      <c r="D13" s="550"/>
      <c r="E13" s="550"/>
    </row>
    <row r="15" spans="1:8" x14ac:dyDescent="0.2">
      <c r="A15" s="161" t="s">
        <v>96</v>
      </c>
      <c r="B15" s="161" t="s">
        <v>97</v>
      </c>
      <c r="C15" s="161" t="s">
        <v>250</v>
      </c>
      <c r="D15" s="161" t="s">
        <v>277</v>
      </c>
      <c r="E15" s="161" t="s">
        <v>278</v>
      </c>
      <c r="F15" s="161" t="s">
        <v>279</v>
      </c>
      <c r="G15" s="161" t="s">
        <v>71</v>
      </c>
      <c r="H15" s="551"/>
    </row>
    <row r="16" spans="1:8" x14ac:dyDescent="0.2">
      <c r="A16" s="552">
        <f>+'Tabela I'!$K$2</f>
        <v>0</v>
      </c>
      <c r="B16" s="552">
        <f>+'Tabela I'!$K$1</f>
        <v>2019</v>
      </c>
      <c r="C16" s="554">
        <v>3</v>
      </c>
      <c r="D16" s="553">
        <f>'Tabela IV'!B23</f>
        <v>0</v>
      </c>
      <c r="E16" s="553">
        <f>'Tabela IV'!C23</f>
        <v>0</v>
      </c>
      <c r="F16" s="553">
        <f>'Tabela IV'!D23</f>
        <v>0</v>
      </c>
      <c r="G16" s="553">
        <f>'Tabela IV'!E23</f>
        <v>0</v>
      </c>
    </row>
    <row r="19" spans="1:4" x14ac:dyDescent="0.2">
      <c r="A19" s="161" t="s">
        <v>96</v>
      </c>
      <c r="B19" s="161" t="s">
        <v>97</v>
      </c>
      <c r="C19" s="161" t="s">
        <v>280</v>
      </c>
      <c r="D19" s="161" t="s">
        <v>281</v>
      </c>
    </row>
    <row r="20" spans="1:4" x14ac:dyDescent="0.2">
      <c r="A20" s="552">
        <f>+'Tabela I'!$K$2</f>
        <v>0</v>
      </c>
      <c r="B20" s="552">
        <f>+'Tabela I'!$K$1</f>
        <v>2019</v>
      </c>
      <c r="C20" s="553">
        <f>'Tabela IV'!B25</f>
        <v>0</v>
      </c>
      <c r="D20" s="553">
        <f>'Tabela IV'!B26</f>
        <v>0</v>
      </c>
    </row>
  </sheetData>
  <sheetProtection password="CCF6" sheet="1" objects="1" scenarios="1"/>
  <pageMargins left="0.75" right="0.75" top="1" bottom="1" header="0.5" footer="0.51180555555555496"/>
  <pageSetup firstPageNumber="0" orientation="portrait" horizontalDpi="300" verticalDpi="300" r:id="rId1"/>
  <headerFooter>
    <oddHeader>&amp;R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19"/>
  <sheetViews>
    <sheetView view="pageBreakPreview" zoomScale="75" zoomScaleNormal="70" zoomScalePageLayoutView="75" workbookViewId="0">
      <selection activeCell="Z112" sqref="Z112"/>
    </sheetView>
  </sheetViews>
  <sheetFormatPr defaultColWidth="9.140625" defaultRowHeight="15" x14ac:dyDescent="0.25"/>
  <cols>
    <col min="1" max="2" width="6.28515625" style="166" customWidth="1"/>
    <col min="3" max="3" width="18.42578125" style="167" customWidth="1"/>
    <col min="4" max="4" width="9.85546875" style="167" customWidth="1"/>
    <col min="5" max="5" width="20.42578125" style="167" customWidth="1"/>
    <col min="6" max="6" width="22" style="168" customWidth="1"/>
    <col min="7" max="7" width="11.5703125" style="166" customWidth="1"/>
    <col min="8" max="8" width="11.42578125" style="166" customWidth="1"/>
    <col min="9" max="10" width="11" style="166" customWidth="1"/>
    <col min="11" max="12" width="9.85546875" style="166" customWidth="1"/>
    <col min="13" max="13" width="11" style="166" customWidth="1"/>
    <col min="14" max="14" width="10.140625" style="166" customWidth="1"/>
    <col min="15" max="15" width="9" style="166" customWidth="1"/>
    <col min="16" max="16" width="12.140625" style="166" customWidth="1"/>
    <col min="17" max="17" width="11" style="166" customWidth="1"/>
    <col min="18" max="18" width="7.42578125" style="166" customWidth="1"/>
    <col min="19" max="19" width="6.85546875" style="166" customWidth="1"/>
    <col min="20" max="21" width="6.140625" style="166" customWidth="1"/>
    <col min="22" max="1025" width="9.140625" style="166"/>
  </cols>
  <sheetData>
    <row r="1" spans="1:26" s="560" customFormat="1" ht="45" customHeight="1" x14ac:dyDescent="0.25">
      <c r="A1" s="556" t="s">
        <v>224</v>
      </c>
      <c r="B1" s="556" t="s">
        <v>223</v>
      </c>
      <c r="C1" s="556" t="s">
        <v>225</v>
      </c>
      <c r="D1" s="556" t="s">
        <v>282</v>
      </c>
      <c r="E1" s="556" t="s">
        <v>107</v>
      </c>
      <c r="F1" s="556" t="s">
        <v>226</v>
      </c>
      <c r="G1" s="556" t="s">
        <v>283</v>
      </c>
      <c r="H1" s="557" t="s">
        <v>284</v>
      </c>
      <c r="I1" s="557" t="s">
        <v>285</v>
      </c>
      <c r="J1" s="557" t="s">
        <v>286</v>
      </c>
      <c r="K1" s="556" t="s">
        <v>287</v>
      </c>
      <c r="L1" s="556" t="s">
        <v>288</v>
      </c>
      <c r="M1" s="556" t="s">
        <v>289</v>
      </c>
      <c r="N1" s="556" t="s">
        <v>290</v>
      </c>
      <c r="O1" s="556" t="s">
        <v>291</v>
      </c>
      <c r="P1" s="556" t="s">
        <v>292</v>
      </c>
      <c r="Q1" s="558" t="s">
        <v>293</v>
      </c>
      <c r="R1" s="558" t="s">
        <v>294</v>
      </c>
      <c r="S1" s="558" t="s">
        <v>295</v>
      </c>
      <c r="T1" s="558" t="s">
        <v>296</v>
      </c>
      <c r="U1" s="558" t="s">
        <v>297</v>
      </c>
      <c r="V1" s="559" t="s">
        <v>298</v>
      </c>
      <c r="X1" s="561"/>
      <c r="Y1" s="561"/>
      <c r="Z1" s="561"/>
    </row>
    <row r="2" spans="1:26" s="168" customFormat="1" x14ac:dyDescent="0.25">
      <c r="A2" s="552">
        <f>'Tabela I'!$K$1</f>
        <v>2019</v>
      </c>
      <c r="B2" s="552">
        <f>'Tabela I'!$K$2</f>
        <v>0</v>
      </c>
      <c r="C2" s="562" t="str">
        <f>'Tabela II'!B8</f>
        <v>Bosiljka Rudeš</v>
      </c>
      <c r="D2" s="562" t="str">
        <f>'Tabela II'!C8</f>
        <v>DA</v>
      </c>
      <c r="E2" s="562">
        <f>'Tabela II'!D8</f>
        <v>0</v>
      </c>
      <c r="F2" s="562" t="str">
        <f>'Tabela II'!E8</f>
        <v>Predsjednik suda</v>
      </c>
      <c r="G2" s="562">
        <f>'Tabela II'!G8</f>
        <v>0</v>
      </c>
      <c r="H2" s="562">
        <f>'Tabela II'!H8</f>
        <v>0</v>
      </c>
      <c r="I2" s="562">
        <f>'Tabela II'!I8</f>
        <v>0</v>
      </c>
      <c r="J2" s="562">
        <f>'Tabela II'!J8</f>
        <v>261</v>
      </c>
      <c r="K2" s="562">
        <f>'Tabela II'!K8</f>
        <v>0</v>
      </c>
      <c r="L2" s="562">
        <f>'Tabela II'!L8</f>
        <v>0</v>
      </c>
      <c r="M2" s="562">
        <f>'Tabela II'!M8</f>
        <v>0</v>
      </c>
      <c r="N2" s="562">
        <f>'Tabela II'!N8</f>
        <v>0</v>
      </c>
      <c r="O2" s="562" t="str">
        <f>'Tabela II'!O8</f>
        <v/>
      </c>
      <c r="P2" s="562" t="str">
        <f>'Tabela II'!P8</f>
        <v/>
      </c>
      <c r="Q2" s="562">
        <f>'Tabela II'!Q8</f>
        <v>0</v>
      </c>
      <c r="R2" s="562">
        <f>'Tabela II'!R8</f>
        <v>0</v>
      </c>
      <c r="S2" s="562">
        <f>'Tabela II'!S8</f>
        <v>0</v>
      </c>
      <c r="T2" s="562">
        <f>'Tabela II'!T8</f>
        <v>0</v>
      </c>
      <c r="U2" s="562" t="str">
        <f>'Tabela II'!U8</f>
        <v/>
      </c>
      <c r="V2" s="562" t="str">
        <f>'Tabela II'!V8</f>
        <v/>
      </c>
      <c r="W2" s="563"/>
      <c r="X2" s="563"/>
      <c r="Y2" s="563"/>
    </row>
    <row r="3" spans="1:26" s="564" customFormat="1" x14ac:dyDescent="0.2">
      <c r="A3" s="552">
        <f>'Tabela I'!$K$1</f>
        <v>2019</v>
      </c>
      <c r="B3" s="552">
        <f>'Tabela I'!$K$2</f>
        <v>0</v>
      </c>
      <c r="C3" s="562">
        <f>'Tabela II'!B9</f>
        <v>0</v>
      </c>
      <c r="D3" s="562">
        <f>'Tabela II'!C9</f>
        <v>0</v>
      </c>
      <c r="E3" s="562">
        <f>'Tabela II'!D9</f>
        <v>0</v>
      </c>
      <c r="F3" s="562" t="str">
        <f>'Tabela II'!E9</f>
        <v>Predsjednik suda</v>
      </c>
      <c r="G3" s="562">
        <f>'Tabela II'!G9</f>
        <v>0.5</v>
      </c>
      <c r="H3" s="562" t="str">
        <f>'Tabela II'!H9</f>
        <v>01.01.2019</v>
      </c>
      <c r="I3" s="562" t="str">
        <f>'Tabela II'!I9</f>
        <v>31.12.2019</v>
      </c>
      <c r="J3" s="562">
        <f>'Tabela II'!J9</f>
        <v>261</v>
      </c>
      <c r="K3" s="562">
        <f>'Tabela II'!K9</f>
        <v>6</v>
      </c>
      <c r="L3" s="562">
        <f>'Tabela II'!L9</f>
        <v>1.1474</v>
      </c>
      <c r="M3" s="562">
        <f>'Tabela II'!M9</f>
        <v>0</v>
      </c>
      <c r="N3" s="562">
        <f>'Tabela II'!N9</f>
        <v>0</v>
      </c>
      <c r="O3" s="562">
        <f>'Tabela II'!O9</f>
        <v>2.2948</v>
      </c>
      <c r="P3" s="562">
        <f>'Tabela II'!P9</f>
        <v>2.3487952941176466</v>
      </c>
      <c r="Q3" s="562">
        <f>'Tabela II'!Q9</f>
        <v>0</v>
      </c>
      <c r="R3" s="562">
        <f>'Tabela II'!R9</f>
        <v>0</v>
      </c>
      <c r="S3" s="562">
        <f>'Tabela II'!S9</f>
        <v>0</v>
      </c>
      <c r="T3" s="562">
        <f>'Tabela II'!T9</f>
        <v>0</v>
      </c>
      <c r="U3" s="562" t="str">
        <f>'Tabela II'!U9</f>
        <v/>
      </c>
      <c r="V3" s="562">
        <f>'Tabela II'!V9</f>
        <v>10</v>
      </c>
    </row>
    <row r="4" spans="1:26" s="564" customFormat="1" x14ac:dyDescent="0.2">
      <c r="A4" s="552">
        <f>'Tabela I'!$K$1</f>
        <v>2019</v>
      </c>
      <c r="B4" s="552">
        <f>'Tabela I'!$K$2</f>
        <v>0</v>
      </c>
      <c r="C4" s="562" t="str">
        <f>'Tabela II'!B10</f>
        <v>Mile Zeljko</v>
      </c>
      <c r="D4" s="562" t="str">
        <f>'Tabela II'!C10</f>
        <v>Ne</v>
      </c>
      <c r="E4" s="562" t="str">
        <f>'Tabela II'!D10</f>
        <v xml:space="preserve">   Sudsko odjeljenje</v>
      </c>
      <c r="F4" s="562" t="str">
        <f>'Tabela II'!E10</f>
        <v>Sudija</v>
      </c>
      <c r="G4" s="562">
        <f>'Tabela II'!G10</f>
        <v>1</v>
      </c>
      <c r="H4" s="562" t="str">
        <f>'Tabela II'!H10</f>
        <v>01.01.2019</v>
      </c>
      <c r="I4" s="562" t="str">
        <f>'Tabela II'!I10</f>
        <v>31.12.2019</v>
      </c>
      <c r="J4" s="562">
        <f>'Tabela II'!J10</f>
        <v>261</v>
      </c>
      <c r="K4" s="562">
        <f>'Tabela II'!K10</f>
        <v>9</v>
      </c>
      <c r="L4" s="562">
        <f>'Tabela II'!L10</f>
        <v>0.92569999999999997</v>
      </c>
      <c r="M4" s="562">
        <f>'Tabela II'!M10</f>
        <v>0</v>
      </c>
      <c r="N4" s="562">
        <f>'Tabela II'!N10</f>
        <v>0</v>
      </c>
      <c r="O4" s="562">
        <f>'Tabela II'!O10</f>
        <v>0.92569999999999997</v>
      </c>
      <c r="P4" s="562">
        <f>'Tabela II'!P10</f>
        <v>0.9587607142857143</v>
      </c>
      <c r="Q4" s="562">
        <f>'Tabela II'!Q10</f>
        <v>0</v>
      </c>
      <c r="R4" s="562">
        <f>'Tabela II'!R10</f>
        <v>0</v>
      </c>
      <c r="S4" s="562">
        <f>'Tabela II'!S10</f>
        <v>0</v>
      </c>
      <c r="T4" s="562">
        <f>'Tabela II'!T10</f>
        <v>0</v>
      </c>
      <c r="U4" s="562" t="str">
        <f>'Tabela II'!U10</f>
        <v/>
      </c>
      <c r="V4" s="562" t="str">
        <f>'Tabela II'!V10</f>
        <v/>
      </c>
    </row>
    <row r="5" spans="1:26" s="564" customFormat="1" x14ac:dyDescent="0.2">
      <c r="A5" s="552">
        <f>'Tabela I'!$K$1</f>
        <v>2019</v>
      </c>
      <c r="B5" s="552">
        <f>'Tabela I'!$K$2</f>
        <v>0</v>
      </c>
      <c r="C5" s="562" t="str">
        <f>'Tabela II'!B11</f>
        <v>Gordana Pažin</v>
      </c>
      <c r="D5" s="562" t="str">
        <f>'Tabela II'!C11</f>
        <v>Ne</v>
      </c>
      <c r="E5" s="562" t="str">
        <f>'Tabela II'!D11</f>
        <v xml:space="preserve">   Sudsko odjeljenje</v>
      </c>
      <c r="F5" s="562" t="str">
        <f>'Tabela II'!E11</f>
        <v>Sudija</v>
      </c>
      <c r="G5" s="562">
        <f>'Tabela II'!G11</f>
        <v>1</v>
      </c>
      <c r="H5" s="562" t="str">
        <f>'Tabela II'!H11</f>
        <v>01.01.2019</v>
      </c>
      <c r="I5" s="562" t="str">
        <f>'Tabela II'!I11</f>
        <v>31.12.2019</v>
      </c>
      <c r="J5" s="562">
        <f>'Tabela II'!J11</f>
        <v>261</v>
      </c>
      <c r="K5" s="562">
        <f>'Tabela II'!K11</f>
        <v>0</v>
      </c>
      <c r="L5" s="562">
        <f>'Tabela II'!L11</f>
        <v>0.93010000000000004</v>
      </c>
      <c r="M5" s="562">
        <f>'Tabela II'!M11</f>
        <v>0</v>
      </c>
      <c r="N5" s="562">
        <f>'Tabela II'!N11</f>
        <v>0</v>
      </c>
      <c r="O5" s="562">
        <f>'Tabela II'!O11</f>
        <v>0.93010000000000004</v>
      </c>
      <c r="P5" s="562">
        <f>'Tabela II'!P11</f>
        <v>0.93010000000000004</v>
      </c>
      <c r="Q5" s="562">
        <f>'Tabela II'!Q11</f>
        <v>0</v>
      </c>
      <c r="R5" s="562">
        <f>'Tabela II'!R11</f>
        <v>0</v>
      </c>
      <c r="S5" s="562">
        <f>'Tabela II'!S11</f>
        <v>0</v>
      </c>
      <c r="T5" s="562">
        <f>'Tabela II'!T11</f>
        <v>0</v>
      </c>
      <c r="U5" s="562" t="str">
        <f>'Tabela II'!U11</f>
        <v/>
      </c>
      <c r="V5" s="562" t="str">
        <f>'Tabela II'!V11</f>
        <v/>
      </c>
    </row>
    <row r="6" spans="1:26" s="564" customFormat="1" x14ac:dyDescent="0.2">
      <c r="A6" s="552">
        <f>'Tabela I'!$K$1</f>
        <v>2019</v>
      </c>
      <c r="B6" s="552">
        <f>'Tabela I'!$K$2</f>
        <v>0</v>
      </c>
      <c r="C6" s="562" t="str">
        <f>'Tabela II'!B12</f>
        <v>Katica Artuković</v>
      </c>
      <c r="D6" s="562" t="str">
        <f>'Tabela II'!C12</f>
        <v>DA</v>
      </c>
      <c r="E6" s="562" t="str">
        <f>'Tabela II'!D12</f>
        <v xml:space="preserve">   Sudsko odjeljenje</v>
      </c>
      <c r="F6" s="562" t="str">
        <f>'Tabela II'!E12</f>
        <v>Sudija</v>
      </c>
      <c r="G6" s="562">
        <f>'Tabela II'!G12</f>
        <v>1</v>
      </c>
      <c r="H6" s="562" t="str">
        <f>'Tabela II'!H12</f>
        <v>01.01.2019</v>
      </c>
      <c r="I6" s="562" t="str">
        <f>'Tabela II'!I12</f>
        <v>31.12.2019</v>
      </c>
      <c r="J6" s="562">
        <f>'Tabela II'!J12</f>
        <v>261</v>
      </c>
      <c r="K6" s="562">
        <f>'Tabela II'!K12</f>
        <v>7</v>
      </c>
      <c r="L6" s="562">
        <f>'Tabela II'!L12</f>
        <v>1.0051000000000001</v>
      </c>
      <c r="M6" s="562">
        <f>'Tabela II'!M12</f>
        <v>0</v>
      </c>
      <c r="N6" s="562">
        <f>'Tabela II'!N12</f>
        <v>0.1454</v>
      </c>
      <c r="O6" s="562">
        <f>'Tabela II'!O12</f>
        <v>1.1505000000000001</v>
      </c>
      <c r="P6" s="562">
        <f>'Tabela II'!P12</f>
        <v>1.1822066929133859</v>
      </c>
      <c r="Q6" s="562">
        <f>'Tabela II'!Q12</f>
        <v>0</v>
      </c>
      <c r="R6" s="562">
        <f>'Tabela II'!R12</f>
        <v>0</v>
      </c>
      <c r="S6" s="562">
        <f>'Tabela II'!S12</f>
        <v>0</v>
      </c>
      <c r="T6" s="562">
        <f>'Tabela II'!T12</f>
        <v>0</v>
      </c>
      <c r="U6" s="562" t="str">
        <f>'Tabela II'!U12</f>
        <v/>
      </c>
      <c r="V6" s="562">
        <f>'Tabela II'!V12</f>
        <v>30</v>
      </c>
    </row>
    <row r="7" spans="1:26" s="564" customFormat="1" x14ac:dyDescent="0.2">
      <c r="A7" s="552">
        <f>'Tabela I'!$K$1</f>
        <v>2019</v>
      </c>
      <c r="B7" s="552">
        <f>'Tabela I'!$K$2</f>
        <v>0</v>
      </c>
      <c r="C7" s="562" t="str">
        <f>'Tabela II'!B13</f>
        <v>Franjo Ravlija</v>
      </c>
      <c r="D7" s="562" t="str">
        <f>'Tabela II'!C13</f>
        <v>Ne</v>
      </c>
      <c r="E7" s="562" t="str">
        <f>'Tabela II'!D13</f>
        <v xml:space="preserve">   Sudsko odjeljenje</v>
      </c>
      <c r="F7" s="562" t="str">
        <f>'Tabela II'!E13</f>
        <v>Sudija</v>
      </c>
      <c r="G7" s="562">
        <f>'Tabela II'!G13</f>
        <v>1</v>
      </c>
      <c r="H7" s="562" t="str">
        <f>'Tabela II'!H13</f>
        <v>01.01.2019</v>
      </c>
      <c r="I7" s="562" t="str">
        <f>'Tabela II'!I13</f>
        <v>31.12.2019</v>
      </c>
      <c r="J7" s="562">
        <f>'Tabela II'!J13</f>
        <v>261</v>
      </c>
      <c r="K7" s="562">
        <f>'Tabela II'!K13</f>
        <v>6</v>
      </c>
      <c r="L7" s="562">
        <f>'Tabela II'!L13</f>
        <v>1.0589999999999999</v>
      </c>
      <c r="M7" s="562">
        <f>'Tabela II'!M13</f>
        <v>0</v>
      </c>
      <c r="N7" s="562">
        <f>'Tabela II'!N13</f>
        <v>0</v>
      </c>
      <c r="O7" s="562">
        <f>'Tabela II'!O13</f>
        <v>1.0589999999999999</v>
      </c>
      <c r="P7" s="562">
        <f>'Tabela II'!P13</f>
        <v>1.0839176470588234</v>
      </c>
      <c r="Q7" s="562">
        <f>'Tabela II'!Q13</f>
        <v>0</v>
      </c>
      <c r="R7" s="562">
        <f>'Tabela II'!R13</f>
        <v>0</v>
      </c>
      <c r="S7" s="562">
        <f>'Tabela II'!S13</f>
        <v>0</v>
      </c>
      <c r="T7" s="562">
        <f>'Tabela II'!T13</f>
        <v>0</v>
      </c>
      <c r="U7" s="562" t="str">
        <f>'Tabela II'!U13</f>
        <v/>
      </c>
      <c r="V7" s="562" t="str">
        <f>'Tabela II'!V13</f>
        <v/>
      </c>
    </row>
    <row r="8" spans="1:26" s="564" customFormat="1" x14ac:dyDescent="0.2">
      <c r="A8" s="552">
        <f>'Tabela I'!$K$1</f>
        <v>2019</v>
      </c>
      <c r="B8" s="552">
        <f>'Tabela I'!$K$2</f>
        <v>0</v>
      </c>
      <c r="C8" s="562">
        <f>'Tabela II'!B14</f>
        <v>0</v>
      </c>
      <c r="D8" s="562">
        <f>'Tabela II'!C14</f>
        <v>0</v>
      </c>
      <c r="E8" s="562">
        <f>'Tabela II'!D14</f>
        <v>0</v>
      </c>
      <c r="F8" s="562">
        <f>'Tabela II'!E14</f>
        <v>0</v>
      </c>
      <c r="G8" s="562">
        <f>'Tabela II'!G14</f>
        <v>0</v>
      </c>
      <c r="H8" s="562">
        <f>'Tabela II'!H14</f>
        <v>0</v>
      </c>
      <c r="I8" s="562">
        <f>'Tabela II'!I14</f>
        <v>0</v>
      </c>
      <c r="J8" s="562">
        <f>'Tabela II'!J14</f>
        <v>261</v>
      </c>
      <c r="K8" s="562">
        <f>'Tabela II'!K14</f>
        <v>0</v>
      </c>
      <c r="L8" s="562">
        <f>'Tabela II'!L14</f>
        <v>0</v>
      </c>
      <c r="M8" s="562">
        <f>'Tabela II'!M14</f>
        <v>0</v>
      </c>
      <c r="N8" s="562">
        <f>'Tabela II'!N14</f>
        <v>0</v>
      </c>
      <c r="O8" s="562" t="str">
        <f>'Tabela II'!O14</f>
        <v/>
      </c>
      <c r="P8" s="562" t="str">
        <f>'Tabela II'!P14</f>
        <v/>
      </c>
      <c r="Q8" s="562">
        <f>'Tabela II'!Q14</f>
        <v>0</v>
      </c>
      <c r="R8" s="562">
        <f>'Tabela II'!R14</f>
        <v>0</v>
      </c>
      <c r="S8" s="562">
        <f>'Tabela II'!S14</f>
        <v>0</v>
      </c>
      <c r="T8" s="562">
        <f>'Tabela II'!T14</f>
        <v>0</v>
      </c>
      <c r="U8" s="562" t="str">
        <f>'Tabela II'!U14</f>
        <v/>
      </c>
      <c r="V8" s="562" t="str">
        <f>'Tabela II'!V14</f>
        <v/>
      </c>
    </row>
    <row r="9" spans="1:26" s="564" customFormat="1" x14ac:dyDescent="0.2">
      <c r="A9" s="552">
        <f>'Tabela I'!$K$1</f>
        <v>2019</v>
      </c>
      <c r="B9" s="552">
        <f>'Tabela I'!$K$2</f>
        <v>0</v>
      </c>
      <c r="C9" s="562">
        <f>'Tabela II'!B15</f>
        <v>0</v>
      </c>
      <c r="D9" s="562">
        <f>'Tabela II'!C15</f>
        <v>0</v>
      </c>
      <c r="E9" s="562">
        <f>'Tabela II'!D15</f>
        <v>0</v>
      </c>
      <c r="F9" s="562">
        <f>'Tabela II'!E15</f>
        <v>0</v>
      </c>
      <c r="G9" s="562">
        <f>'Tabela II'!G15</f>
        <v>0</v>
      </c>
      <c r="H9" s="562">
        <f>'Tabela II'!H15</f>
        <v>0</v>
      </c>
      <c r="I9" s="562">
        <f>'Tabela II'!I15</f>
        <v>0</v>
      </c>
      <c r="J9" s="562">
        <f>'Tabela II'!J15</f>
        <v>261</v>
      </c>
      <c r="K9" s="562">
        <f>'Tabela II'!K15</f>
        <v>0</v>
      </c>
      <c r="L9" s="562">
        <f>'Tabela II'!L15</f>
        <v>0</v>
      </c>
      <c r="M9" s="562">
        <f>'Tabela II'!M15</f>
        <v>0</v>
      </c>
      <c r="N9" s="562">
        <f>'Tabela II'!N15</f>
        <v>0</v>
      </c>
      <c r="O9" s="562" t="str">
        <f>'Tabela II'!O15</f>
        <v/>
      </c>
      <c r="P9" s="562" t="str">
        <f>'Tabela II'!P15</f>
        <v/>
      </c>
      <c r="Q9" s="562">
        <f>'Tabela II'!Q15</f>
        <v>0</v>
      </c>
      <c r="R9" s="562">
        <f>'Tabela II'!R15</f>
        <v>0</v>
      </c>
      <c r="S9" s="562">
        <f>'Tabela II'!S15</f>
        <v>0</v>
      </c>
      <c r="T9" s="562">
        <f>'Tabela II'!T15</f>
        <v>0</v>
      </c>
      <c r="U9" s="562" t="str">
        <f>'Tabela II'!U15</f>
        <v/>
      </c>
      <c r="V9" s="562" t="str">
        <f>'Tabela II'!V15</f>
        <v/>
      </c>
    </row>
    <row r="10" spans="1:26" s="564" customFormat="1" x14ac:dyDescent="0.2">
      <c r="A10" s="552">
        <f>'Tabela I'!$K$1</f>
        <v>2019</v>
      </c>
      <c r="B10" s="552">
        <f>'Tabela I'!$K$2</f>
        <v>0</v>
      </c>
      <c r="C10" s="562">
        <f>'Tabela II'!B16</f>
        <v>0</v>
      </c>
      <c r="D10" s="562">
        <f>'Tabela II'!C16</f>
        <v>0</v>
      </c>
      <c r="E10" s="562">
        <f>'Tabela II'!D16</f>
        <v>0</v>
      </c>
      <c r="F10" s="562">
        <f>'Tabela II'!E16</f>
        <v>0</v>
      </c>
      <c r="G10" s="562">
        <f>'Tabela II'!G16</f>
        <v>0</v>
      </c>
      <c r="H10" s="562">
        <f>'Tabela II'!H16</f>
        <v>0</v>
      </c>
      <c r="I10" s="562">
        <f>'Tabela II'!I16</f>
        <v>0</v>
      </c>
      <c r="J10" s="562">
        <f>'Tabela II'!J16</f>
        <v>261</v>
      </c>
      <c r="K10" s="562">
        <f>'Tabela II'!K16</f>
        <v>0</v>
      </c>
      <c r="L10" s="562">
        <f>'Tabela II'!L16</f>
        <v>0</v>
      </c>
      <c r="M10" s="562">
        <f>'Tabela II'!M16</f>
        <v>0</v>
      </c>
      <c r="N10" s="562">
        <f>'Tabela II'!N16</f>
        <v>0</v>
      </c>
      <c r="O10" s="562" t="str">
        <f>'Tabela II'!O16</f>
        <v/>
      </c>
      <c r="P10" s="562" t="str">
        <f>'Tabela II'!P16</f>
        <v/>
      </c>
      <c r="Q10" s="562">
        <f>'Tabela II'!Q16</f>
        <v>0</v>
      </c>
      <c r="R10" s="562">
        <f>'Tabela II'!R16</f>
        <v>0</v>
      </c>
      <c r="S10" s="562">
        <f>'Tabela II'!S16</f>
        <v>0</v>
      </c>
      <c r="T10" s="562">
        <f>'Tabela II'!T16</f>
        <v>0</v>
      </c>
      <c r="U10" s="562" t="str">
        <f>'Tabela II'!U16</f>
        <v/>
      </c>
      <c r="V10" s="562" t="str">
        <f>'Tabela II'!V16</f>
        <v/>
      </c>
    </row>
    <row r="11" spans="1:26" s="564" customFormat="1" x14ac:dyDescent="0.2">
      <c r="A11" s="552">
        <f>'Tabela I'!$K$1</f>
        <v>2019</v>
      </c>
      <c r="B11" s="552">
        <f>'Tabela I'!$K$2</f>
        <v>0</v>
      </c>
      <c r="C11" s="562">
        <f>'Tabela II'!B17</f>
        <v>0</v>
      </c>
      <c r="D11" s="562">
        <f>'Tabela II'!C17</f>
        <v>0</v>
      </c>
      <c r="E11" s="562">
        <f>'Tabela II'!D17</f>
        <v>0</v>
      </c>
      <c r="F11" s="562">
        <f>'Tabela II'!E17</f>
        <v>0</v>
      </c>
      <c r="G11" s="562">
        <f>'Tabela II'!G17</f>
        <v>0</v>
      </c>
      <c r="H11" s="562">
        <f>'Tabela II'!H17</f>
        <v>0</v>
      </c>
      <c r="I11" s="562">
        <f>'Tabela II'!I17</f>
        <v>0</v>
      </c>
      <c r="J11" s="562">
        <f>'Tabela II'!J17</f>
        <v>261</v>
      </c>
      <c r="K11" s="562">
        <f>'Tabela II'!K17</f>
        <v>0</v>
      </c>
      <c r="L11" s="562">
        <f>'Tabela II'!L17</f>
        <v>0</v>
      </c>
      <c r="M11" s="562">
        <f>'Tabela II'!M17</f>
        <v>0</v>
      </c>
      <c r="N11" s="562">
        <f>'Tabela II'!N17</f>
        <v>0</v>
      </c>
      <c r="O11" s="562" t="str">
        <f>'Tabela II'!O17</f>
        <v/>
      </c>
      <c r="P11" s="562" t="str">
        <f>'Tabela II'!P17</f>
        <v/>
      </c>
      <c r="Q11" s="562">
        <f>'Tabela II'!Q17</f>
        <v>0</v>
      </c>
      <c r="R11" s="562">
        <f>'Tabela II'!R17</f>
        <v>0</v>
      </c>
      <c r="S11" s="562">
        <f>'Tabela II'!S17</f>
        <v>0</v>
      </c>
      <c r="T11" s="562">
        <f>'Tabela II'!T17</f>
        <v>0</v>
      </c>
      <c r="U11" s="562" t="str">
        <f>'Tabela II'!U17</f>
        <v/>
      </c>
      <c r="V11" s="562" t="str">
        <f>'Tabela II'!V17</f>
        <v/>
      </c>
    </row>
    <row r="12" spans="1:26" s="564" customFormat="1" x14ac:dyDescent="0.2">
      <c r="A12" s="552">
        <f>'Tabela I'!$K$1</f>
        <v>2019</v>
      </c>
      <c r="B12" s="552">
        <f>'Tabela I'!$K$2</f>
        <v>0</v>
      </c>
      <c r="C12" s="562">
        <f>'Tabela II'!B18</f>
        <v>0</v>
      </c>
      <c r="D12" s="562">
        <f>'Tabela II'!C18</f>
        <v>0</v>
      </c>
      <c r="E12" s="562">
        <f>'Tabela II'!D18</f>
        <v>0</v>
      </c>
      <c r="F12" s="562">
        <f>'Tabela II'!E18</f>
        <v>0</v>
      </c>
      <c r="G12" s="562">
        <f>'Tabela II'!G18</f>
        <v>0</v>
      </c>
      <c r="H12" s="562">
        <f>'Tabela II'!H18</f>
        <v>0</v>
      </c>
      <c r="I12" s="562">
        <f>'Tabela II'!I18</f>
        <v>0</v>
      </c>
      <c r="J12" s="562">
        <f>'Tabela II'!J18</f>
        <v>261</v>
      </c>
      <c r="K12" s="562">
        <f>'Tabela II'!K18</f>
        <v>0</v>
      </c>
      <c r="L12" s="562">
        <f>'Tabela II'!L18</f>
        <v>0</v>
      </c>
      <c r="M12" s="562">
        <f>'Tabela II'!M18</f>
        <v>0</v>
      </c>
      <c r="N12" s="562">
        <f>'Tabela II'!N18</f>
        <v>0</v>
      </c>
      <c r="O12" s="562" t="str">
        <f>'Tabela II'!O18</f>
        <v/>
      </c>
      <c r="P12" s="562" t="str">
        <f>'Tabela II'!P18</f>
        <v/>
      </c>
      <c r="Q12" s="562">
        <f>'Tabela II'!Q18</f>
        <v>0</v>
      </c>
      <c r="R12" s="562">
        <f>'Tabela II'!R18</f>
        <v>0</v>
      </c>
      <c r="S12" s="562">
        <f>'Tabela II'!S18</f>
        <v>0</v>
      </c>
      <c r="T12" s="562">
        <f>'Tabela II'!T18</f>
        <v>0</v>
      </c>
      <c r="U12" s="562" t="str">
        <f>'Tabela II'!U18</f>
        <v/>
      </c>
      <c r="V12" s="562" t="str">
        <f>'Tabela II'!V18</f>
        <v/>
      </c>
    </row>
    <row r="13" spans="1:26" s="564" customFormat="1" x14ac:dyDescent="0.2">
      <c r="A13" s="552">
        <f>'Tabela I'!$K$1</f>
        <v>2019</v>
      </c>
      <c r="B13" s="552">
        <f>'Tabela I'!$K$2</f>
        <v>0</v>
      </c>
      <c r="C13" s="562">
        <f>'Tabela II'!B19</f>
        <v>0</v>
      </c>
      <c r="D13" s="562">
        <f>'Tabela II'!C19</f>
        <v>0</v>
      </c>
      <c r="E13" s="562">
        <f>'Tabela II'!D19</f>
        <v>0</v>
      </c>
      <c r="F13" s="562">
        <f>'Tabela II'!E19</f>
        <v>0</v>
      </c>
      <c r="G13" s="562">
        <f>'Tabela II'!G19</f>
        <v>0</v>
      </c>
      <c r="H13" s="562">
        <f>'Tabela II'!H19</f>
        <v>0</v>
      </c>
      <c r="I13" s="562">
        <f>'Tabela II'!I19</f>
        <v>0</v>
      </c>
      <c r="J13" s="562">
        <f>'Tabela II'!J19</f>
        <v>261</v>
      </c>
      <c r="K13" s="562">
        <f>'Tabela II'!K19</f>
        <v>0</v>
      </c>
      <c r="L13" s="562">
        <f>'Tabela II'!L19</f>
        <v>0</v>
      </c>
      <c r="M13" s="562">
        <f>'Tabela II'!M19</f>
        <v>0</v>
      </c>
      <c r="N13" s="562">
        <f>'Tabela II'!N19</f>
        <v>0</v>
      </c>
      <c r="O13" s="562" t="str">
        <f>'Tabela II'!O19</f>
        <v/>
      </c>
      <c r="P13" s="562" t="str">
        <f>'Tabela II'!P19</f>
        <v/>
      </c>
      <c r="Q13" s="562">
        <f>'Tabela II'!Q19</f>
        <v>0</v>
      </c>
      <c r="R13" s="562">
        <f>'Tabela II'!R19</f>
        <v>0</v>
      </c>
      <c r="S13" s="562">
        <f>'Tabela II'!S19</f>
        <v>0</v>
      </c>
      <c r="T13" s="562">
        <f>'Tabela II'!T19</f>
        <v>0</v>
      </c>
      <c r="U13" s="562" t="str">
        <f>'Tabela II'!U19</f>
        <v/>
      </c>
      <c r="V13" s="562" t="str">
        <f>'Tabela II'!V19</f>
        <v/>
      </c>
    </row>
    <row r="14" spans="1:26" s="564" customFormat="1" x14ac:dyDescent="0.2">
      <c r="A14" s="552">
        <f>'Tabela I'!$K$1</f>
        <v>2019</v>
      </c>
      <c r="B14" s="552">
        <f>'Tabela I'!$K$2</f>
        <v>0</v>
      </c>
      <c r="C14" s="562">
        <f>'Tabela II'!B20</f>
        <v>0</v>
      </c>
      <c r="D14" s="562">
        <f>'Tabela II'!C20</f>
        <v>0</v>
      </c>
      <c r="E14" s="562">
        <f>'Tabela II'!D20</f>
        <v>0</v>
      </c>
      <c r="F14" s="562">
        <f>'Tabela II'!E20</f>
        <v>0</v>
      </c>
      <c r="G14" s="562">
        <f>'Tabela II'!G20</f>
        <v>0</v>
      </c>
      <c r="H14" s="562">
        <f>'Tabela II'!H20</f>
        <v>0</v>
      </c>
      <c r="I14" s="562">
        <f>'Tabela II'!I20</f>
        <v>0</v>
      </c>
      <c r="J14" s="562">
        <f>'Tabela II'!J20</f>
        <v>261</v>
      </c>
      <c r="K14" s="562">
        <f>'Tabela II'!K20</f>
        <v>0</v>
      </c>
      <c r="L14" s="562">
        <f>'Tabela II'!L20</f>
        <v>0</v>
      </c>
      <c r="M14" s="562">
        <f>'Tabela II'!M20</f>
        <v>0</v>
      </c>
      <c r="N14" s="562">
        <f>'Tabela II'!N20</f>
        <v>0</v>
      </c>
      <c r="O14" s="562" t="str">
        <f>'Tabela II'!O20</f>
        <v/>
      </c>
      <c r="P14" s="562" t="str">
        <f>'Tabela II'!P20</f>
        <v/>
      </c>
      <c r="Q14" s="562">
        <f>'Tabela II'!Q20</f>
        <v>0</v>
      </c>
      <c r="R14" s="562">
        <f>'Tabela II'!R20</f>
        <v>0</v>
      </c>
      <c r="S14" s="562">
        <f>'Tabela II'!S20</f>
        <v>0</v>
      </c>
      <c r="T14" s="562">
        <f>'Tabela II'!T20</f>
        <v>0</v>
      </c>
      <c r="U14" s="562" t="str">
        <f>'Tabela II'!U20</f>
        <v/>
      </c>
      <c r="V14" s="562" t="str">
        <f>'Tabela II'!V20</f>
        <v/>
      </c>
    </row>
    <row r="15" spans="1:26" s="564" customFormat="1" x14ac:dyDescent="0.2">
      <c r="A15" s="552">
        <f>'Tabela I'!$K$1</f>
        <v>2019</v>
      </c>
      <c r="B15" s="552">
        <f>'Tabela I'!$K$2</f>
        <v>0</v>
      </c>
      <c r="C15" s="562">
        <f>'Tabela II'!B21</f>
        <v>0</v>
      </c>
      <c r="D15" s="562">
        <f>'Tabela II'!C21</f>
        <v>0</v>
      </c>
      <c r="E15" s="562">
        <f>'Tabela II'!D21</f>
        <v>0</v>
      </c>
      <c r="F15" s="562">
        <f>'Tabela II'!E21</f>
        <v>0</v>
      </c>
      <c r="G15" s="562">
        <f>'Tabela II'!G21</f>
        <v>0</v>
      </c>
      <c r="H15" s="562">
        <f>'Tabela II'!H21</f>
        <v>0</v>
      </c>
      <c r="I15" s="562">
        <f>'Tabela II'!I21</f>
        <v>0</v>
      </c>
      <c r="J15" s="562">
        <f>'Tabela II'!J21</f>
        <v>261</v>
      </c>
      <c r="K15" s="562">
        <f>'Tabela II'!K21</f>
        <v>0</v>
      </c>
      <c r="L15" s="562">
        <f>'Tabela II'!L21</f>
        <v>0</v>
      </c>
      <c r="M15" s="562">
        <f>'Tabela II'!M21</f>
        <v>0</v>
      </c>
      <c r="N15" s="562">
        <f>'Tabela II'!N21</f>
        <v>0</v>
      </c>
      <c r="O15" s="562" t="str">
        <f>'Tabela II'!O21</f>
        <v/>
      </c>
      <c r="P15" s="562" t="str">
        <f>'Tabela II'!P21</f>
        <v/>
      </c>
      <c r="Q15" s="562">
        <f>'Tabela II'!Q21</f>
        <v>0</v>
      </c>
      <c r="R15" s="562">
        <f>'Tabela II'!R21</f>
        <v>0</v>
      </c>
      <c r="S15" s="562">
        <f>'Tabela II'!S21</f>
        <v>0</v>
      </c>
      <c r="T15" s="562">
        <f>'Tabela II'!T21</f>
        <v>0</v>
      </c>
      <c r="U15" s="562" t="str">
        <f>'Tabela II'!U21</f>
        <v/>
      </c>
      <c r="V15" s="562" t="str">
        <f>'Tabela II'!V21</f>
        <v/>
      </c>
    </row>
    <row r="16" spans="1:26" s="564" customFormat="1" x14ac:dyDescent="0.2">
      <c r="A16" s="552">
        <f>'Tabela I'!$K$1</f>
        <v>2019</v>
      </c>
      <c r="B16" s="552">
        <f>'Tabela I'!$K$2</f>
        <v>0</v>
      </c>
      <c r="C16" s="562">
        <f>'Tabela II'!B22</f>
        <v>0</v>
      </c>
      <c r="D16" s="562">
        <f>'Tabela II'!C22</f>
        <v>0</v>
      </c>
      <c r="E16" s="562">
        <f>'Tabela II'!D22</f>
        <v>0</v>
      </c>
      <c r="F16" s="562">
        <f>'Tabela II'!E22</f>
        <v>0</v>
      </c>
      <c r="G16" s="562">
        <f>'Tabela II'!G22</f>
        <v>0</v>
      </c>
      <c r="H16" s="562">
        <f>'Tabela II'!H22</f>
        <v>0</v>
      </c>
      <c r="I16" s="562">
        <f>'Tabela II'!I22</f>
        <v>0</v>
      </c>
      <c r="J16" s="562">
        <f>'Tabela II'!J22</f>
        <v>261</v>
      </c>
      <c r="K16" s="562">
        <f>'Tabela II'!K22</f>
        <v>0</v>
      </c>
      <c r="L16" s="562">
        <f>'Tabela II'!L22</f>
        <v>0</v>
      </c>
      <c r="M16" s="562">
        <f>'Tabela II'!M22</f>
        <v>0</v>
      </c>
      <c r="N16" s="562">
        <f>'Tabela II'!N22</f>
        <v>0</v>
      </c>
      <c r="O16" s="562" t="str">
        <f>'Tabela II'!O22</f>
        <v/>
      </c>
      <c r="P16" s="562" t="str">
        <f>'Tabela II'!P22</f>
        <v/>
      </c>
      <c r="Q16" s="562">
        <f>'Tabela II'!Q22</f>
        <v>0</v>
      </c>
      <c r="R16" s="562">
        <f>'Tabela II'!R22</f>
        <v>0</v>
      </c>
      <c r="S16" s="562">
        <f>'Tabela II'!S22</f>
        <v>0</v>
      </c>
      <c r="T16" s="562">
        <f>'Tabela II'!T22</f>
        <v>0</v>
      </c>
      <c r="U16" s="562" t="str">
        <f>'Tabela II'!U22</f>
        <v/>
      </c>
      <c r="V16" s="562" t="str">
        <f>'Tabela II'!V22</f>
        <v/>
      </c>
    </row>
    <row r="17" spans="1:22" s="564" customFormat="1" x14ac:dyDescent="0.2">
      <c r="A17" s="552">
        <f>'Tabela I'!$K$1</f>
        <v>2019</v>
      </c>
      <c r="B17" s="552">
        <f>'Tabela I'!$K$2</f>
        <v>0</v>
      </c>
      <c r="C17" s="562">
        <f>'Tabela II'!B23</f>
        <v>0</v>
      </c>
      <c r="D17" s="562">
        <f>'Tabela II'!C23</f>
        <v>0</v>
      </c>
      <c r="E17" s="562">
        <f>'Tabela II'!D23</f>
        <v>0</v>
      </c>
      <c r="F17" s="562">
        <f>'Tabela II'!E23</f>
        <v>0</v>
      </c>
      <c r="G17" s="562">
        <f>'Tabela II'!G23</f>
        <v>0</v>
      </c>
      <c r="H17" s="562">
        <f>'Tabela II'!H23</f>
        <v>0</v>
      </c>
      <c r="I17" s="562">
        <f>'Tabela II'!I23</f>
        <v>0</v>
      </c>
      <c r="J17" s="562">
        <f>'Tabela II'!J23</f>
        <v>261</v>
      </c>
      <c r="K17" s="562">
        <f>'Tabela II'!K23</f>
        <v>0</v>
      </c>
      <c r="L17" s="562">
        <f>'Tabela II'!L23</f>
        <v>0</v>
      </c>
      <c r="M17" s="562">
        <f>'Tabela II'!M23</f>
        <v>0</v>
      </c>
      <c r="N17" s="562">
        <f>'Tabela II'!N23</f>
        <v>0</v>
      </c>
      <c r="O17" s="562" t="str">
        <f>'Tabela II'!O23</f>
        <v/>
      </c>
      <c r="P17" s="562" t="str">
        <f>'Tabela II'!P23</f>
        <v/>
      </c>
      <c r="Q17" s="562">
        <f>'Tabela II'!Q23</f>
        <v>0</v>
      </c>
      <c r="R17" s="562">
        <f>'Tabela II'!R23</f>
        <v>0</v>
      </c>
      <c r="S17" s="562">
        <f>'Tabela II'!S23</f>
        <v>0</v>
      </c>
      <c r="T17" s="562">
        <f>'Tabela II'!T23</f>
        <v>0</v>
      </c>
      <c r="U17" s="562" t="str">
        <f>'Tabela II'!U23</f>
        <v/>
      </c>
      <c r="V17" s="562" t="str">
        <f>'Tabela II'!V23</f>
        <v/>
      </c>
    </row>
    <row r="18" spans="1:22" s="564" customFormat="1" x14ac:dyDescent="0.2">
      <c r="A18" s="552">
        <f>'Tabela I'!$K$1</f>
        <v>2019</v>
      </c>
      <c r="B18" s="552">
        <f>'Tabela I'!$K$2</f>
        <v>0</v>
      </c>
      <c r="C18" s="562">
        <f>'Tabela II'!B24</f>
        <v>0</v>
      </c>
      <c r="D18" s="562">
        <f>'Tabela II'!C24</f>
        <v>0</v>
      </c>
      <c r="E18" s="562">
        <f>'Tabela II'!D24</f>
        <v>0</v>
      </c>
      <c r="F18" s="562">
        <f>'Tabela II'!E24</f>
        <v>0</v>
      </c>
      <c r="G18" s="562">
        <f>'Tabela II'!G24</f>
        <v>0</v>
      </c>
      <c r="H18" s="562">
        <f>'Tabela II'!H24</f>
        <v>0</v>
      </c>
      <c r="I18" s="562">
        <f>'Tabela II'!I24</f>
        <v>0</v>
      </c>
      <c r="J18" s="562">
        <f>'Tabela II'!J24</f>
        <v>261</v>
      </c>
      <c r="K18" s="562">
        <f>'Tabela II'!K24</f>
        <v>0</v>
      </c>
      <c r="L18" s="562">
        <f>'Tabela II'!L24</f>
        <v>0</v>
      </c>
      <c r="M18" s="562">
        <f>'Tabela II'!M24</f>
        <v>0</v>
      </c>
      <c r="N18" s="562">
        <f>'Tabela II'!N24</f>
        <v>0</v>
      </c>
      <c r="O18" s="562" t="str">
        <f>'Tabela II'!O24</f>
        <v/>
      </c>
      <c r="P18" s="562" t="str">
        <f>'Tabela II'!P24</f>
        <v/>
      </c>
      <c r="Q18" s="562">
        <f>'Tabela II'!Q24</f>
        <v>0</v>
      </c>
      <c r="R18" s="562">
        <f>'Tabela II'!R24</f>
        <v>0</v>
      </c>
      <c r="S18" s="562">
        <f>'Tabela II'!S24</f>
        <v>0</v>
      </c>
      <c r="T18" s="562">
        <f>'Tabela II'!T24</f>
        <v>0</v>
      </c>
      <c r="U18" s="562" t="str">
        <f>'Tabela II'!U24</f>
        <v/>
      </c>
      <c r="V18" s="562" t="str">
        <f>'Tabela II'!V24</f>
        <v/>
      </c>
    </row>
    <row r="19" spans="1:22" s="564" customFormat="1" x14ac:dyDescent="0.2">
      <c r="A19" s="552">
        <f>'Tabela I'!$K$1</f>
        <v>2019</v>
      </c>
      <c r="B19" s="552">
        <f>'Tabela I'!$K$2</f>
        <v>0</v>
      </c>
      <c r="C19" s="562">
        <f>'Tabela II'!B25</f>
        <v>0</v>
      </c>
      <c r="D19" s="562">
        <f>'Tabela II'!C25</f>
        <v>0</v>
      </c>
      <c r="E19" s="562">
        <f>'Tabela II'!D25</f>
        <v>0</v>
      </c>
      <c r="F19" s="562">
        <f>'Tabela II'!E25</f>
        <v>0</v>
      </c>
      <c r="G19" s="562">
        <f>'Tabela II'!G25</f>
        <v>0</v>
      </c>
      <c r="H19" s="562">
        <f>'Tabela II'!H25</f>
        <v>0</v>
      </c>
      <c r="I19" s="562">
        <f>'Tabela II'!I25</f>
        <v>0</v>
      </c>
      <c r="J19" s="562">
        <f>'Tabela II'!J25</f>
        <v>261</v>
      </c>
      <c r="K19" s="562">
        <f>'Tabela II'!K25</f>
        <v>0</v>
      </c>
      <c r="L19" s="562">
        <f>'Tabela II'!L25</f>
        <v>0</v>
      </c>
      <c r="M19" s="562">
        <f>'Tabela II'!M25</f>
        <v>0</v>
      </c>
      <c r="N19" s="562">
        <f>'Tabela II'!N25</f>
        <v>0</v>
      </c>
      <c r="O19" s="562" t="str">
        <f>'Tabela II'!O25</f>
        <v/>
      </c>
      <c r="P19" s="562" t="str">
        <f>'Tabela II'!P25</f>
        <v/>
      </c>
      <c r="Q19" s="562">
        <f>'Tabela II'!Q25</f>
        <v>0</v>
      </c>
      <c r="R19" s="562">
        <f>'Tabela II'!R25</f>
        <v>0</v>
      </c>
      <c r="S19" s="562">
        <f>'Tabela II'!S25</f>
        <v>0</v>
      </c>
      <c r="T19" s="562">
        <f>'Tabela II'!T25</f>
        <v>0</v>
      </c>
      <c r="U19" s="562" t="str">
        <f>'Tabela II'!U25</f>
        <v/>
      </c>
      <c r="V19" s="562" t="str">
        <f>'Tabela II'!V25</f>
        <v/>
      </c>
    </row>
    <row r="20" spans="1:22" s="564" customFormat="1" x14ac:dyDescent="0.2">
      <c r="A20" s="552">
        <f>'Tabela I'!$K$1</f>
        <v>2019</v>
      </c>
      <c r="B20" s="552">
        <f>'Tabela I'!$K$2</f>
        <v>0</v>
      </c>
      <c r="C20" s="562">
        <f>'Tabela II'!B26</f>
        <v>0</v>
      </c>
      <c r="D20" s="562">
        <f>'Tabela II'!C26</f>
        <v>0</v>
      </c>
      <c r="E20" s="562">
        <f>'Tabela II'!D26</f>
        <v>0</v>
      </c>
      <c r="F20" s="562">
        <f>'Tabela II'!E26</f>
        <v>0</v>
      </c>
      <c r="G20" s="562">
        <f>'Tabela II'!G26</f>
        <v>0</v>
      </c>
      <c r="H20" s="562">
        <f>'Tabela II'!H26</f>
        <v>0</v>
      </c>
      <c r="I20" s="562">
        <f>'Tabela II'!I26</f>
        <v>0</v>
      </c>
      <c r="J20" s="562">
        <f>'Tabela II'!J26</f>
        <v>261</v>
      </c>
      <c r="K20" s="562">
        <f>'Tabela II'!K26</f>
        <v>0</v>
      </c>
      <c r="L20" s="562">
        <f>'Tabela II'!L26</f>
        <v>0</v>
      </c>
      <c r="M20" s="562">
        <f>'Tabela II'!M26</f>
        <v>0</v>
      </c>
      <c r="N20" s="562">
        <f>'Tabela II'!N26</f>
        <v>0</v>
      </c>
      <c r="O20" s="562" t="str">
        <f>'Tabela II'!O26</f>
        <v/>
      </c>
      <c r="P20" s="562" t="str">
        <f>'Tabela II'!P26</f>
        <v/>
      </c>
      <c r="Q20" s="562">
        <f>'Tabela II'!Q26</f>
        <v>0</v>
      </c>
      <c r="R20" s="562">
        <f>'Tabela II'!R26</f>
        <v>0</v>
      </c>
      <c r="S20" s="562">
        <f>'Tabela II'!S26</f>
        <v>0</v>
      </c>
      <c r="T20" s="562">
        <f>'Tabela II'!T26</f>
        <v>0</v>
      </c>
      <c r="U20" s="562" t="str">
        <f>'Tabela II'!U26</f>
        <v/>
      </c>
      <c r="V20" s="562" t="str">
        <f>'Tabela II'!V26</f>
        <v/>
      </c>
    </row>
    <row r="21" spans="1:22" s="564" customFormat="1" x14ac:dyDescent="0.2">
      <c r="A21" s="552">
        <f>'Tabela I'!$K$1</f>
        <v>2019</v>
      </c>
      <c r="B21" s="552">
        <f>'Tabela I'!$K$2</f>
        <v>0</v>
      </c>
      <c r="C21" s="562">
        <f>'Tabela II'!B27</f>
        <v>0</v>
      </c>
      <c r="D21" s="562">
        <f>'Tabela II'!C27</f>
        <v>0</v>
      </c>
      <c r="E21" s="562">
        <f>'Tabela II'!D27</f>
        <v>0</v>
      </c>
      <c r="F21" s="562">
        <f>'Tabela II'!E27</f>
        <v>0</v>
      </c>
      <c r="G21" s="562">
        <f>'Tabela II'!G27</f>
        <v>0</v>
      </c>
      <c r="H21" s="562">
        <f>'Tabela II'!H27</f>
        <v>0</v>
      </c>
      <c r="I21" s="562">
        <f>'Tabela II'!I27</f>
        <v>0</v>
      </c>
      <c r="J21" s="562">
        <f>'Tabela II'!J27</f>
        <v>261</v>
      </c>
      <c r="K21" s="562">
        <f>'Tabela II'!K27</f>
        <v>0</v>
      </c>
      <c r="L21" s="562">
        <f>'Tabela II'!L27</f>
        <v>0</v>
      </c>
      <c r="M21" s="562">
        <f>'Tabela II'!M27</f>
        <v>0</v>
      </c>
      <c r="N21" s="562">
        <f>'Tabela II'!N27</f>
        <v>0</v>
      </c>
      <c r="O21" s="562" t="str">
        <f>'Tabela II'!O27</f>
        <v/>
      </c>
      <c r="P21" s="562" t="str">
        <f>'Tabela II'!P27</f>
        <v/>
      </c>
      <c r="Q21" s="562">
        <f>'Tabela II'!Q27</f>
        <v>0</v>
      </c>
      <c r="R21" s="562">
        <f>'Tabela II'!R27</f>
        <v>0</v>
      </c>
      <c r="S21" s="562">
        <f>'Tabela II'!S27</f>
        <v>0</v>
      </c>
      <c r="T21" s="562">
        <f>'Tabela II'!T27</f>
        <v>0</v>
      </c>
      <c r="U21" s="562" t="str">
        <f>'Tabela II'!U27</f>
        <v/>
      </c>
      <c r="V21" s="562" t="str">
        <f>'Tabela II'!V27</f>
        <v/>
      </c>
    </row>
    <row r="22" spans="1:22" s="564" customFormat="1" x14ac:dyDescent="0.2">
      <c r="A22" s="552">
        <f>'Tabela I'!$K$1</f>
        <v>2019</v>
      </c>
      <c r="B22" s="552">
        <f>'Tabela I'!$K$2</f>
        <v>0</v>
      </c>
      <c r="C22" s="562">
        <f>'Tabela II'!B28</f>
        <v>0</v>
      </c>
      <c r="D22" s="562">
        <f>'Tabela II'!C28</f>
        <v>0</v>
      </c>
      <c r="E22" s="562">
        <f>'Tabela II'!D28</f>
        <v>0</v>
      </c>
      <c r="F22" s="562">
        <f>'Tabela II'!E28</f>
        <v>0</v>
      </c>
      <c r="G22" s="562">
        <f>'Tabela II'!G28</f>
        <v>0</v>
      </c>
      <c r="H22" s="562">
        <f>'Tabela II'!H28</f>
        <v>0</v>
      </c>
      <c r="I22" s="562">
        <f>'Tabela II'!I28</f>
        <v>0</v>
      </c>
      <c r="J22" s="562">
        <f>'Tabela II'!J28</f>
        <v>261</v>
      </c>
      <c r="K22" s="562">
        <f>'Tabela II'!K28</f>
        <v>0</v>
      </c>
      <c r="L22" s="562">
        <f>'Tabela II'!L28</f>
        <v>0</v>
      </c>
      <c r="M22" s="562">
        <f>'Tabela II'!M28</f>
        <v>0</v>
      </c>
      <c r="N22" s="562">
        <f>'Tabela II'!N28</f>
        <v>0</v>
      </c>
      <c r="O22" s="562" t="str">
        <f>'Tabela II'!O28</f>
        <v/>
      </c>
      <c r="P22" s="562" t="str">
        <f>'Tabela II'!P28</f>
        <v/>
      </c>
      <c r="Q22" s="562">
        <f>'Tabela II'!Q28</f>
        <v>0</v>
      </c>
      <c r="R22" s="562">
        <f>'Tabela II'!R28</f>
        <v>0</v>
      </c>
      <c r="S22" s="562">
        <f>'Tabela II'!S28</f>
        <v>0</v>
      </c>
      <c r="T22" s="562">
        <f>'Tabela II'!T28</f>
        <v>0</v>
      </c>
      <c r="U22" s="562" t="str">
        <f>'Tabela II'!U28</f>
        <v/>
      </c>
      <c r="V22" s="562" t="str">
        <f>'Tabela II'!V28</f>
        <v/>
      </c>
    </row>
    <row r="23" spans="1:22" s="564" customFormat="1" x14ac:dyDescent="0.2">
      <c r="A23" s="552">
        <f>'Tabela I'!$K$1</f>
        <v>2019</v>
      </c>
      <c r="B23" s="552">
        <f>'Tabela I'!$K$2</f>
        <v>0</v>
      </c>
      <c r="C23" s="562">
        <f>'Tabela II'!B29</f>
        <v>0</v>
      </c>
      <c r="D23" s="562">
        <f>'Tabela II'!C29</f>
        <v>0</v>
      </c>
      <c r="E23" s="562">
        <f>'Tabela II'!D29</f>
        <v>0</v>
      </c>
      <c r="F23" s="562">
        <f>'Tabela II'!E29</f>
        <v>0</v>
      </c>
      <c r="G23" s="562">
        <f>'Tabela II'!G29</f>
        <v>0</v>
      </c>
      <c r="H23" s="562">
        <f>'Tabela II'!H29</f>
        <v>0</v>
      </c>
      <c r="I23" s="562">
        <f>'Tabela II'!I29</f>
        <v>0</v>
      </c>
      <c r="J23" s="562">
        <f>'Tabela II'!J29</f>
        <v>261</v>
      </c>
      <c r="K23" s="562">
        <f>'Tabela II'!K29</f>
        <v>0</v>
      </c>
      <c r="L23" s="562">
        <f>'Tabela II'!L29</f>
        <v>0</v>
      </c>
      <c r="M23" s="562">
        <f>'Tabela II'!M29</f>
        <v>0</v>
      </c>
      <c r="N23" s="562">
        <f>'Tabela II'!N29</f>
        <v>0</v>
      </c>
      <c r="O23" s="562" t="str">
        <f>'Tabela II'!O29</f>
        <v/>
      </c>
      <c r="P23" s="562" t="str">
        <f>'Tabela II'!P29</f>
        <v/>
      </c>
      <c r="Q23" s="562">
        <f>'Tabela II'!Q29</f>
        <v>0</v>
      </c>
      <c r="R23" s="562">
        <f>'Tabela II'!R29</f>
        <v>0</v>
      </c>
      <c r="S23" s="562">
        <f>'Tabela II'!S29</f>
        <v>0</v>
      </c>
      <c r="T23" s="562">
        <f>'Tabela II'!T29</f>
        <v>0</v>
      </c>
      <c r="U23" s="562" t="str">
        <f>'Tabela II'!U29</f>
        <v/>
      </c>
      <c r="V23" s="562" t="str">
        <f>'Tabela II'!V29</f>
        <v/>
      </c>
    </row>
    <row r="24" spans="1:22" s="564" customFormat="1" x14ac:dyDescent="0.2">
      <c r="A24" s="552">
        <f>'Tabela I'!$K$1</f>
        <v>2019</v>
      </c>
      <c r="B24" s="552">
        <f>'Tabela I'!$K$2</f>
        <v>0</v>
      </c>
      <c r="C24" s="562">
        <f>'Tabela II'!B30</f>
        <v>0</v>
      </c>
      <c r="D24" s="562">
        <f>'Tabela II'!C30</f>
        <v>0</v>
      </c>
      <c r="E24" s="562">
        <f>'Tabela II'!D30</f>
        <v>0</v>
      </c>
      <c r="F24" s="562">
        <f>'Tabela II'!E30</f>
        <v>0</v>
      </c>
      <c r="G24" s="562">
        <f>'Tabela II'!G30</f>
        <v>0</v>
      </c>
      <c r="H24" s="562">
        <f>'Tabela II'!H30</f>
        <v>0</v>
      </c>
      <c r="I24" s="562">
        <f>'Tabela II'!I30</f>
        <v>0</v>
      </c>
      <c r="J24" s="562">
        <f>'Tabela II'!J30</f>
        <v>261</v>
      </c>
      <c r="K24" s="562">
        <f>'Tabela II'!K30</f>
        <v>0</v>
      </c>
      <c r="L24" s="562">
        <f>'Tabela II'!L30</f>
        <v>0</v>
      </c>
      <c r="M24" s="562">
        <f>'Tabela II'!M30</f>
        <v>0</v>
      </c>
      <c r="N24" s="562">
        <f>'Tabela II'!N30</f>
        <v>0</v>
      </c>
      <c r="O24" s="562" t="str">
        <f>'Tabela II'!O30</f>
        <v/>
      </c>
      <c r="P24" s="562" t="str">
        <f>'Tabela II'!P30</f>
        <v/>
      </c>
      <c r="Q24" s="562">
        <f>'Tabela II'!Q30</f>
        <v>0</v>
      </c>
      <c r="R24" s="562">
        <f>'Tabela II'!R30</f>
        <v>0</v>
      </c>
      <c r="S24" s="562">
        <f>'Tabela II'!S30</f>
        <v>0</v>
      </c>
      <c r="T24" s="562">
        <f>'Tabela II'!T30</f>
        <v>0</v>
      </c>
      <c r="U24" s="562" t="str">
        <f>'Tabela II'!U30</f>
        <v/>
      </c>
      <c r="V24" s="562" t="str">
        <f>'Tabela II'!V30</f>
        <v/>
      </c>
    </row>
    <row r="25" spans="1:22" s="564" customFormat="1" x14ac:dyDescent="0.2">
      <c r="A25" s="552">
        <f>'Tabela I'!$K$1</f>
        <v>2019</v>
      </c>
      <c r="B25" s="552">
        <f>'Tabela I'!$K$2</f>
        <v>0</v>
      </c>
      <c r="C25" s="562">
        <f>'Tabela II'!B31</f>
        <v>0</v>
      </c>
      <c r="D25" s="562">
        <f>'Tabela II'!C31</f>
        <v>0</v>
      </c>
      <c r="E25" s="562">
        <f>'Tabela II'!D31</f>
        <v>0</v>
      </c>
      <c r="F25" s="562">
        <f>'Tabela II'!E31</f>
        <v>0</v>
      </c>
      <c r="G25" s="562">
        <f>'Tabela II'!G31</f>
        <v>0</v>
      </c>
      <c r="H25" s="562">
        <f>'Tabela II'!H31</f>
        <v>0</v>
      </c>
      <c r="I25" s="562">
        <f>'Tabela II'!I31</f>
        <v>0</v>
      </c>
      <c r="J25" s="562">
        <f>'Tabela II'!J31</f>
        <v>261</v>
      </c>
      <c r="K25" s="562">
        <f>'Tabela II'!K31</f>
        <v>0</v>
      </c>
      <c r="L25" s="562">
        <f>'Tabela II'!L31</f>
        <v>0</v>
      </c>
      <c r="M25" s="562">
        <f>'Tabela II'!M31</f>
        <v>0</v>
      </c>
      <c r="N25" s="562">
        <f>'Tabela II'!N31</f>
        <v>0</v>
      </c>
      <c r="O25" s="562" t="str">
        <f>'Tabela II'!O31</f>
        <v/>
      </c>
      <c r="P25" s="562" t="str">
        <f>'Tabela II'!P31</f>
        <v/>
      </c>
      <c r="Q25" s="562">
        <f>'Tabela II'!Q31</f>
        <v>0</v>
      </c>
      <c r="R25" s="562">
        <f>'Tabela II'!R31</f>
        <v>0</v>
      </c>
      <c r="S25" s="562">
        <f>'Tabela II'!S31</f>
        <v>0</v>
      </c>
      <c r="T25" s="562">
        <f>'Tabela II'!T31</f>
        <v>0</v>
      </c>
      <c r="U25" s="562" t="str">
        <f>'Tabela II'!U31</f>
        <v/>
      </c>
      <c r="V25" s="562" t="str">
        <f>'Tabela II'!V31</f>
        <v/>
      </c>
    </row>
    <row r="26" spans="1:22" s="564" customFormat="1" x14ac:dyDescent="0.2">
      <c r="A26" s="552">
        <f>'Tabela I'!$K$1</f>
        <v>2019</v>
      </c>
      <c r="B26" s="552">
        <f>'Tabela I'!$K$2</f>
        <v>0</v>
      </c>
      <c r="C26" s="562">
        <f>'Tabela II'!B32</f>
        <v>0</v>
      </c>
      <c r="D26" s="562">
        <f>'Tabela II'!C32</f>
        <v>0</v>
      </c>
      <c r="E26" s="562">
        <f>'Tabela II'!D32</f>
        <v>0</v>
      </c>
      <c r="F26" s="562">
        <f>'Tabela II'!E32</f>
        <v>0</v>
      </c>
      <c r="G26" s="562">
        <f>'Tabela II'!G32</f>
        <v>0</v>
      </c>
      <c r="H26" s="562">
        <f>'Tabela II'!H32</f>
        <v>0</v>
      </c>
      <c r="I26" s="562">
        <f>'Tabela II'!I32</f>
        <v>0</v>
      </c>
      <c r="J26" s="562">
        <f>'Tabela II'!J32</f>
        <v>261</v>
      </c>
      <c r="K26" s="562">
        <f>'Tabela II'!K32</f>
        <v>0</v>
      </c>
      <c r="L26" s="562">
        <f>'Tabela II'!L32</f>
        <v>0</v>
      </c>
      <c r="M26" s="562">
        <f>'Tabela II'!M32</f>
        <v>0</v>
      </c>
      <c r="N26" s="562">
        <f>'Tabela II'!N32</f>
        <v>0</v>
      </c>
      <c r="O26" s="562" t="str">
        <f>'Tabela II'!O32</f>
        <v/>
      </c>
      <c r="P26" s="562" t="str">
        <f>'Tabela II'!P32</f>
        <v/>
      </c>
      <c r="Q26" s="562">
        <f>'Tabela II'!Q32</f>
        <v>0</v>
      </c>
      <c r="R26" s="562">
        <f>'Tabela II'!R32</f>
        <v>0</v>
      </c>
      <c r="S26" s="562">
        <f>'Tabela II'!S32</f>
        <v>0</v>
      </c>
      <c r="T26" s="562">
        <f>'Tabela II'!T32</f>
        <v>0</v>
      </c>
      <c r="U26" s="562" t="str">
        <f>'Tabela II'!U32</f>
        <v/>
      </c>
      <c r="V26" s="562" t="str">
        <f>'Tabela II'!V32</f>
        <v/>
      </c>
    </row>
    <row r="27" spans="1:22" s="564" customFormat="1" x14ac:dyDescent="0.2">
      <c r="A27" s="552">
        <f>'Tabela I'!$K$1</f>
        <v>2019</v>
      </c>
      <c r="B27" s="552">
        <f>'Tabela I'!$K$2</f>
        <v>0</v>
      </c>
      <c r="C27" s="562">
        <f>'Tabela II'!B33</f>
        <v>0</v>
      </c>
      <c r="D27" s="562">
        <f>'Tabela II'!C33</f>
        <v>0</v>
      </c>
      <c r="E27" s="562">
        <f>'Tabela II'!D33</f>
        <v>0</v>
      </c>
      <c r="F27" s="562">
        <f>'Tabela II'!E33</f>
        <v>0</v>
      </c>
      <c r="G27" s="562">
        <f>'Tabela II'!G33</f>
        <v>0</v>
      </c>
      <c r="H27" s="562">
        <f>'Tabela II'!H33</f>
        <v>0</v>
      </c>
      <c r="I27" s="562">
        <f>'Tabela II'!I33</f>
        <v>0</v>
      </c>
      <c r="J27" s="562">
        <f>'Tabela II'!J33</f>
        <v>261</v>
      </c>
      <c r="K27" s="562">
        <f>'Tabela II'!K33</f>
        <v>0</v>
      </c>
      <c r="L27" s="562">
        <f>'Tabela II'!L33</f>
        <v>0</v>
      </c>
      <c r="M27" s="562">
        <f>'Tabela II'!M33</f>
        <v>0</v>
      </c>
      <c r="N27" s="562">
        <f>'Tabela II'!N33</f>
        <v>0</v>
      </c>
      <c r="O27" s="562" t="str">
        <f>'Tabela II'!O33</f>
        <v/>
      </c>
      <c r="P27" s="562" t="str">
        <f>'Tabela II'!P33</f>
        <v/>
      </c>
      <c r="Q27" s="562">
        <f>'Tabela II'!Q33</f>
        <v>0</v>
      </c>
      <c r="R27" s="562">
        <f>'Tabela II'!R33</f>
        <v>0</v>
      </c>
      <c r="S27" s="562">
        <f>'Tabela II'!S33</f>
        <v>0</v>
      </c>
      <c r="T27" s="562">
        <f>'Tabela II'!T33</f>
        <v>0</v>
      </c>
      <c r="U27" s="562" t="str">
        <f>'Tabela II'!U33</f>
        <v/>
      </c>
      <c r="V27" s="562" t="str">
        <f>'Tabela II'!V33</f>
        <v/>
      </c>
    </row>
    <row r="28" spans="1:22" s="564" customFormat="1" x14ac:dyDescent="0.2">
      <c r="A28" s="552">
        <f>'Tabela I'!$K$1</f>
        <v>2019</v>
      </c>
      <c r="B28" s="552">
        <f>'Tabela I'!$K$2</f>
        <v>0</v>
      </c>
      <c r="C28" s="562">
        <f>'Tabela II'!B34</f>
        <v>0</v>
      </c>
      <c r="D28" s="562">
        <f>'Tabela II'!C34</f>
        <v>0</v>
      </c>
      <c r="E28" s="562">
        <f>'Tabela II'!D34</f>
        <v>0</v>
      </c>
      <c r="F28" s="562">
        <f>'Tabela II'!E34</f>
        <v>0</v>
      </c>
      <c r="G28" s="562">
        <f>'Tabela II'!G34</f>
        <v>0</v>
      </c>
      <c r="H28" s="562">
        <f>'Tabela II'!H34</f>
        <v>0</v>
      </c>
      <c r="I28" s="562">
        <f>'Tabela II'!I34</f>
        <v>0</v>
      </c>
      <c r="J28" s="562">
        <f>'Tabela II'!J34</f>
        <v>261</v>
      </c>
      <c r="K28" s="562">
        <f>'Tabela II'!K34</f>
        <v>0</v>
      </c>
      <c r="L28" s="562">
        <f>'Tabela II'!L34</f>
        <v>0</v>
      </c>
      <c r="M28" s="562">
        <f>'Tabela II'!M34</f>
        <v>0</v>
      </c>
      <c r="N28" s="562">
        <f>'Tabela II'!N34</f>
        <v>0</v>
      </c>
      <c r="O28" s="562" t="str">
        <f>'Tabela II'!O34</f>
        <v/>
      </c>
      <c r="P28" s="562" t="str">
        <f>'Tabela II'!P34</f>
        <v/>
      </c>
      <c r="Q28" s="562">
        <f>'Tabela II'!Q34</f>
        <v>0</v>
      </c>
      <c r="R28" s="562">
        <f>'Tabela II'!R34</f>
        <v>0</v>
      </c>
      <c r="S28" s="562">
        <f>'Tabela II'!S34</f>
        <v>0</v>
      </c>
      <c r="T28" s="562">
        <f>'Tabela II'!T34</f>
        <v>0</v>
      </c>
      <c r="U28" s="562" t="str">
        <f>'Tabela II'!U34</f>
        <v/>
      </c>
      <c r="V28" s="562" t="str">
        <f>'Tabela II'!V34</f>
        <v/>
      </c>
    </row>
    <row r="29" spans="1:22" s="564" customFormat="1" x14ac:dyDescent="0.2">
      <c r="A29" s="552">
        <f>'Tabela I'!$K$1</f>
        <v>2019</v>
      </c>
      <c r="B29" s="552">
        <f>'Tabela I'!$K$2</f>
        <v>0</v>
      </c>
      <c r="C29" s="562">
        <f>'Tabela II'!B35</f>
        <v>0</v>
      </c>
      <c r="D29" s="562">
        <f>'Tabela II'!C35</f>
        <v>0</v>
      </c>
      <c r="E29" s="562">
        <f>'Tabela II'!D35</f>
        <v>0</v>
      </c>
      <c r="F29" s="562">
        <f>'Tabela II'!E35</f>
        <v>0</v>
      </c>
      <c r="G29" s="562">
        <f>'Tabela II'!G35</f>
        <v>0</v>
      </c>
      <c r="H29" s="562">
        <f>'Tabela II'!H35</f>
        <v>0</v>
      </c>
      <c r="I29" s="562">
        <f>'Tabela II'!I35</f>
        <v>0</v>
      </c>
      <c r="J29" s="562">
        <f>'Tabela II'!J35</f>
        <v>261</v>
      </c>
      <c r="K29" s="562">
        <f>'Tabela II'!K35</f>
        <v>0</v>
      </c>
      <c r="L29" s="562">
        <f>'Tabela II'!L35</f>
        <v>0</v>
      </c>
      <c r="M29" s="562">
        <f>'Tabela II'!M35</f>
        <v>0</v>
      </c>
      <c r="N29" s="562">
        <f>'Tabela II'!N35</f>
        <v>0</v>
      </c>
      <c r="O29" s="562" t="str">
        <f>'Tabela II'!O35</f>
        <v/>
      </c>
      <c r="P29" s="562" t="str">
        <f>'Tabela II'!P35</f>
        <v/>
      </c>
      <c r="Q29" s="562">
        <f>'Tabela II'!Q35</f>
        <v>0</v>
      </c>
      <c r="R29" s="562">
        <f>'Tabela II'!R35</f>
        <v>0</v>
      </c>
      <c r="S29" s="562">
        <f>'Tabela II'!S35</f>
        <v>0</v>
      </c>
      <c r="T29" s="562">
        <f>'Tabela II'!T35</f>
        <v>0</v>
      </c>
      <c r="U29" s="562" t="str">
        <f>'Tabela II'!U35</f>
        <v/>
      </c>
      <c r="V29" s="562" t="str">
        <f>'Tabela II'!V35</f>
        <v/>
      </c>
    </row>
    <row r="30" spans="1:22" s="564" customFormat="1" x14ac:dyDescent="0.2">
      <c r="A30" s="552">
        <f>'Tabela I'!$K$1</f>
        <v>2019</v>
      </c>
      <c r="B30" s="552">
        <f>'Tabela I'!$K$2</f>
        <v>0</v>
      </c>
      <c r="C30" s="562">
        <f>'Tabela II'!B36</f>
        <v>0</v>
      </c>
      <c r="D30" s="562">
        <f>'Tabela II'!C36</f>
        <v>0</v>
      </c>
      <c r="E30" s="562">
        <f>'Tabela II'!D36</f>
        <v>0</v>
      </c>
      <c r="F30" s="562">
        <f>'Tabela II'!E36</f>
        <v>0</v>
      </c>
      <c r="G30" s="562">
        <f>'Tabela II'!G36</f>
        <v>0</v>
      </c>
      <c r="H30" s="562">
        <f>'Tabela II'!H36</f>
        <v>0</v>
      </c>
      <c r="I30" s="562">
        <f>'Tabela II'!I36</f>
        <v>0</v>
      </c>
      <c r="J30" s="562">
        <f>'Tabela II'!J36</f>
        <v>261</v>
      </c>
      <c r="K30" s="562">
        <f>'Tabela II'!K36</f>
        <v>0</v>
      </c>
      <c r="L30" s="562">
        <f>'Tabela II'!L36</f>
        <v>0</v>
      </c>
      <c r="M30" s="562">
        <f>'Tabela II'!M36</f>
        <v>0</v>
      </c>
      <c r="N30" s="562">
        <f>'Tabela II'!N36</f>
        <v>0</v>
      </c>
      <c r="O30" s="562" t="str">
        <f>'Tabela II'!O36</f>
        <v/>
      </c>
      <c r="P30" s="562" t="str">
        <f>'Tabela II'!P36</f>
        <v/>
      </c>
      <c r="Q30" s="562">
        <f>'Tabela II'!Q36</f>
        <v>0</v>
      </c>
      <c r="R30" s="562">
        <f>'Tabela II'!R36</f>
        <v>0</v>
      </c>
      <c r="S30" s="562">
        <f>'Tabela II'!S36</f>
        <v>0</v>
      </c>
      <c r="T30" s="562">
        <f>'Tabela II'!T36</f>
        <v>0</v>
      </c>
      <c r="U30" s="562" t="str">
        <f>'Tabela II'!U36</f>
        <v/>
      </c>
      <c r="V30" s="562" t="str">
        <f>'Tabela II'!V36</f>
        <v/>
      </c>
    </row>
    <row r="31" spans="1:22" s="564" customFormat="1" x14ac:dyDescent="0.2">
      <c r="A31" s="552">
        <f>'Tabela I'!$K$1</f>
        <v>2019</v>
      </c>
      <c r="B31" s="552">
        <f>'Tabela I'!$K$2</f>
        <v>0</v>
      </c>
      <c r="C31" s="562">
        <f>'Tabela II'!B37</f>
        <v>0</v>
      </c>
      <c r="D31" s="562">
        <f>'Tabela II'!C37</f>
        <v>0</v>
      </c>
      <c r="E31" s="562">
        <f>'Tabela II'!D37</f>
        <v>0</v>
      </c>
      <c r="F31" s="562">
        <f>'Tabela II'!E37</f>
        <v>0</v>
      </c>
      <c r="G31" s="562">
        <f>'Tabela II'!G37</f>
        <v>0</v>
      </c>
      <c r="H31" s="562">
        <f>'Tabela II'!H37</f>
        <v>0</v>
      </c>
      <c r="I31" s="562">
        <f>'Tabela II'!I37</f>
        <v>0</v>
      </c>
      <c r="J31" s="562">
        <f>'Tabela II'!J37</f>
        <v>261</v>
      </c>
      <c r="K31" s="562">
        <f>'Tabela II'!K37</f>
        <v>0</v>
      </c>
      <c r="L31" s="562">
        <f>'Tabela II'!L37</f>
        <v>0</v>
      </c>
      <c r="M31" s="562">
        <f>'Tabela II'!M37</f>
        <v>0</v>
      </c>
      <c r="N31" s="562">
        <f>'Tabela II'!N37</f>
        <v>0</v>
      </c>
      <c r="O31" s="562" t="str">
        <f>'Tabela II'!O37</f>
        <v/>
      </c>
      <c r="P31" s="562" t="str">
        <f>'Tabela II'!P37</f>
        <v/>
      </c>
      <c r="Q31" s="562">
        <f>'Tabela II'!Q37</f>
        <v>0</v>
      </c>
      <c r="R31" s="562">
        <f>'Tabela II'!R37</f>
        <v>0</v>
      </c>
      <c r="S31" s="562">
        <f>'Tabela II'!S37</f>
        <v>0</v>
      </c>
      <c r="T31" s="562">
        <f>'Tabela II'!T37</f>
        <v>0</v>
      </c>
      <c r="U31" s="562" t="str">
        <f>'Tabela II'!U37</f>
        <v/>
      </c>
      <c r="V31" s="562" t="str">
        <f>'Tabela II'!V37</f>
        <v/>
      </c>
    </row>
    <row r="32" spans="1:22" s="564" customFormat="1" x14ac:dyDescent="0.2">
      <c r="A32" s="552">
        <f>'Tabela I'!$K$1</f>
        <v>2019</v>
      </c>
      <c r="B32" s="552">
        <f>'Tabela I'!$K$2</f>
        <v>0</v>
      </c>
      <c r="C32" s="562">
        <f>'Tabela II'!B38</f>
        <v>0</v>
      </c>
      <c r="D32" s="562">
        <f>'Tabela II'!C38</f>
        <v>0</v>
      </c>
      <c r="E32" s="562">
        <f>'Tabela II'!D38</f>
        <v>0</v>
      </c>
      <c r="F32" s="562">
        <f>'Tabela II'!E38</f>
        <v>0</v>
      </c>
      <c r="G32" s="562">
        <f>'Tabela II'!G38</f>
        <v>0</v>
      </c>
      <c r="H32" s="562">
        <f>'Tabela II'!H38</f>
        <v>0</v>
      </c>
      <c r="I32" s="562">
        <f>'Tabela II'!I38</f>
        <v>0</v>
      </c>
      <c r="J32" s="562">
        <f>'Tabela II'!J38</f>
        <v>261</v>
      </c>
      <c r="K32" s="562">
        <f>'Tabela II'!K38</f>
        <v>0</v>
      </c>
      <c r="L32" s="562">
        <f>'Tabela II'!L38</f>
        <v>0</v>
      </c>
      <c r="M32" s="562">
        <f>'Tabela II'!M38</f>
        <v>0</v>
      </c>
      <c r="N32" s="562">
        <f>'Tabela II'!N38</f>
        <v>0</v>
      </c>
      <c r="O32" s="562" t="str">
        <f>'Tabela II'!O38</f>
        <v/>
      </c>
      <c r="P32" s="562" t="str">
        <f>'Tabela II'!P38</f>
        <v/>
      </c>
      <c r="Q32" s="562">
        <f>'Tabela II'!Q38</f>
        <v>0</v>
      </c>
      <c r="R32" s="562">
        <f>'Tabela II'!R38</f>
        <v>0</v>
      </c>
      <c r="S32" s="562">
        <f>'Tabela II'!S38</f>
        <v>0</v>
      </c>
      <c r="T32" s="562">
        <f>'Tabela II'!T38</f>
        <v>0</v>
      </c>
      <c r="U32" s="562" t="str">
        <f>'Tabela II'!U38</f>
        <v/>
      </c>
      <c r="V32" s="562" t="str">
        <f>'Tabela II'!V38</f>
        <v/>
      </c>
    </row>
    <row r="33" spans="1:22" s="564" customFormat="1" x14ac:dyDescent="0.2">
      <c r="A33" s="552">
        <f>'Tabela I'!$K$1</f>
        <v>2019</v>
      </c>
      <c r="B33" s="552">
        <f>'Tabela I'!$K$2</f>
        <v>0</v>
      </c>
      <c r="C33" s="562">
        <f>'Tabela II'!B39</f>
        <v>0</v>
      </c>
      <c r="D33" s="562">
        <f>'Tabela II'!C39</f>
        <v>0</v>
      </c>
      <c r="E33" s="562">
        <f>'Tabela II'!D39</f>
        <v>0</v>
      </c>
      <c r="F33" s="562">
        <f>'Tabela II'!E39</f>
        <v>0</v>
      </c>
      <c r="G33" s="562">
        <f>'Tabela II'!G39</f>
        <v>0</v>
      </c>
      <c r="H33" s="562">
        <f>'Tabela II'!H39</f>
        <v>0</v>
      </c>
      <c r="I33" s="562">
        <f>'Tabela II'!I39</f>
        <v>0</v>
      </c>
      <c r="J33" s="562">
        <f>'Tabela II'!J39</f>
        <v>261</v>
      </c>
      <c r="K33" s="562">
        <f>'Tabela II'!K39</f>
        <v>0</v>
      </c>
      <c r="L33" s="562">
        <f>'Tabela II'!L39</f>
        <v>0</v>
      </c>
      <c r="M33" s="562">
        <f>'Tabela II'!M39</f>
        <v>0</v>
      </c>
      <c r="N33" s="562">
        <f>'Tabela II'!N39</f>
        <v>0</v>
      </c>
      <c r="O33" s="562" t="str">
        <f>'Tabela II'!O39</f>
        <v/>
      </c>
      <c r="P33" s="562" t="str">
        <f>'Tabela II'!P39</f>
        <v/>
      </c>
      <c r="Q33" s="562">
        <f>'Tabela II'!Q39</f>
        <v>0</v>
      </c>
      <c r="R33" s="562">
        <f>'Tabela II'!R39</f>
        <v>0</v>
      </c>
      <c r="S33" s="562">
        <f>'Tabela II'!S39</f>
        <v>0</v>
      </c>
      <c r="T33" s="562">
        <f>'Tabela II'!T39</f>
        <v>0</v>
      </c>
      <c r="U33" s="562" t="str">
        <f>'Tabela II'!U39</f>
        <v/>
      </c>
      <c r="V33" s="562" t="str">
        <f>'Tabela II'!V39</f>
        <v/>
      </c>
    </row>
    <row r="34" spans="1:22" s="564" customFormat="1" x14ac:dyDescent="0.2">
      <c r="A34" s="552">
        <f>'Tabela I'!$K$1</f>
        <v>2019</v>
      </c>
      <c r="B34" s="552">
        <f>'Tabela I'!$K$2</f>
        <v>0</v>
      </c>
      <c r="C34" s="562">
        <f>'Tabela II'!B40</f>
        <v>0</v>
      </c>
      <c r="D34" s="562">
        <f>'Tabela II'!C40</f>
        <v>0</v>
      </c>
      <c r="E34" s="562">
        <f>'Tabela II'!D40</f>
        <v>0</v>
      </c>
      <c r="F34" s="562">
        <f>'Tabela II'!E40</f>
        <v>0</v>
      </c>
      <c r="G34" s="562">
        <f>'Tabela II'!G40</f>
        <v>0</v>
      </c>
      <c r="H34" s="562">
        <f>'Tabela II'!H40</f>
        <v>0</v>
      </c>
      <c r="I34" s="562">
        <f>'Tabela II'!I40</f>
        <v>0</v>
      </c>
      <c r="J34" s="562">
        <f>'Tabela II'!J40</f>
        <v>261</v>
      </c>
      <c r="K34" s="562">
        <f>'Tabela II'!K40</f>
        <v>0</v>
      </c>
      <c r="L34" s="562">
        <f>'Tabela II'!L40</f>
        <v>0</v>
      </c>
      <c r="M34" s="562">
        <f>'Tabela II'!M40</f>
        <v>0</v>
      </c>
      <c r="N34" s="562">
        <f>'Tabela II'!N40</f>
        <v>0</v>
      </c>
      <c r="O34" s="562" t="str">
        <f>'Tabela II'!O40</f>
        <v/>
      </c>
      <c r="P34" s="562" t="str">
        <f>'Tabela II'!P40</f>
        <v/>
      </c>
      <c r="Q34" s="562">
        <f>'Tabela II'!Q40</f>
        <v>0</v>
      </c>
      <c r="R34" s="562">
        <f>'Tabela II'!R40</f>
        <v>0</v>
      </c>
      <c r="S34" s="562">
        <f>'Tabela II'!S40</f>
        <v>0</v>
      </c>
      <c r="T34" s="562">
        <f>'Tabela II'!T40</f>
        <v>0</v>
      </c>
      <c r="U34" s="562" t="str">
        <f>'Tabela II'!U40</f>
        <v/>
      </c>
      <c r="V34" s="562" t="str">
        <f>'Tabela II'!V40</f>
        <v/>
      </c>
    </row>
    <row r="35" spans="1:22" s="564" customFormat="1" x14ac:dyDescent="0.2">
      <c r="A35" s="552">
        <f>'Tabela I'!$K$1</f>
        <v>2019</v>
      </c>
      <c r="B35" s="552">
        <f>'Tabela I'!$K$2</f>
        <v>0</v>
      </c>
      <c r="C35" s="562">
        <f>'Tabela II'!B41</f>
        <v>0</v>
      </c>
      <c r="D35" s="562">
        <f>'Tabela II'!C41</f>
        <v>0</v>
      </c>
      <c r="E35" s="562">
        <f>'Tabela II'!D41</f>
        <v>0</v>
      </c>
      <c r="F35" s="562">
        <f>'Tabela II'!E41</f>
        <v>0</v>
      </c>
      <c r="G35" s="562">
        <f>'Tabela II'!G41</f>
        <v>0</v>
      </c>
      <c r="H35" s="562">
        <f>'Tabela II'!H41</f>
        <v>0</v>
      </c>
      <c r="I35" s="562">
        <f>'Tabela II'!I41</f>
        <v>0</v>
      </c>
      <c r="J35" s="562">
        <f>'Tabela II'!J41</f>
        <v>261</v>
      </c>
      <c r="K35" s="562">
        <f>'Tabela II'!K41</f>
        <v>0</v>
      </c>
      <c r="L35" s="562">
        <f>'Tabela II'!L41</f>
        <v>0</v>
      </c>
      <c r="M35" s="562">
        <f>'Tabela II'!M41</f>
        <v>0</v>
      </c>
      <c r="N35" s="562">
        <f>'Tabela II'!N41</f>
        <v>0</v>
      </c>
      <c r="O35" s="562" t="str">
        <f>'Tabela II'!O41</f>
        <v/>
      </c>
      <c r="P35" s="562" t="str">
        <f>'Tabela II'!P41</f>
        <v/>
      </c>
      <c r="Q35" s="562">
        <f>'Tabela II'!Q41</f>
        <v>0</v>
      </c>
      <c r="R35" s="562">
        <f>'Tabela II'!R41</f>
        <v>0</v>
      </c>
      <c r="S35" s="562">
        <f>'Tabela II'!S41</f>
        <v>0</v>
      </c>
      <c r="T35" s="562">
        <f>'Tabela II'!T41</f>
        <v>0</v>
      </c>
      <c r="U35" s="562" t="str">
        <f>'Tabela II'!U41</f>
        <v/>
      </c>
      <c r="V35" s="562" t="str">
        <f>'Tabela II'!V41</f>
        <v/>
      </c>
    </row>
    <row r="36" spans="1:22" s="564" customFormat="1" x14ac:dyDescent="0.2">
      <c r="A36" s="552">
        <f>'Tabela I'!$K$1</f>
        <v>2019</v>
      </c>
      <c r="B36" s="552">
        <f>'Tabela I'!$K$2</f>
        <v>0</v>
      </c>
      <c r="C36" s="562">
        <f>'Tabela II'!B42</f>
        <v>0</v>
      </c>
      <c r="D36" s="562">
        <f>'Tabela II'!C42</f>
        <v>0</v>
      </c>
      <c r="E36" s="562">
        <f>'Tabela II'!D42</f>
        <v>0</v>
      </c>
      <c r="F36" s="562">
        <f>'Tabela II'!E42</f>
        <v>0</v>
      </c>
      <c r="G36" s="562">
        <f>'Tabela II'!G42</f>
        <v>0</v>
      </c>
      <c r="H36" s="562">
        <f>'Tabela II'!H42</f>
        <v>0</v>
      </c>
      <c r="I36" s="562">
        <f>'Tabela II'!I42</f>
        <v>0</v>
      </c>
      <c r="J36" s="562">
        <f>'Tabela II'!J42</f>
        <v>261</v>
      </c>
      <c r="K36" s="562">
        <f>'Tabela II'!K42</f>
        <v>0</v>
      </c>
      <c r="L36" s="562">
        <f>'Tabela II'!L42</f>
        <v>0</v>
      </c>
      <c r="M36" s="562">
        <f>'Tabela II'!M42</f>
        <v>0</v>
      </c>
      <c r="N36" s="562">
        <f>'Tabela II'!N42</f>
        <v>0</v>
      </c>
      <c r="O36" s="562" t="str">
        <f>'Tabela II'!O42</f>
        <v/>
      </c>
      <c r="P36" s="562" t="str">
        <f>'Tabela II'!P42</f>
        <v/>
      </c>
      <c r="Q36" s="562">
        <f>'Tabela II'!Q42</f>
        <v>0</v>
      </c>
      <c r="R36" s="562">
        <f>'Tabela II'!R42</f>
        <v>0</v>
      </c>
      <c r="S36" s="562">
        <f>'Tabela II'!S42</f>
        <v>0</v>
      </c>
      <c r="T36" s="562">
        <f>'Tabela II'!T42</f>
        <v>0</v>
      </c>
      <c r="U36" s="562" t="str">
        <f>'Tabela II'!U42</f>
        <v/>
      </c>
      <c r="V36" s="562" t="str">
        <f>'Tabela II'!V42</f>
        <v/>
      </c>
    </row>
    <row r="37" spans="1:22" s="564" customFormat="1" x14ac:dyDescent="0.2">
      <c r="A37" s="552">
        <f>'Tabela I'!$K$1</f>
        <v>2019</v>
      </c>
      <c r="B37" s="552">
        <f>'Tabela I'!$K$2</f>
        <v>0</v>
      </c>
      <c r="C37" s="562">
        <f>'Tabela II'!B43</f>
        <v>0</v>
      </c>
      <c r="D37" s="562">
        <f>'Tabela II'!C43</f>
        <v>0</v>
      </c>
      <c r="E37" s="562">
        <f>'Tabela II'!D43</f>
        <v>0</v>
      </c>
      <c r="F37" s="562">
        <f>'Tabela II'!E43</f>
        <v>0</v>
      </c>
      <c r="G37" s="562">
        <f>'Tabela II'!G43</f>
        <v>0</v>
      </c>
      <c r="H37" s="562">
        <f>'Tabela II'!H43</f>
        <v>0</v>
      </c>
      <c r="I37" s="562">
        <f>'Tabela II'!I43</f>
        <v>0</v>
      </c>
      <c r="J37" s="562">
        <f>'Tabela II'!J43</f>
        <v>261</v>
      </c>
      <c r="K37" s="562">
        <f>'Tabela II'!K43</f>
        <v>0</v>
      </c>
      <c r="L37" s="562">
        <f>'Tabela II'!L43</f>
        <v>0</v>
      </c>
      <c r="M37" s="562">
        <f>'Tabela II'!M43</f>
        <v>0</v>
      </c>
      <c r="N37" s="562">
        <f>'Tabela II'!N43</f>
        <v>0</v>
      </c>
      <c r="O37" s="562" t="str">
        <f>'Tabela II'!O43</f>
        <v/>
      </c>
      <c r="P37" s="562" t="str">
        <f>'Tabela II'!P43</f>
        <v/>
      </c>
      <c r="Q37" s="562">
        <f>'Tabela II'!Q43</f>
        <v>0</v>
      </c>
      <c r="R37" s="562">
        <f>'Tabela II'!R43</f>
        <v>0</v>
      </c>
      <c r="S37" s="562">
        <f>'Tabela II'!S43</f>
        <v>0</v>
      </c>
      <c r="T37" s="562">
        <f>'Tabela II'!T43</f>
        <v>0</v>
      </c>
      <c r="U37" s="562" t="str">
        <f>'Tabela II'!U43</f>
        <v/>
      </c>
      <c r="V37" s="562" t="str">
        <f>'Tabela II'!V43</f>
        <v/>
      </c>
    </row>
    <row r="38" spans="1:22" s="564" customFormat="1" x14ac:dyDescent="0.2">
      <c r="A38" s="552">
        <f>'Tabela I'!$K$1</f>
        <v>2019</v>
      </c>
      <c r="B38" s="552">
        <f>'Tabela I'!$K$2</f>
        <v>0</v>
      </c>
      <c r="C38" s="562">
        <f>'Tabela II'!B44</f>
        <v>0</v>
      </c>
      <c r="D38" s="562">
        <f>'Tabela II'!C44</f>
        <v>0</v>
      </c>
      <c r="E38" s="562">
        <f>'Tabela II'!D44</f>
        <v>0</v>
      </c>
      <c r="F38" s="562">
        <f>'Tabela II'!E44</f>
        <v>0</v>
      </c>
      <c r="G38" s="562">
        <f>'Tabela II'!G44</f>
        <v>0</v>
      </c>
      <c r="H38" s="562">
        <f>'Tabela II'!H44</f>
        <v>0</v>
      </c>
      <c r="I38" s="562">
        <f>'Tabela II'!I44</f>
        <v>0</v>
      </c>
      <c r="J38" s="562">
        <f>'Tabela II'!J44</f>
        <v>261</v>
      </c>
      <c r="K38" s="562">
        <f>'Tabela II'!K44</f>
        <v>0</v>
      </c>
      <c r="L38" s="562">
        <f>'Tabela II'!L44</f>
        <v>0</v>
      </c>
      <c r="M38" s="562">
        <f>'Tabela II'!M44</f>
        <v>0</v>
      </c>
      <c r="N38" s="562">
        <f>'Tabela II'!N44</f>
        <v>0</v>
      </c>
      <c r="O38" s="562" t="str">
        <f>'Tabela II'!O44</f>
        <v/>
      </c>
      <c r="P38" s="562" t="str">
        <f>'Tabela II'!P44</f>
        <v/>
      </c>
      <c r="Q38" s="562">
        <f>'Tabela II'!Q44</f>
        <v>0</v>
      </c>
      <c r="R38" s="562">
        <f>'Tabela II'!R44</f>
        <v>0</v>
      </c>
      <c r="S38" s="562">
        <f>'Tabela II'!S44</f>
        <v>0</v>
      </c>
      <c r="T38" s="562">
        <f>'Tabela II'!T44</f>
        <v>0</v>
      </c>
      <c r="U38" s="562" t="str">
        <f>'Tabela II'!U44</f>
        <v/>
      </c>
      <c r="V38" s="562" t="str">
        <f>'Tabela II'!V44</f>
        <v/>
      </c>
    </row>
    <row r="39" spans="1:22" s="564" customFormat="1" x14ac:dyDescent="0.2">
      <c r="A39" s="552">
        <f>'Tabela I'!$K$1</f>
        <v>2019</v>
      </c>
      <c r="B39" s="552">
        <f>'Tabela I'!$K$2</f>
        <v>0</v>
      </c>
      <c r="C39" s="562">
        <f>'Tabela II'!B45</f>
        <v>0</v>
      </c>
      <c r="D39" s="562">
        <f>'Tabela II'!C45</f>
        <v>0</v>
      </c>
      <c r="E39" s="562">
        <f>'Tabela II'!D45</f>
        <v>0</v>
      </c>
      <c r="F39" s="562">
        <f>'Tabela II'!E45</f>
        <v>0</v>
      </c>
      <c r="G39" s="562">
        <f>'Tabela II'!G45</f>
        <v>0</v>
      </c>
      <c r="H39" s="562">
        <f>'Tabela II'!H45</f>
        <v>0</v>
      </c>
      <c r="I39" s="562">
        <f>'Tabela II'!I45</f>
        <v>0</v>
      </c>
      <c r="J39" s="562">
        <f>'Tabela II'!J45</f>
        <v>261</v>
      </c>
      <c r="K39" s="562">
        <f>'Tabela II'!K45</f>
        <v>0</v>
      </c>
      <c r="L39" s="562">
        <f>'Tabela II'!L45</f>
        <v>0</v>
      </c>
      <c r="M39" s="562">
        <f>'Tabela II'!M45</f>
        <v>0</v>
      </c>
      <c r="N39" s="562">
        <f>'Tabela II'!N45</f>
        <v>0</v>
      </c>
      <c r="O39" s="562" t="str">
        <f>'Tabela II'!O45</f>
        <v/>
      </c>
      <c r="P39" s="562" t="str">
        <f>'Tabela II'!P45</f>
        <v/>
      </c>
      <c r="Q39" s="562">
        <f>'Tabela II'!Q45</f>
        <v>0</v>
      </c>
      <c r="R39" s="562">
        <f>'Tabela II'!R45</f>
        <v>0</v>
      </c>
      <c r="S39" s="562">
        <f>'Tabela II'!S45</f>
        <v>0</v>
      </c>
      <c r="T39" s="562">
        <f>'Tabela II'!T45</f>
        <v>0</v>
      </c>
      <c r="U39" s="562" t="str">
        <f>'Tabela II'!U45</f>
        <v/>
      </c>
      <c r="V39" s="562" t="str">
        <f>'Tabela II'!V45</f>
        <v/>
      </c>
    </row>
    <row r="40" spans="1:22" s="564" customFormat="1" x14ac:dyDescent="0.2">
      <c r="A40" s="552">
        <f>'Tabela I'!$K$1</f>
        <v>2019</v>
      </c>
      <c r="B40" s="552">
        <f>'Tabela I'!$K$2</f>
        <v>0</v>
      </c>
      <c r="C40" s="562">
        <f>'Tabela II'!B46</f>
        <v>0</v>
      </c>
      <c r="D40" s="562">
        <f>'Tabela II'!C46</f>
        <v>0</v>
      </c>
      <c r="E40" s="562">
        <f>'Tabela II'!D46</f>
        <v>0</v>
      </c>
      <c r="F40" s="562">
        <f>'Tabela II'!E46</f>
        <v>0</v>
      </c>
      <c r="G40" s="562">
        <f>'Tabela II'!G46</f>
        <v>0</v>
      </c>
      <c r="H40" s="562">
        <f>'Tabela II'!H46</f>
        <v>0</v>
      </c>
      <c r="I40" s="562">
        <f>'Tabela II'!I46</f>
        <v>0</v>
      </c>
      <c r="J40" s="562">
        <f>'Tabela II'!J46</f>
        <v>261</v>
      </c>
      <c r="K40" s="562">
        <f>'Tabela II'!K46</f>
        <v>0</v>
      </c>
      <c r="L40" s="562">
        <f>'Tabela II'!L46</f>
        <v>0</v>
      </c>
      <c r="M40" s="562">
        <f>'Tabela II'!M46</f>
        <v>0</v>
      </c>
      <c r="N40" s="562">
        <f>'Tabela II'!N46</f>
        <v>0</v>
      </c>
      <c r="O40" s="562" t="str">
        <f>'Tabela II'!O46</f>
        <v/>
      </c>
      <c r="P40" s="562" t="str">
        <f>'Tabela II'!P46</f>
        <v/>
      </c>
      <c r="Q40" s="562">
        <f>'Tabela II'!Q46</f>
        <v>0</v>
      </c>
      <c r="R40" s="562">
        <f>'Tabela II'!R46</f>
        <v>0</v>
      </c>
      <c r="S40" s="562">
        <f>'Tabela II'!S46</f>
        <v>0</v>
      </c>
      <c r="T40" s="562">
        <f>'Tabela II'!T46</f>
        <v>0</v>
      </c>
      <c r="U40" s="562" t="str">
        <f>'Tabela II'!U46</f>
        <v/>
      </c>
      <c r="V40" s="562" t="str">
        <f>'Tabela II'!V46</f>
        <v/>
      </c>
    </row>
    <row r="41" spans="1:22" s="564" customFormat="1" x14ac:dyDescent="0.2">
      <c r="A41" s="552">
        <f>'Tabela I'!$K$1</f>
        <v>2019</v>
      </c>
      <c r="B41" s="552">
        <f>'Tabela I'!$K$2</f>
        <v>0</v>
      </c>
      <c r="C41" s="562">
        <f>'Tabela II'!B47</f>
        <v>0</v>
      </c>
      <c r="D41" s="562">
        <f>'Tabela II'!C47</f>
        <v>0</v>
      </c>
      <c r="E41" s="562">
        <f>'Tabela II'!D47</f>
        <v>0</v>
      </c>
      <c r="F41" s="562">
        <f>'Tabela II'!E47</f>
        <v>0</v>
      </c>
      <c r="G41" s="562">
        <f>'Tabela II'!G47</f>
        <v>0</v>
      </c>
      <c r="H41" s="562">
        <f>'Tabela II'!H47</f>
        <v>0</v>
      </c>
      <c r="I41" s="562">
        <f>'Tabela II'!I47</f>
        <v>0</v>
      </c>
      <c r="J41" s="562">
        <f>'Tabela II'!J47</f>
        <v>261</v>
      </c>
      <c r="K41" s="562">
        <f>'Tabela II'!K47</f>
        <v>0</v>
      </c>
      <c r="L41" s="562">
        <f>'Tabela II'!L47</f>
        <v>0</v>
      </c>
      <c r="M41" s="562">
        <f>'Tabela II'!M47</f>
        <v>0</v>
      </c>
      <c r="N41" s="562">
        <f>'Tabela II'!N47</f>
        <v>0</v>
      </c>
      <c r="O41" s="562" t="str">
        <f>'Tabela II'!O47</f>
        <v/>
      </c>
      <c r="P41" s="562" t="str">
        <f>'Tabela II'!P47</f>
        <v/>
      </c>
      <c r="Q41" s="562">
        <f>'Tabela II'!Q47</f>
        <v>0</v>
      </c>
      <c r="R41" s="562">
        <f>'Tabela II'!R47</f>
        <v>0</v>
      </c>
      <c r="S41" s="562">
        <f>'Tabela II'!S47</f>
        <v>0</v>
      </c>
      <c r="T41" s="562">
        <f>'Tabela II'!T47</f>
        <v>0</v>
      </c>
      <c r="U41" s="562" t="str">
        <f>'Tabela II'!U47</f>
        <v/>
      </c>
      <c r="V41" s="562" t="str">
        <f>'Tabela II'!V47</f>
        <v/>
      </c>
    </row>
    <row r="42" spans="1:22" s="564" customFormat="1" x14ac:dyDescent="0.2">
      <c r="A42" s="552">
        <f>'Tabela I'!$K$1</f>
        <v>2019</v>
      </c>
      <c r="B42" s="552">
        <f>'Tabela I'!$K$2</f>
        <v>0</v>
      </c>
      <c r="C42" s="562">
        <f>'Tabela II'!B48</f>
        <v>0</v>
      </c>
      <c r="D42" s="562">
        <f>'Tabela II'!C48</f>
        <v>0</v>
      </c>
      <c r="E42" s="562">
        <f>'Tabela II'!D48</f>
        <v>0</v>
      </c>
      <c r="F42" s="562">
        <f>'Tabela II'!E48</f>
        <v>0</v>
      </c>
      <c r="G42" s="562">
        <f>'Tabela II'!G48</f>
        <v>0</v>
      </c>
      <c r="H42" s="562">
        <f>'Tabela II'!H48</f>
        <v>0</v>
      </c>
      <c r="I42" s="562">
        <f>'Tabela II'!I48</f>
        <v>0</v>
      </c>
      <c r="J42" s="562">
        <f>'Tabela II'!J48</f>
        <v>261</v>
      </c>
      <c r="K42" s="562">
        <f>'Tabela II'!K48</f>
        <v>0</v>
      </c>
      <c r="L42" s="562">
        <f>'Tabela II'!L48</f>
        <v>0</v>
      </c>
      <c r="M42" s="562">
        <f>'Tabela II'!M48</f>
        <v>0</v>
      </c>
      <c r="N42" s="562">
        <f>'Tabela II'!N48</f>
        <v>0</v>
      </c>
      <c r="O42" s="562" t="str">
        <f>'Tabela II'!O48</f>
        <v/>
      </c>
      <c r="P42" s="562" t="str">
        <f>'Tabela II'!P48</f>
        <v/>
      </c>
      <c r="Q42" s="562">
        <f>'Tabela II'!Q48</f>
        <v>0</v>
      </c>
      <c r="R42" s="562">
        <f>'Tabela II'!R48</f>
        <v>0</v>
      </c>
      <c r="S42" s="562">
        <f>'Tabela II'!S48</f>
        <v>0</v>
      </c>
      <c r="T42" s="562">
        <f>'Tabela II'!T48</f>
        <v>0</v>
      </c>
      <c r="U42" s="562" t="str">
        <f>'Tabela II'!U48</f>
        <v/>
      </c>
      <c r="V42" s="562" t="str">
        <f>'Tabela II'!V48</f>
        <v/>
      </c>
    </row>
    <row r="43" spans="1:22" s="564" customFormat="1" x14ac:dyDescent="0.2">
      <c r="A43" s="552">
        <f>'Tabela I'!$K$1</f>
        <v>2019</v>
      </c>
      <c r="B43" s="552">
        <f>'Tabela I'!$K$2</f>
        <v>0</v>
      </c>
      <c r="C43" s="562">
        <f>'Tabela II'!B49</f>
        <v>0</v>
      </c>
      <c r="D43" s="562">
        <f>'Tabela II'!C49</f>
        <v>0</v>
      </c>
      <c r="E43" s="562">
        <f>'Tabela II'!D49</f>
        <v>0</v>
      </c>
      <c r="F43" s="562">
        <f>'Tabela II'!E49</f>
        <v>0</v>
      </c>
      <c r="G43" s="562">
        <f>'Tabela II'!G49</f>
        <v>0</v>
      </c>
      <c r="H43" s="562">
        <f>'Tabela II'!H49</f>
        <v>0</v>
      </c>
      <c r="I43" s="562">
        <f>'Tabela II'!I49</f>
        <v>0</v>
      </c>
      <c r="J43" s="562">
        <f>'Tabela II'!J49</f>
        <v>261</v>
      </c>
      <c r="K43" s="562">
        <f>'Tabela II'!K49</f>
        <v>0</v>
      </c>
      <c r="L43" s="562">
        <f>'Tabela II'!L49</f>
        <v>0</v>
      </c>
      <c r="M43" s="562">
        <f>'Tabela II'!M49</f>
        <v>0</v>
      </c>
      <c r="N43" s="562">
        <f>'Tabela II'!N49</f>
        <v>0</v>
      </c>
      <c r="O43" s="562" t="str">
        <f>'Tabela II'!O49</f>
        <v/>
      </c>
      <c r="P43" s="562" t="str">
        <f>'Tabela II'!P49</f>
        <v/>
      </c>
      <c r="Q43" s="562">
        <f>'Tabela II'!Q49</f>
        <v>0</v>
      </c>
      <c r="R43" s="562">
        <f>'Tabela II'!R49</f>
        <v>0</v>
      </c>
      <c r="S43" s="562">
        <f>'Tabela II'!S49</f>
        <v>0</v>
      </c>
      <c r="T43" s="562">
        <f>'Tabela II'!T49</f>
        <v>0</v>
      </c>
      <c r="U43" s="562" t="str">
        <f>'Tabela II'!U49</f>
        <v/>
      </c>
      <c r="V43" s="562" t="str">
        <f>'Tabela II'!V49</f>
        <v/>
      </c>
    </row>
    <row r="44" spans="1:22" s="564" customFormat="1" x14ac:dyDescent="0.2">
      <c r="A44" s="552">
        <f>'Tabela I'!$K$1</f>
        <v>2019</v>
      </c>
      <c r="B44" s="552">
        <f>'Tabela I'!$K$2</f>
        <v>0</v>
      </c>
      <c r="C44" s="562">
        <f>'Tabela II'!B50</f>
        <v>0</v>
      </c>
      <c r="D44" s="562">
        <f>'Tabela II'!C50</f>
        <v>0</v>
      </c>
      <c r="E44" s="562">
        <f>'Tabela II'!D50</f>
        <v>0</v>
      </c>
      <c r="F44" s="562">
        <f>'Tabela II'!E50</f>
        <v>0</v>
      </c>
      <c r="G44" s="562">
        <f>'Tabela II'!G50</f>
        <v>0</v>
      </c>
      <c r="H44" s="562">
        <f>'Tabela II'!H50</f>
        <v>0</v>
      </c>
      <c r="I44" s="562">
        <f>'Tabela II'!I50</f>
        <v>0</v>
      </c>
      <c r="J44" s="562">
        <f>'Tabela II'!J50</f>
        <v>261</v>
      </c>
      <c r="K44" s="562">
        <f>'Tabela II'!K50</f>
        <v>0</v>
      </c>
      <c r="L44" s="562">
        <f>'Tabela II'!L50</f>
        <v>0</v>
      </c>
      <c r="M44" s="562">
        <f>'Tabela II'!M50</f>
        <v>0</v>
      </c>
      <c r="N44" s="562">
        <f>'Tabela II'!N50</f>
        <v>0</v>
      </c>
      <c r="O44" s="562" t="str">
        <f>'Tabela II'!O50</f>
        <v/>
      </c>
      <c r="P44" s="562" t="str">
        <f>'Tabela II'!P50</f>
        <v/>
      </c>
      <c r="Q44" s="562">
        <f>'Tabela II'!Q50</f>
        <v>0</v>
      </c>
      <c r="R44" s="562">
        <f>'Tabela II'!R50</f>
        <v>0</v>
      </c>
      <c r="S44" s="562">
        <f>'Tabela II'!S50</f>
        <v>0</v>
      </c>
      <c r="T44" s="562">
        <f>'Tabela II'!T50</f>
        <v>0</v>
      </c>
      <c r="U44" s="562" t="str">
        <f>'Tabela II'!U50</f>
        <v/>
      </c>
      <c r="V44" s="562" t="str">
        <f>'Tabela II'!V50</f>
        <v/>
      </c>
    </row>
    <row r="45" spans="1:22" s="564" customFormat="1" x14ac:dyDescent="0.2">
      <c r="A45" s="552">
        <f>'Tabela I'!$K$1</f>
        <v>2019</v>
      </c>
      <c r="B45" s="552">
        <f>'Tabela I'!$K$2</f>
        <v>0</v>
      </c>
      <c r="C45" s="562">
        <f>'Tabela II'!B51</f>
        <v>0</v>
      </c>
      <c r="D45" s="562">
        <f>'Tabela II'!C51</f>
        <v>0</v>
      </c>
      <c r="E45" s="562">
        <f>'Tabela II'!D51</f>
        <v>0</v>
      </c>
      <c r="F45" s="562">
        <f>'Tabela II'!E51</f>
        <v>0</v>
      </c>
      <c r="G45" s="562">
        <f>'Tabela II'!G51</f>
        <v>0</v>
      </c>
      <c r="H45" s="562">
        <f>'Tabela II'!H51</f>
        <v>0</v>
      </c>
      <c r="I45" s="562">
        <f>'Tabela II'!I51</f>
        <v>0</v>
      </c>
      <c r="J45" s="562">
        <f>'Tabela II'!J51</f>
        <v>261</v>
      </c>
      <c r="K45" s="562">
        <f>'Tabela II'!K51</f>
        <v>0</v>
      </c>
      <c r="L45" s="562">
        <f>'Tabela II'!L51</f>
        <v>0</v>
      </c>
      <c r="M45" s="562">
        <f>'Tabela II'!M51</f>
        <v>0</v>
      </c>
      <c r="N45" s="562">
        <f>'Tabela II'!N51</f>
        <v>0</v>
      </c>
      <c r="O45" s="562" t="str">
        <f>'Tabela II'!O51</f>
        <v/>
      </c>
      <c r="P45" s="562" t="str">
        <f>'Tabela II'!P51</f>
        <v/>
      </c>
      <c r="Q45" s="562">
        <f>'Tabela II'!Q51</f>
        <v>0</v>
      </c>
      <c r="R45" s="562">
        <f>'Tabela II'!R51</f>
        <v>0</v>
      </c>
      <c r="S45" s="562">
        <f>'Tabela II'!S51</f>
        <v>0</v>
      </c>
      <c r="T45" s="562">
        <f>'Tabela II'!T51</f>
        <v>0</v>
      </c>
      <c r="U45" s="562" t="str">
        <f>'Tabela II'!U51</f>
        <v/>
      </c>
      <c r="V45" s="562" t="str">
        <f>'Tabela II'!V51</f>
        <v/>
      </c>
    </row>
    <row r="46" spans="1:22" s="564" customFormat="1" x14ac:dyDescent="0.2">
      <c r="A46" s="552">
        <f>'Tabela I'!$K$1</f>
        <v>2019</v>
      </c>
      <c r="B46" s="552">
        <f>'Tabela I'!$K$2</f>
        <v>0</v>
      </c>
      <c r="C46" s="562">
        <f>'Tabela II'!B52</f>
        <v>0</v>
      </c>
      <c r="D46" s="562">
        <f>'Tabela II'!C52</f>
        <v>0</v>
      </c>
      <c r="E46" s="562">
        <f>'Tabela II'!D52</f>
        <v>0</v>
      </c>
      <c r="F46" s="562">
        <f>'Tabela II'!E52</f>
        <v>0</v>
      </c>
      <c r="G46" s="562">
        <f>'Tabela II'!G52</f>
        <v>0</v>
      </c>
      <c r="H46" s="562">
        <f>'Tabela II'!H52</f>
        <v>0</v>
      </c>
      <c r="I46" s="562">
        <f>'Tabela II'!I52</f>
        <v>0</v>
      </c>
      <c r="J46" s="562">
        <f>'Tabela II'!J52</f>
        <v>261</v>
      </c>
      <c r="K46" s="562">
        <f>'Tabela II'!K52</f>
        <v>0</v>
      </c>
      <c r="L46" s="562">
        <f>'Tabela II'!L52</f>
        <v>0</v>
      </c>
      <c r="M46" s="562">
        <f>'Tabela II'!M52</f>
        <v>0</v>
      </c>
      <c r="N46" s="562">
        <f>'Tabela II'!N52</f>
        <v>0</v>
      </c>
      <c r="O46" s="562" t="str">
        <f>'Tabela II'!O52</f>
        <v/>
      </c>
      <c r="P46" s="562" t="str">
        <f>'Tabela II'!P52</f>
        <v/>
      </c>
      <c r="Q46" s="562">
        <f>'Tabela II'!Q52</f>
        <v>0</v>
      </c>
      <c r="R46" s="562">
        <f>'Tabela II'!R52</f>
        <v>0</v>
      </c>
      <c r="S46" s="562">
        <f>'Tabela II'!S52</f>
        <v>0</v>
      </c>
      <c r="T46" s="562">
        <f>'Tabela II'!T52</f>
        <v>0</v>
      </c>
      <c r="U46" s="562" t="str">
        <f>'Tabela II'!U52</f>
        <v/>
      </c>
      <c r="V46" s="562" t="str">
        <f>'Tabela II'!V52</f>
        <v/>
      </c>
    </row>
    <row r="47" spans="1:22" s="564" customFormat="1" x14ac:dyDescent="0.2">
      <c r="A47" s="552">
        <f>'Tabela I'!$K$1</f>
        <v>2019</v>
      </c>
      <c r="B47" s="552">
        <f>'Tabela I'!$K$2</f>
        <v>0</v>
      </c>
      <c r="C47" s="562">
        <f>'Tabela II'!B53</f>
        <v>0</v>
      </c>
      <c r="D47" s="562">
        <f>'Tabela II'!C53</f>
        <v>0</v>
      </c>
      <c r="E47" s="562">
        <f>'Tabela II'!D53</f>
        <v>0</v>
      </c>
      <c r="F47" s="562">
        <f>'Tabela II'!E53</f>
        <v>0</v>
      </c>
      <c r="G47" s="562">
        <f>'Tabela II'!G53</f>
        <v>0</v>
      </c>
      <c r="H47" s="562">
        <f>'Tabela II'!H53</f>
        <v>0</v>
      </c>
      <c r="I47" s="562">
        <f>'Tabela II'!I53</f>
        <v>0</v>
      </c>
      <c r="J47" s="562">
        <f>'Tabela II'!J53</f>
        <v>261</v>
      </c>
      <c r="K47" s="562">
        <f>'Tabela II'!K53</f>
        <v>0</v>
      </c>
      <c r="L47" s="562">
        <f>'Tabela II'!L53</f>
        <v>0</v>
      </c>
      <c r="M47" s="562">
        <f>'Tabela II'!M53</f>
        <v>0</v>
      </c>
      <c r="N47" s="562">
        <f>'Tabela II'!N53</f>
        <v>0</v>
      </c>
      <c r="O47" s="562" t="str">
        <f>'Tabela II'!O53</f>
        <v/>
      </c>
      <c r="P47" s="562" t="str">
        <f>'Tabela II'!P53</f>
        <v/>
      </c>
      <c r="Q47" s="562">
        <f>'Tabela II'!Q53</f>
        <v>0</v>
      </c>
      <c r="R47" s="562">
        <f>'Tabela II'!R53</f>
        <v>0</v>
      </c>
      <c r="S47" s="562">
        <f>'Tabela II'!S53</f>
        <v>0</v>
      </c>
      <c r="T47" s="562">
        <f>'Tabela II'!T53</f>
        <v>0</v>
      </c>
      <c r="U47" s="562" t="str">
        <f>'Tabela II'!U53</f>
        <v/>
      </c>
      <c r="V47" s="562" t="str">
        <f>'Tabela II'!V53</f>
        <v/>
      </c>
    </row>
    <row r="48" spans="1:22" s="564" customFormat="1" x14ac:dyDescent="0.2">
      <c r="A48" s="552">
        <f>'Tabela I'!$K$1</f>
        <v>2019</v>
      </c>
      <c r="B48" s="552">
        <f>'Tabela I'!$K$2</f>
        <v>0</v>
      </c>
      <c r="C48" s="562">
        <f>'Tabela II'!B54</f>
        <v>0</v>
      </c>
      <c r="D48" s="562">
        <f>'Tabela II'!C54</f>
        <v>0</v>
      </c>
      <c r="E48" s="562">
        <f>'Tabela II'!D54</f>
        <v>0</v>
      </c>
      <c r="F48" s="562">
        <f>'Tabela II'!E54</f>
        <v>0</v>
      </c>
      <c r="G48" s="562">
        <f>'Tabela II'!G54</f>
        <v>0</v>
      </c>
      <c r="H48" s="562">
        <f>'Tabela II'!H54</f>
        <v>0</v>
      </c>
      <c r="I48" s="562">
        <f>'Tabela II'!I54</f>
        <v>0</v>
      </c>
      <c r="J48" s="562">
        <f>'Tabela II'!J54</f>
        <v>261</v>
      </c>
      <c r="K48" s="562">
        <f>'Tabela II'!K54</f>
        <v>0</v>
      </c>
      <c r="L48" s="562">
        <f>'Tabela II'!L54</f>
        <v>0</v>
      </c>
      <c r="M48" s="562">
        <f>'Tabela II'!M54</f>
        <v>0</v>
      </c>
      <c r="N48" s="562">
        <f>'Tabela II'!N54</f>
        <v>0</v>
      </c>
      <c r="O48" s="562" t="str">
        <f>'Tabela II'!O54</f>
        <v/>
      </c>
      <c r="P48" s="562" t="str">
        <f>'Tabela II'!P54</f>
        <v/>
      </c>
      <c r="Q48" s="562">
        <f>'Tabela II'!Q54</f>
        <v>0</v>
      </c>
      <c r="R48" s="562">
        <f>'Tabela II'!R54</f>
        <v>0</v>
      </c>
      <c r="S48" s="562">
        <f>'Tabela II'!S54</f>
        <v>0</v>
      </c>
      <c r="T48" s="562">
        <f>'Tabela II'!T54</f>
        <v>0</v>
      </c>
      <c r="U48" s="562" t="str">
        <f>'Tabela II'!U54</f>
        <v/>
      </c>
      <c r="V48" s="562" t="str">
        <f>'Tabela II'!V54</f>
        <v/>
      </c>
    </row>
    <row r="49" spans="1:26" s="564" customFormat="1" x14ac:dyDescent="0.2">
      <c r="A49" s="552">
        <f>'Tabela I'!$K$1</f>
        <v>2019</v>
      </c>
      <c r="B49" s="552">
        <f>'Tabela I'!$K$2</f>
        <v>0</v>
      </c>
      <c r="C49" s="562">
        <f>'Tabela II'!B55</f>
        <v>0</v>
      </c>
      <c r="D49" s="562">
        <f>'Tabela II'!C55</f>
        <v>0</v>
      </c>
      <c r="E49" s="562">
        <f>'Tabela II'!D55</f>
        <v>0</v>
      </c>
      <c r="F49" s="562">
        <f>'Tabela II'!E55</f>
        <v>0</v>
      </c>
      <c r="G49" s="562">
        <f>'Tabela II'!G55</f>
        <v>0</v>
      </c>
      <c r="H49" s="562">
        <f>'Tabela II'!H55</f>
        <v>0</v>
      </c>
      <c r="I49" s="562">
        <f>'Tabela II'!I55</f>
        <v>0</v>
      </c>
      <c r="J49" s="562">
        <f>'Tabela II'!J55</f>
        <v>261</v>
      </c>
      <c r="K49" s="562">
        <f>'Tabela II'!K55</f>
        <v>0</v>
      </c>
      <c r="L49" s="562">
        <f>'Tabela II'!L55</f>
        <v>0</v>
      </c>
      <c r="M49" s="562">
        <f>'Tabela II'!M55</f>
        <v>0</v>
      </c>
      <c r="N49" s="562">
        <f>'Tabela II'!N55</f>
        <v>0</v>
      </c>
      <c r="O49" s="562" t="str">
        <f>'Tabela II'!O55</f>
        <v/>
      </c>
      <c r="P49" s="562" t="str">
        <f>'Tabela II'!P55</f>
        <v/>
      </c>
      <c r="Q49" s="562">
        <f>'Tabela II'!Q55</f>
        <v>0</v>
      </c>
      <c r="R49" s="562">
        <f>'Tabela II'!R55</f>
        <v>0</v>
      </c>
      <c r="S49" s="562">
        <f>'Tabela II'!S55</f>
        <v>0</v>
      </c>
      <c r="T49" s="562">
        <f>'Tabela II'!T55</f>
        <v>0</v>
      </c>
      <c r="U49" s="562" t="str">
        <f>'Tabela II'!U55</f>
        <v/>
      </c>
      <c r="V49" s="562" t="str">
        <f>'Tabela II'!V55</f>
        <v/>
      </c>
    </row>
    <row r="50" spans="1:26" s="564" customFormat="1" x14ac:dyDescent="0.2">
      <c r="A50" s="552">
        <f>'Tabela I'!$K$1</f>
        <v>2019</v>
      </c>
      <c r="B50" s="552">
        <f>'Tabela I'!$K$2</f>
        <v>0</v>
      </c>
      <c r="C50" s="562">
        <f>'Tabela II'!B56</f>
        <v>0</v>
      </c>
      <c r="D50" s="562">
        <f>'Tabela II'!C56</f>
        <v>0</v>
      </c>
      <c r="E50" s="562">
        <f>'Tabela II'!D56</f>
        <v>0</v>
      </c>
      <c r="F50" s="562">
        <f>'Tabela II'!E56</f>
        <v>0</v>
      </c>
      <c r="G50" s="562">
        <f>'Tabela II'!G56</f>
        <v>0</v>
      </c>
      <c r="H50" s="562">
        <f>'Tabela II'!H56</f>
        <v>0</v>
      </c>
      <c r="I50" s="562">
        <f>'Tabela II'!I56</f>
        <v>0</v>
      </c>
      <c r="J50" s="562">
        <f>'Tabela II'!J56</f>
        <v>261</v>
      </c>
      <c r="K50" s="562">
        <f>'Tabela II'!K56</f>
        <v>0</v>
      </c>
      <c r="L50" s="562">
        <f>'Tabela II'!L56</f>
        <v>0</v>
      </c>
      <c r="M50" s="562">
        <f>'Tabela II'!M56</f>
        <v>0</v>
      </c>
      <c r="N50" s="562">
        <f>'Tabela II'!N56</f>
        <v>0</v>
      </c>
      <c r="O50" s="562" t="str">
        <f>'Tabela II'!O56</f>
        <v/>
      </c>
      <c r="P50" s="562" t="str">
        <f>'Tabela II'!P56</f>
        <v/>
      </c>
      <c r="Q50" s="562">
        <f>'Tabela II'!Q56</f>
        <v>0</v>
      </c>
      <c r="R50" s="562">
        <f>'Tabela II'!R56</f>
        <v>0</v>
      </c>
      <c r="S50" s="562">
        <f>'Tabela II'!S56</f>
        <v>0</v>
      </c>
      <c r="T50" s="562">
        <f>'Tabela II'!T56</f>
        <v>0</v>
      </c>
      <c r="U50" s="562" t="str">
        <f>'Tabela II'!U56</f>
        <v/>
      </c>
      <c r="V50" s="562" t="str">
        <f>'Tabela II'!V56</f>
        <v/>
      </c>
    </row>
    <row r="51" spans="1:26" s="564" customFormat="1" x14ac:dyDescent="0.2">
      <c r="A51" s="552">
        <f>'Tabela I'!$K$1</f>
        <v>2019</v>
      </c>
      <c r="B51" s="552">
        <f>'Tabela I'!$K$2</f>
        <v>0</v>
      </c>
      <c r="C51" s="562">
        <f>'Tabela II'!B57</f>
        <v>0</v>
      </c>
      <c r="D51" s="562">
        <f>'Tabela II'!C57</f>
        <v>0</v>
      </c>
      <c r="E51" s="562">
        <f>'Tabela II'!D57</f>
        <v>0</v>
      </c>
      <c r="F51" s="562">
        <f>'Tabela II'!E57</f>
        <v>0</v>
      </c>
      <c r="G51" s="562">
        <f>'Tabela II'!G57</f>
        <v>0</v>
      </c>
      <c r="H51" s="562">
        <f>'Tabela II'!H57</f>
        <v>0</v>
      </c>
      <c r="I51" s="562">
        <f>'Tabela II'!I57</f>
        <v>0</v>
      </c>
      <c r="J51" s="562">
        <f>'Tabela II'!J57</f>
        <v>261</v>
      </c>
      <c r="K51" s="562">
        <f>'Tabela II'!K57</f>
        <v>0</v>
      </c>
      <c r="L51" s="562">
        <f>'Tabela II'!L57</f>
        <v>0</v>
      </c>
      <c r="M51" s="562">
        <f>'Tabela II'!M57</f>
        <v>0</v>
      </c>
      <c r="N51" s="562">
        <f>'Tabela II'!N57</f>
        <v>0</v>
      </c>
      <c r="O51" s="562" t="str">
        <f>'Tabela II'!O57</f>
        <v/>
      </c>
      <c r="P51" s="562" t="str">
        <f>'Tabela II'!P57</f>
        <v/>
      </c>
      <c r="Q51" s="562">
        <f>'Tabela II'!Q57</f>
        <v>0</v>
      </c>
      <c r="R51" s="562">
        <f>'Tabela II'!R57</f>
        <v>0</v>
      </c>
      <c r="S51" s="562">
        <f>'Tabela II'!S57</f>
        <v>0</v>
      </c>
      <c r="T51" s="562">
        <f>'Tabela II'!T57</f>
        <v>0</v>
      </c>
      <c r="U51" s="562" t="str">
        <f>'Tabela II'!U57</f>
        <v/>
      </c>
      <c r="V51" s="562" t="str">
        <f>'Tabela II'!V57</f>
        <v/>
      </c>
    </row>
    <row r="52" spans="1:26" s="564" customFormat="1" x14ac:dyDescent="0.2">
      <c r="A52" s="552">
        <f>'Tabela I'!$K$1</f>
        <v>2019</v>
      </c>
      <c r="B52" s="552">
        <f>'Tabela I'!$K$2</f>
        <v>0</v>
      </c>
      <c r="C52" s="562">
        <f>'Tabela II'!B58</f>
        <v>0</v>
      </c>
      <c r="D52" s="562">
        <f>'Tabela II'!C58</f>
        <v>0</v>
      </c>
      <c r="E52" s="562">
        <f>'Tabela II'!D58</f>
        <v>0</v>
      </c>
      <c r="F52" s="562">
        <f>'Tabela II'!E58</f>
        <v>0</v>
      </c>
      <c r="G52" s="562">
        <f>'Tabela II'!G58</f>
        <v>0</v>
      </c>
      <c r="H52" s="562">
        <f>'Tabela II'!H58</f>
        <v>0</v>
      </c>
      <c r="I52" s="562">
        <f>'Tabela II'!I58</f>
        <v>0</v>
      </c>
      <c r="J52" s="562">
        <f>'Tabela II'!J58</f>
        <v>261</v>
      </c>
      <c r="K52" s="562">
        <f>'Tabela II'!K58</f>
        <v>0</v>
      </c>
      <c r="L52" s="562">
        <f>'Tabela II'!L58</f>
        <v>0</v>
      </c>
      <c r="M52" s="562">
        <f>'Tabela II'!M58</f>
        <v>0</v>
      </c>
      <c r="N52" s="562">
        <f>'Tabela II'!N58</f>
        <v>0</v>
      </c>
      <c r="O52" s="562" t="str">
        <f>'Tabela II'!O58</f>
        <v/>
      </c>
      <c r="P52" s="562" t="str">
        <f>'Tabela II'!P58</f>
        <v/>
      </c>
      <c r="Q52" s="562">
        <f>'Tabela II'!Q58</f>
        <v>0</v>
      </c>
      <c r="R52" s="562">
        <f>'Tabela II'!R58</f>
        <v>0</v>
      </c>
      <c r="S52" s="562">
        <f>'Tabela II'!S58</f>
        <v>0</v>
      </c>
      <c r="T52" s="562">
        <f>'Tabela II'!T58</f>
        <v>0</v>
      </c>
      <c r="U52" s="562" t="str">
        <f>'Tabela II'!U58</f>
        <v/>
      </c>
      <c r="V52" s="562" t="str">
        <f>'Tabela II'!V58</f>
        <v/>
      </c>
    </row>
    <row r="53" spans="1:26" s="564" customFormat="1" x14ac:dyDescent="0.2">
      <c r="A53" s="552">
        <f>'Tabela I'!$K$1</f>
        <v>2019</v>
      </c>
      <c r="B53" s="552">
        <f>'Tabela I'!$K$2</f>
        <v>0</v>
      </c>
      <c r="C53" s="562">
        <f>'Tabela II'!B59</f>
        <v>0</v>
      </c>
      <c r="D53" s="562">
        <f>'Tabela II'!C59</f>
        <v>0</v>
      </c>
      <c r="E53" s="562">
        <f>'Tabela II'!D59</f>
        <v>0</v>
      </c>
      <c r="F53" s="562">
        <f>'Tabela II'!E59</f>
        <v>0</v>
      </c>
      <c r="G53" s="562">
        <f>'Tabela II'!G59</f>
        <v>0</v>
      </c>
      <c r="H53" s="562">
        <f>'Tabela II'!H59</f>
        <v>0</v>
      </c>
      <c r="I53" s="562">
        <f>'Tabela II'!I59</f>
        <v>0</v>
      </c>
      <c r="J53" s="562">
        <f>'Tabela II'!J59</f>
        <v>261</v>
      </c>
      <c r="K53" s="562">
        <f>'Tabela II'!K59</f>
        <v>0</v>
      </c>
      <c r="L53" s="562">
        <f>'Tabela II'!L59</f>
        <v>0</v>
      </c>
      <c r="M53" s="562">
        <f>'Tabela II'!M59</f>
        <v>0</v>
      </c>
      <c r="N53" s="562">
        <f>'Tabela II'!N59</f>
        <v>0</v>
      </c>
      <c r="O53" s="562" t="str">
        <f>'Tabela II'!O59</f>
        <v/>
      </c>
      <c r="P53" s="562" t="str">
        <f>'Tabela II'!P59</f>
        <v/>
      </c>
      <c r="Q53" s="562">
        <f>'Tabela II'!Q59</f>
        <v>0</v>
      </c>
      <c r="R53" s="562">
        <f>'Tabela II'!R59</f>
        <v>0</v>
      </c>
      <c r="S53" s="562">
        <f>'Tabela II'!S59</f>
        <v>0</v>
      </c>
      <c r="T53" s="562">
        <f>'Tabela II'!T59</f>
        <v>0</v>
      </c>
      <c r="U53" s="562" t="str">
        <f>'Tabela II'!U59</f>
        <v/>
      </c>
      <c r="V53" s="562" t="str">
        <f>'Tabela II'!V59</f>
        <v/>
      </c>
    </row>
    <row r="54" spans="1:26" s="564" customFormat="1" x14ac:dyDescent="0.2">
      <c r="A54" s="552">
        <f>'Tabela I'!$K$1</f>
        <v>2019</v>
      </c>
      <c r="B54" s="552">
        <f>'Tabela I'!$K$2</f>
        <v>0</v>
      </c>
      <c r="C54" s="562">
        <f>'Tabela II'!B60</f>
        <v>0</v>
      </c>
      <c r="D54" s="562">
        <f>'Tabela II'!C60</f>
        <v>0</v>
      </c>
      <c r="E54" s="562">
        <f>'Tabela II'!D60</f>
        <v>0</v>
      </c>
      <c r="F54" s="562">
        <f>'Tabela II'!E60</f>
        <v>0</v>
      </c>
      <c r="G54" s="562">
        <f>'Tabela II'!G60</f>
        <v>0</v>
      </c>
      <c r="H54" s="562">
        <f>'Tabela II'!H60</f>
        <v>0</v>
      </c>
      <c r="I54" s="562">
        <f>'Tabela II'!I60</f>
        <v>0</v>
      </c>
      <c r="J54" s="562">
        <f>'Tabela II'!J60</f>
        <v>261</v>
      </c>
      <c r="K54" s="562">
        <f>'Tabela II'!K60</f>
        <v>0</v>
      </c>
      <c r="L54" s="562">
        <f>'Tabela II'!L60</f>
        <v>0</v>
      </c>
      <c r="M54" s="562">
        <f>'Tabela II'!M60</f>
        <v>0</v>
      </c>
      <c r="N54" s="562">
        <f>'Tabela II'!N60</f>
        <v>0</v>
      </c>
      <c r="O54" s="562" t="str">
        <f>'Tabela II'!O60</f>
        <v/>
      </c>
      <c r="P54" s="562" t="str">
        <f>'Tabela II'!P60</f>
        <v/>
      </c>
      <c r="Q54" s="562">
        <f>'Tabela II'!Q60</f>
        <v>0</v>
      </c>
      <c r="R54" s="562">
        <f>'Tabela II'!R60</f>
        <v>0</v>
      </c>
      <c r="S54" s="562">
        <f>'Tabela II'!S60</f>
        <v>0</v>
      </c>
      <c r="T54" s="562">
        <f>'Tabela II'!T60</f>
        <v>0</v>
      </c>
      <c r="U54" s="562" t="str">
        <f>'Tabela II'!U60</f>
        <v/>
      </c>
      <c r="V54" s="562" t="str">
        <f>'Tabela II'!V60</f>
        <v/>
      </c>
    </row>
    <row r="55" spans="1:26" s="564" customFormat="1" x14ac:dyDescent="0.2">
      <c r="A55" s="552">
        <f>'Tabela I'!$K$1</f>
        <v>2019</v>
      </c>
      <c r="B55" s="552">
        <f>'Tabela I'!$K$2</f>
        <v>0</v>
      </c>
      <c r="C55" s="562">
        <f>'Tabela II'!B61</f>
        <v>0</v>
      </c>
      <c r="D55" s="562">
        <f>'Tabela II'!C61</f>
        <v>0</v>
      </c>
      <c r="E55" s="562">
        <f>'Tabela II'!D61</f>
        <v>0</v>
      </c>
      <c r="F55" s="562">
        <f>'Tabela II'!E61</f>
        <v>0</v>
      </c>
      <c r="G55" s="562">
        <f>'Tabela II'!G61</f>
        <v>0</v>
      </c>
      <c r="H55" s="562">
        <f>'Tabela II'!H61</f>
        <v>0</v>
      </c>
      <c r="I55" s="562">
        <f>'Tabela II'!I61</f>
        <v>0</v>
      </c>
      <c r="J55" s="562">
        <f>'Tabela II'!J61</f>
        <v>261</v>
      </c>
      <c r="K55" s="562">
        <f>'Tabela II'!K61</f>
        <v>0</v>
      </c>
      <c r="L55" s="562">
        <f>'Tabela II'!L61</f>
        <v>0</v>
      </c>
      <c r="M55" s="562">
        <f>'Tabela II'!M61</f>
        <v>0</v>
      </c>
      <c r="N55" s="562">
        <f>'Tabela II'!N61</f>
        <v>0</v>
      </c>
      <c r="O55" s="562" t="str">
        <f>'Tabela II'!O61</f>
        <v/>
      </c>
      <c r="P55" s="562" t="str">
        <f>'Tabela II'!P61</f>
        <v/>
      </c>
      <c r="Q55" s="562">
        <f>'Tabela II'!Q61</f>
        <v>0</v>
      </c>
      <c r="R55" s="562">
        <f>'Tabela II'!R61</f>
        <v>0</v>
      </c>
      <c r="S55" s="562">
        <f>'Tabela II'!S61</f>
        <v>0</v>
      </c>
      <c r="T55" s="562">
        <f>'Tabela II'!T61</f>
        <v>0</v>
      </c>
      <c r="U55" s="562" t="str">
        <f>'Tabela II'!U61</f>
        <v/>
      </c>
      <c r="V55" s="562" t="str">
        <f>'Tabela II'!V61</f>
        <v/>
      </c>
    </row>
    <row r="56" spans="1:26" s="564" customFormat="1" x14ac:dyDescent="0.2">
      <c r="A56" s="552">
        <f>'Tabela I'!$K$1</f>
        <v>2019</v>
      </c>
      <c r="B56" s="552">
        <f>'Tabela I'!$K$2</f>
        <v>0</v>
      </c>
      <c r="C56" s="562">
        <f>'Tabela II'!B62</f>
        <v>0</v>
      </c>
      <c r="D56" s="562">
        <f>'Tabela II'!C62</f>
        <v>0</v>
      </c>
      <c r="E56" s="562">
        <f>'Tabela II'!D62</f>
        <v>0</v>
      </c>
      <c r="F56" s="562">
        <f>'Tabela II'!E62</f>
        <v>0</v>
      </c>
      <c r="G56" s="562">
        <f>'Tabela II'!G62</f>
        <v>0</v>
      </c>
      <c r="H56" s="562">
        <f>'Tabela II'!H62</f>
        <v>0</v>
      </c>
      <c r="I56" s="562">
        <f>'Tabela II'!I62</f>
        <v>0</v>
      </c>
      <c r="J56" s="562">
        <f>'Tabela II'!J62</f>
        <v>261</v>
      </c>
      <c r="K56" s="562">
        <f>'Tabela II'!K62</f>
        <v>0</v>
      </c>
      <c r="L56" s="562">
        <f>'Tabela II'!L62</f>
        <v>0</v>
      </c>
      <c r="M56" s="562">
        <f>'Tabela II'!M62</f>
        <v>0</v>
      </c>
      <c r="N56" s="562">
        <f>'Tabela II'!N62</f>
        <v>0</v>
      </c>
      <c r="O56" s="562" t="str">
        <f>'Tabela II'!O62</f>
        <v/>
      </c>
      <c r="P56" s="562" t="str">
        <f>'Tabela II'!P62</f>
        <v/>
      </c>
      <c r="Q56" s="562">
        <f>'Tabela II'!Q62</f>
        <v>0</v>
      </c>
      <c r="R56" s="562">
        <f>'Tabela II'!R62</f>
        <v>0</v>
      </c>
      <c r="S56" s="562">
        <f>'Tabela II'!S62</f>
        <v>0</v>
      </c>
      <c r="T56" s="562">
        <f>'Tabela II'!T62</f>
        <v>0</v>
      </c>
      <c r="U56" s="562" t="str">
        <f>'Tabela II'!U62</f>
        <v/>
      </c>
      <c r="V56" s="562" t="str">
        <f>'Tabela II'!V62</f>
        <v/>
      </c>
    </row>
    <row r="57" spans="1:26" s="564" customFormat="1" x14ac:dyDescent="0.2">
      <c r="A57" s="552">
        <f>'Tabela I'!$K$1</f>
        <v>2019</v>
      </c>
      <c r="B57" s="552">
        <f>'Tabela I'!$K$2</f>
        <v>0</v>
      </c>
      <c r="C57" s="562">
        <f>'Tabela II'!B63</f>
        <v>0</v>
      </c>
      <c r="D57" s="562">
        <f>'Tabela II'!C63</f>
        <v>0</v>
      </c>
      <c r="E57" s="562">
        <f>'Tabela II'!D63</f>
        <v>0</v>
      </c>
      <c r="F57" s="562">
        <f>'Tabela II'!E63</f>
        <v>0</v>
      </c>
      <c r="G57" s="562">
        <f>'Tabela II'!G63</f>
        <v>0</v>
      </c>
      <c r="H57" s="562">
        <f>'Tabela II'!H63</f>
        <v>0</v>
      </c>
      <c r="I57" s="562">
        <f>'Tabela II'!I63</f>
        <v>0</v>
      </c>
      <c r="J57" s="562">
        <f>'Tabela II'!J63</f>
        <v>261</v>
      </c>
      <c r="K57" s="562">
        <f>'Tabela II'!K63</f>
        <v>0</v>
      </c>
      <c r="L57" s="562">
        <f>'Tabela II'!L63</f>
        <v>0</v>
      </c>
      <c r="M57" s="562">
        <f>'Tabela II'!M63</f>
        <v>0</v>
      </c>
      <c r="N57" s="562">
        <f>'Tabela II'!N63</f>
        <v>0</v>
      </c>
      <c r="O57" s="562" t="str">
        <f>'Tabela II'!O63</f>
        <v/>
      </c>
      <c r="P57" s="562" t="str">
        <f>'Tabela II'!P63</f>
        <v/>
      </c>
      <c r="Q57" s="562">
        <f>'Tabela II'!Q63</f>
        <v>0</v>
      </c>
      <c r="R57" s="562">
        <f>'Tabela II'!R63</f>
        <v>0</v>
      </c>
      <c r="S57" s="562">
        <f>'Tabela II'!S63</f>
        <v>0</v>
      </c>
      <c r="T57" s="562">
        <f>'Tabela II'!T63</f>
        <v>0</v>
      </c>
      <c r="U57" s="562" t="str">
        <f>'Tabela II'!U63</f>
        <v/>
      </c>
      <c r="V57" s="562" t="str">
        <f>'Tabela II'!V63</f>
        <v/>
      </c>
    </row>
    <row r="58" spans="1:26" s="564" customFormat="1" x14ac:dyDescent="0.2">
      <c r="A58" s="552">
        <f>'Tabela I'!$K$1</f>
        <v>2019</v>
      </c>
      <c r="B58" s="552">
        <f>'Tabela I'!$K$2</f>
        <v>0</v>
      </c>
      <c r="C58" s="562">
        <f>'Tabela II'!B64</f>
        <v>0</v>
      </c>
      <c r="D58" s="562">
        <f>'Tabela II'!C64</f>
        <v>0</v>
      </c>
      <c r="E58" s="562">
        <f>'Tabela II'!D64</f>
        <v>0</v>
      </c>
      <c r="F58" s="562">
        <f>'Tabela II'!E64</f>
        <v>0</v>
      </c>
      <c r="G58" s="562">
        <f>'Tabela II'!G64</f>
        <v>0</v>
      </c>
      <c r="H58" s="562">
        <f>'Tabela II'!H64</f>
        <v>0</v>
      </c>
      <c r="I58" s="562">
        <f>'Tabela II'!I64</f>
        <v>0</v>
      </c>
      <c r="J58" s="562">
        <f>'Tabela II'!J64</f>
        <v>261</v>
      </c>
      <c r="K58" s="562">
        <f>'Tabela II'!K64</f>
        <v>0</v>
      </c>
      <c r="L58" s="562">
        <f>'Tabela II'!L64</f>
        <v>0</v>
      </c>
      <c r="M58" s="562">
        <f>'Tabela II'!M64</f>
        <v>0</v>
      </c>
      <c r="N58" s="562">
        <f>'Tabela II'!N64</f>
        <v>0</v>
      </c>
      <c r="O58" s="562" t="str">
        <f>'Tabela II'!O64</f>
        <v/>
      </c>
      <c r="P58" s="562" t="str">
        <f>'Tabela II'!P64</f>
        <v/>
      </c>
      <c r="Q58" s="562">
        <f>'Tabela II'!Q64</f>
        <v>0</v>
      </c>
      <c r="R58" s="562">
        <f>'Tabela II'!R64</f>
        <v>0</v>
      </c>
      <c r="S58" s="562">
        <f>'Tabela II'!S64</f>
        <v>0</v>
      </c>
      <c r="T58" s="562">
        <f>'Tabela II'!T64</f>
        <v>0</v>
      </c>
      <c r="U58" s="562" t="str">
        <f>'Tabela II'!U64</f>
        <v/>
      </c>
      <c r="V58" s="562" t="str">
        <f>'Tabela II'!V64</f>
        <v/>
      </c>
    </row>
    <row r="59" spans="1:26" s="564" customFormat="1" x14ac:dyDescent="0.2">
      <c r="A59" s="552">
        <f>'Tabela I'!$K$1</f>
        <v>2019</v>
      </c>
      <c r="B59" s="552">
        <f>'Tabela I'!$K$2</f>
        <v>0</v>
      </c>
      <c r="C59" s="562">
        <f>'Tabela II'!B65</f>
        <v>0</v>
      </c>
      <c r="D59" s="562">
        <f>'Tabela II'!C65</f>
        <v>0</v>
      </c>
      <c r="E59" s="562">
        <f>'Tabela II'!D65</f>
        <v>0</v>
      </c>
      <c r="F59" s="562">
        <f>'Tabela II'!E65</f>
        <v>0</v>
      </c>
      <c r="G59" s="562">
        <f>'Tabela II'!G65</f>
        <v>0</v>
      </c>
      <c r="H59" s="562">
        <f>'Tabela II'!H65</f>
        <v>0</v>
      </c>
      <c r="I59" s="562">
        <f>'Tabela II'!I65</f>
        <v>0</v>
      </c>
      <c r="J59" s="562">
        <f>'Tabela II'!J65</f>
        <v>261</v>
      </c>
      <c r="K59" s="562">
        <f>'Tabela II'!K65</f>
        <v>0</v>
      </c>
      <c r="L59" s="562">
        <f>'Tabela II'!L65</f>
        <v>0</v>
      </c>
      <c r="M59" s="562">
        <f>'Tabela II'!M65</f>
        <v>0</v>
      </c>
      <c r="N59" s="562">
        <f>'Tabela II'!N65</f>
        <v>0</v>
      </c>
      <c r="O59" s="562" t="str">
        <f>'Tabela II'!O65</f>
        <v/>
      </c>
      <c r="P59" s="562" t="str">
        <f>'Tabela II'!P65</f>
        <v/>
      </c>
      <c r="Q59" s="562">
        <f>'Tabela II'!Q65</f>
        <v>0</v>
      </c>
      <c r="R59" s="562">
        <f>'Tabela II'!R65</f>
        <v>0</v>
      </c>
      <c r="S59" s="562">
        <f>'Tabela II'!S65</f>
        <v>0</v>
      </c>
      <c r="T59" s="562">
        <f>'Tabela II'!T65</f>
        <v>0</v>
      </c>
      <c r="U59" s="562" t="str">
        <f>'Tabela II'!U65</f>
        <v/>
      </c>
      <c r="V59" s="562" t="str">
        <f>'Tabela II'!V65</f>
        <v/>
      </c>
    </row>
    <row r="60" spans="1:26" s="564" customFormat="1" x14ac:dyDescent="0.2">
      <c r="A60" s="552">
        <f>'Tabela I'!$K$1</f>
        <v>2019</v>
      </c>
      <c r="B60" s="552">
        <f>'Tabela I'!$K$2</f>
        <v>0</v>
      </c>
      <c r="C60" s="562">
        <f>'Tabela II'!B66</f>
        <v>0</v>
      </c>
      <c r="D60" s="562">
        <f>'Tabela II'!C66</f>
        <v>0</v>
      </c>
      <c r="E60" s="562">
        <f>'Tabela II'!D66</f>
        <v>0</v>
      </c>
      <c r="F60" s="562">
        <f>'Tabela II'!E66</f>
        <v>0</v>
      </c>
      <c r="G60" s="562">
        <f>'Tabela II'!G66</f>
        <v>0</v>
      </c>
      <c r="H60" s="562">
        <f>'Tabela II'!H66</f>
        <v>0</v>
      </c>
      <c r="I60" s="562">
        <f>'Tabela II'!I66</f>
        <v>0</v>
      </c>
      <c r="J60" s="562">
        <f>'Tabela II'!J66</f>
        <v>261</v>
      </c>
      <c r="K60" s="562">
        <f>'Tabela II'!K66</f>
        <v>0</v>
      </c>
      <c r="L60" s="562">
        <f>'Tabela II'!L66</f>
        <v>0</v>
      </c>
      <c r="M60" s="562">
        <f>'Tabela II'!M66</f>
        <v>0</v>
      </c>
      <c r="N60" s="562">
        <f>'Tabela II'!N66</f>
        <v>0</v>
      </c>
      <c r="O60" s="562" t="str">
        <f>'Tabela II'!O66</f>
        <v/>
      </c>
      <c r="P60" s="562" t="str">
        <f>'Tabela II'!P66</f>
        <v/>
      </c>
      <c r="Q60" s="562">
        <f>'Tabela II'!Q66</f>
        <v>0</v>
      </c>
      <c r="R60" s="562">
        <f>'Tabela II'!R66</f>
        <v>0</v>
      </c>
      <c r="S60" s="562">
        <f>'Tabela II'!S66</f>
        <v>0</v>
      </c>
      <c r="T60" s="562">
        <f>'Tabela II'!T66</f>
        <v>0</v>
      </c>
      <c r="U60" s="562" t="str">
        <f>'Tabela II'!U66</f>
        <v/>
      </c>
      <c r="V60" s="562" t="str">
        <f>'Tabela II'!V66</f>
        <v/>
      </c>
    </row>
    <row r="61" spans="1:26" s="564" customFormat="1" ht="15" customHeight="1" x14ac:dyDescent="0.2">
      <c r="A61" s="552">
        <f>'Tabela I'!$K$1</f>
        <v>2019</v>
      </c>
      <c r="B61" s="552">
        <f>'Tabela I'!$K$2</f>
        <v>0</v>
      </c>
      <c r="C61" s="562">
        <f>'Tabela II'!B67</f>
        <v>0</v>
      </c>
      <c r="D61" s="562">
        <f>'Tabela II'!C67</f>
        <v>0</v>
      </c>
      <c r="E61" s="562">
        <f>'Tabela II'!D67</f>
        <v>0</v>
      </c>
      <c r="F61" s="562">
        <f>'Tabela II'!E67</f>
        <v>0</v>
      </c>
      <c r="G61" s="562">
        <f>'Tabela II'!G67</f>
        <v>0</v>
      </c>
      <c r="H61" s="562">
        <f>'Tabela II'!H67</f>
        <v>0</v>
      </c>
      <c r="I61" s="562">
        <f>'Tabela II'!I67</f>
        <v>0</v>
      </c>
      <c r="J61" s="562">
        <f>'Tabela II'!J67</f>
        <v>261</v>
      </c>
      <c r="K61" s="562">
        <f>'Tabela II'!K67</f>
        <v>0</v>
      </c>
      <c r="L61" s="562">
        <f>'Tabela II'!L67</f>
        <v>0</v>
      </c>
      <c r="M61" s="562">
        <f>'Tabela II'!M67</f>
        <v>0</v>
      </c>
      <c r="N61" s="562">
        <f>'Tabela II'!N67</f>
        <v>0</v>
      </c>
      <c r="O61" s="562" t="str">
        <f>'Tabela II'!O67</f>
        <v/>
      </c>
      <c r="P61" s="562" t="str">
        <f>'Tabela II'!P67</f>
        <v/>
      </c>
      <c r="Q61" s="562">
        <f>'Tabela II'!Q67</f>
        <v>0</v>
      </c>
      <c r="R61" s="562">
        <f>'Tabela II'!R67</f>
        <v>0</v>
      </c>
      <c r="S61" s="562">
        <f>'Tabela II'!S67</f>
        <v>0</v>
      </c>
      <c r="T61" s="562">
        <f>'Tabela II'!T67</f>
        <v>0</v>
      </c>
      <c r="U61" s="562" t="str">
        <f>'Tabela II'!U67</f>
        <v/>
      </c>
      <c r="V61" s="562" t="str">
        <f>'Tabela II'!V67</f>
        <v/>
      </c>
      <c r="W61" s="565"/>
      <c r="X61" s="565"/>
      <c r="Y61" s="566"/>
      <c r="Z61" s="566"/>
    </row>
    <row r="62" spans="1:26" s="564" customFormat="1" x14ac:dyDescent="0.2">
      <c r="A62" s="552">
        <f>'Tabela I'!$K$1</f>
        <v>2019</v>
      </c>
      <c r="B62" s="552">
        <f>'Tabela I'!$K$2</f>
        <v>0</v>
      </c>
      <c r="C62" s="562">
        <f>'Tabela II'!B68</f>
        <v>0</v>
      </c>
      <c r="D62" s="562">
        <f>'Tabela II'!C68</f>
        <v>0</v>
      </c>
      <c r="E62" s="562">
        <f>'Tabela II'!D68</f>
        <v>0</v>
      </c>
      <c r="F62" s="562">
        <f>'Tabela II'!E68</f>
        <v>0</v>
      </c>
      <c r="G62" s="562">
        <f>'Tabela II'!G68</f>
        <v>0</v>
      </c>
      <c r="H62" s="562">
        <f>'Tabela II'!H68</f>
        <v>0</v>
      </c>
      <c r="I62" s="562">
        <f>'Tabela II'!I68</f>
        <v>0</v>
      </c>
      <c r="J62" s="562">
        <f>'Tabela II'!J68</f>
        <v>261</v>
      </c>
      <c r="K62" s="562">
        <f>'Tabela II'!K68</f>
        <v>0</v>
      </c>
      <c r="L62" s="562">
        <f>'Tabela II'!L68</f>
        <v>0</v>
      </c>
      <c r="M62" s="562">
        <f>'Tabela II'!M68</f>
        <v>0</v>
      </c>
      <c r="N62" s="562">
        <f>'Tabela II'!N68</f>
        <v>0</v>
      </c>
      <c r="O62" s="562" t="str">
        <f>'Tabela II'!O68</f>
        <v/>
      </c>
      <c r="P62" s="562" t="str">
        <f>'Tabela II'!P68</f>
        <v/>
      </c>
      <c r="Q62" s="562">
        <f>'Tabela II'!Q68</f>
        <v>0</v>
      </c>
      <c r="R62" s="562">
        <f>'Tabela II'!R68</f>
        <v>0</v>
      </c>
      <c r="S62" s="562">
        <f>'Tabela II'!S68</f>
        <v>0</v>
      </c>
      <c r="T62" s="562">
        <f>'Tabela II'!T68</f>
        <v>0</v>
      </c>
      <c r="U62" s="562" t="str">
        <f>'Tabela II'!U68</f>
        <v/>
      </c>
      <c r="V62" s="562" t="str">
        <f>'Tabela II'!V68</f>
        <v/>
      </c>
      <c r="W62" s="567"/>
      <c r="X62" s="567"/>
      <c r="Y62" s="568"/>
      <c r="Z62" s="566"/>
    </row>
    <row r="63" spans="1:26" s="564" customFormat="1" x14ac:dyDescent="0.2">
      <c r="A63" s="552">
        <f>'Tabela I'!$K$1</f>
        <v>2019</v>
      </c>
      <c r="B63" s="552">
        <f>'Tabela I'!$K$2</f>
        <v>0</v>
      </c>
      <c r="C63" s="562">
        <f>'Tabela II'!B69</f>
        <v>0</v>
      </c>
      <c r="D63" s="562">
        <f>'Tabela II'!C69</f>
        <v>0</v>
      </c>
      <c r="E63" s="562">
        <f>'Tabela II'!D69</f>
        <v>0</v>
      </c>
      <c r="F63" s="562">
        <f>'Tabela II'!E69</f>
        <v>0</v>
      </c>
      <c r="G63" s="562">
        <f>'Tabela II'!G69</f>
        <v>0</v>
      </c>
      <c r="H63" s="562">
        <f>'Tabela II'!H69</f>
        <v>0</v>
      </c>
      <c r="I63" s="562">
        <f>'Tabela II'!I69</f>
        <v>0</v>
      </c>
      <c r="J63" s="562">
        <f>'Tabela II'!J69</f>
        <v>261</v>
      </c>
      <c r="K63" s="562">
        <f>'Tabela II'!K69</f>
        <v>0</v>
      </c>
      <c r="L63" s="562">
        <f>'Tabela II'!L69</f>
        <v>0</v>
      </c>
      <c r="M63" s="562">
        <f>'Tabela II'!M69</f>
        <v>0</v>
      </c>
      <c r="N63" s="562">
        <f>'Tabela II'!N69</f>
        <v>0</v>
      </c>
      <c r="O63" s="562" t="str">
        <f>'Tabela II'!O69</f>
        <v/>
      </c>
      <c r="P63" s="562" t="str">
        <f>'Tabela II'!P69</f>
        <v/>
      </c>
      <c r="Q63" s="562">
        <f>'Tabela II'!Q69</f>
        <v>0</v>
      </c>
      <c r="R63" s="562">
        <f>'Tabela II'!R69</f>
        <v>0</v>
      </c>
      <c r="S63" s="562">
        <f>'Tabela II'!S69</f>
        <v>0</v>
      </c>
      <c r="T63" s="562">
        <f>'Tabela II'!T69</f>
        <v>0</v>
      </c>
      <c r="U63" s="562" t="str">
        <f>'Tabela II'!U69</f>
        <v/>
      </c>
      <c r="V63" s="562" t="str">
        <f>'Tabela II'!V69</f>
        <v/>
      </c>
    </row>
    <row r="64" spans="1:26" s="564" customFormat="1" x14ac:dyDescent="0.2">
      <c r="A64" s="552">
        <f>'Tabela I'!$K$1</f>
        <v>2019</v>
      </c>
      <c r="B64" s="552">
        <f>'Tabela I'!$K$2</f>
        <v>0</v>
      </c>
      <c r="C64" s="562">
        <f>'Tabela II'!B70</f>
        <v>0</v>
      </c>
      <c r="D64" s="562">
        <f>'Tabela II'!C70</f>
        <v>0</v>
      </c>
      <c r="E64" s="562">
        <f>'Tabela II'!D70</f>
        <v>0</v>
      </c>
      <c r="F64" s="562">
        <f>'Tabela II'!E70</f>
        <v>0</v>
      </c>
      <c r="G64" s="562">
        <f>'Tabela II'!G70</f>
        <v>0</v>
      </c>
      <c r="H64" s="562">
        <f>'Tabela II'!H70</f>
        <v>0</v>
      </c>
      <c r="I64" s="562">
        <f>'Tabela II'!I70</f>
        <v>0</v>
      </c>
      <c r="J64" s="562">
        <f>'Tabela II'!J70</f>
        <v>261</v>
      </c>
      <c r="K64" s="562">
        <f>'Tabela II'!K70</f>
        <v>0</v>
      </c>
      <c r="L64" s="562">
        <f>'Tabela II'!L70</f>
        <v>0</v>
      </c>
      <c r="M64" s="562">
        <f>'Tabela II'!M70</f>
        <v>0</v>
      </c>
      <c r="N64" s="562">
        <f>'Tabela II'!N70</f>
        <v>0</v>
      </c>
      <c r="O64" s="562" t="str">
        <f>'Tabela II'!O70</f>
        <v/>
      </c>
      <c r="P64" s="562" t="str">
        <f>'Tabela II'!P70</f>
        <v/>
      </c>
      <c r="Q64" s="562">
        <f>'Tabela II'!Q70</f>
        <v>0</v>
      </c>
      <c r="R64" s="562">
        <f>'Tabela II'!R70</f>
        <v>0</v>
      </c>
      <c r="S64" s="562">
        <f>'Tabela II'!S70</f>
        <v>0</v>
      </c>
      <c r="T64" s="562">
        <f>'Tabela II'!T70</f>
        <v>0</v>
      </c>
      <c r="U64" s="562" t="str">
        <f>'Tabela II'!U70</f>
        <v/>
      </c>
      <c r="V64" s="562" t="str">
        <f>'Tabela II'!V70</f>
        <v/>
      </c>
    </row>
    <row r="65" spans="1:23" s="564" customFormat="1" x14ac:dyDescent="0.2">
      <c r="A65" s="552">
        <f>'Tabela I'!$K$1</f>
        <v>2019</v>
      </c>
      <c r="B65" s="552">
        <f>'Tabela I'!$K$2</f>
        <v>0</v>
      </c>
      <c r="C65" s="562">
        <f>'Tabela II'!B71</f>
        <v>0</v>
      </c>
      <c r="D65" s="562">
        <f>'Tabela II'!C71</f>
        <v>0</v>
      </c>
      <c r="E65" s="562">
        <f>'Tabela II'!D71</f>
        <v>0</v>
      </c>
      <c r="F65" s="562">
        <f>'Tabela II'!E71</f>
        <v>0</v>
      </c>
      <c r="G65" s="562">
        <f>'Tabela II'!G71</f>
        <v>0</v>
      </c>
      <c r="H65" s="562">
        <f>'Tabela II'!H71</f>
        <v>0</v>
      </c>
      <c r="I65" s="562">
        <f>'Tabela II'!I71</f>
        <v>0</v>
      </c>
      <c r="J65" s="562">
        <f>'Tabela II'!J71</f>
        <v>261</v>
      </c>
      <c r="K65" s="562">
        <f>'Tabela II'!K71</f>
        <v>0</v>
      </c>
      <c r="L65" s="562">
        <f>'Tabela II'!L71</f>
        <v>0</v>
      </c>
      <c r="M65" s="562">
        <f>'Tabela II'!M71</f>
        <v>0</v>
      </c>
      <c r="N65" s="562">
        <f>'Tabela II'!N71</f>
        <v>0</v>
      </c>
      <c r="O65" s="562" t="str">
        <f>'Tabela II'!O71</f>
        <v/>
      </c>
      <c r="P65" s="562" t="str">
        <f>'Tabela II'!P71</f>
        <v/>
      </c>
      <c r="Q65" s="562">
        <f>'Tabela II'!Q71</f>
        <v>0</v>
      </c>
      <c r="R65" s="562">
        <f>'Tabela II'!R71</f>
        <v>0</v>
      </c>
      <c r="S65" s="562">
        <f>'Tabela II'!S71</f>
        <v>0</v>
      </c>
      <c r="T65" s="562">
        <f>'Tabela II'!T71</f>
        <v>0</v>
      </c>
      <c r="U65" s="562" t="str">
        <f>'Tabela II'!U71</f>
        <v/>
      </c>
      <c r="V65" s="562" t="str">
        <f>'Tabela II'!V71</f>
        <v/>
      </c>
    </row>
    <row r="66" spans="1:23" s="564" customFormat="1" x14ac:dyDescent="0.2">
      <c r="A66" s="552">
        <f>'Tabela I'!$K$1</f>
        <v>2019</v>
      </c>
      <c r="B66" s="552">
        <f>'Tabela I'!$K$2</f>
        <v>0</v>
      </c>
      <c r="C66" s="562">
        <f>'Tabela II'!B72</f>
        <v>0</v>
      </c>
      <c r="D66" s="562">
        <f>'Tabela II'!C72</f>
        <v>0</v>
      </c>
      <c r="E66" s="562">
        <f>'Tabela II'!D72</f>
        <v>0</v>
      </c>
      <c r="F66" s="562">
        <f>'Tabela II'!E72</f>
        <v>0</v>
      </c>
      <c r="G66" s="562">
        <f>'Tabela II'!G72</f>
        <v>0</v>
      </c>
      <c r="H66" s="562">
        <f>'Tabela II'!H72</f>
        <v>0</v>
      </c>
      <c r="I66" s="562">
        <f>'Tabela II'!I72</f>
        <v>0</v>
      </c>
      <c r="J66" s="562">
        <f>'Tabela II'!J72</f>
        <v>261</v>
      </c>
      <c r="K66" s="562">
        <f>'Tabela II'!K72</f>
        <v>0</v>
      </c>
      <c r="L66" s="562">
        <f>'Tabela II'!L72</f>
        <v>0</v>
      </c>
      <c r="M66" s="562">
        <f>'Tabela II'!M72</f>
        <v>0</v>
      </c>
      <c r="N66" s="562">
        <f>'Tabela II'!N72</f>
        <v>0</v>
      </c>
      <c r="O66" s="562" t="str">
        <f>'Tabela II'!O72</f>
        <v/>
      </c>
      <c r="P66" s="562" t="str">
        <f>'Tabela II'!P72</f>
        <v/>
      </c>
      <c r="Q66" s="562">
        <f>'Tabela II'!Q72</f>
        <v>0</v>
      </c>
      <c r="R66" s="562">
        <f>'Tabela II'!R72</f>
        <v>0</v>
      </c>
      <c r="S66" s="562">
        <f>'Tabela II'!S72</f>
        <v>0</v>
      </c>
      <c r="T66" s="562">
        <f>'Tabela II'!T72</f>
        <v>0</v>
      </c>
      <c r="U66" s="562" t="str">
        <f>'Tabela II'!U72</f>
        <v/>
      </c>
      <c r="V66" s="562" t="str">
        <f>'Tabela II'!V72</f>
        <v/>
      </c>
    </row>
    <row r="67" spans="1:23" s="564" customFormat="1" x14ac:dyDescent="0.2">
      <c r="A67" s="552">
        <f>'Tabela I'!$K$1</f>
        <v>2019</v>
      </c>
      <c r="B67" s="552">
        <f>'Tabela I'!$K$2</f>
        <v>0</v>
      </c>
      <c r="C67" s="562">
        <f>'Tabela II'!B73</f>
        <v>0</v>
      </c>
      <c r="D67" s="562">
        <f>'Tabela II'!C73</f>
        <v>0</v>
      </c>
      <c r="E67" s="562">
        <f>'Tabela II'!D73</f>
        <v>0</v>
      </c>
      <c r="F67" s="562">
        <f>'Tabela II'!E73</f>
        <v>0</v>
      </c>
      <c r="G67" s="562">
        <f>'Tabela II'!G73</f>
        <v>0</v>
      </c>
      <c r="H67" s="562">
        <f>'Tabela II'!H73</f>
        <v>0</v>
      </c>
      <c r="I67" s="562">
        <f>'Tabela II'!I73</f>
        <v>0</v>
      </c>
      <c r="J67" s="562">
        <f>'Tabela II'!J73</f>
        <v>261</v>
      </c>
      <c r="K67" s="562">
        <f>'Tabela II'!K73</f>
        <v>0</v>
      </c>
      <c r="L67" s="562">
        <f>'Tabela II'!L73</f>
        <v>0</v>
      </c>
      <c r="M67" s="562">
        <f>'Tabela II'!M73</f>
        <v>0</v>
      </c>
      <c r="N67" s="562">
        <f>'Tabela II'!N73</f>
        <v>0</v>
      </c>
      <c r="O67" s="562" t="str">
        <f>'Tabela II'!O73</f>
        <v/>
      </c>
      <c r="P67" s="562" t="str">
        <f>'Tabela II'!P73</f>
        <v/>
      </c>
      <c r="Q67" s="562">
        <f>'Tabela II'!Q73</f>
        <v>0</v>
      </c>
      <c r="R67" s="562">
        <f>'Tabela II'!R73</f>
        <v>0</v>
      </c>
      <c r="S67" s="562">
        <f>'Tabela II'!S73</f>
        <v>0</v>
      </c>
      <c r="T67" s="562">
        <f>'Tabela II'!T73</f>
        <v>0</v>
      </c>
      <c r="U67" s="562" t="str">
        <f>'Tabela II'!U73</f>
        <v/>
      </c>
      <c r="V67" s="562" t="str">
        <f>'Tabela II'!V73</f>
        <v/>
      </c>
    </row>
    <row r="68" spans="1:23" s="564" customFormat="1" x14ac:dyDescent="0.2">
      <c r="A68" s="552">
        <f>'Tabela I'!$K$1</f>
        <v>2019</v>
      </c>
      <c r="B68" s="552">
        <f>'Tabela I'!$K$2</f>
        <v>0</v>
      </c>
      <c r="C68" s="562">
        <f>'Tabela II'!B74</f>
        <v>0</v>
      </c>
      <c r="D68" s="562">
        <f>'Tabela II'!C74</f>
        <v>0</v>
      </c>
      <c r="E68" s="562">
        <f>'Tabela II'!D74</f>
        <v>0</v>
      </c>
      <c r="F68" s="562">
        <f>'Tabela II'!E74</f>
        <v>0</v>
      </c>
      <c r="G68" s="562">
        <f>'Tabela II'!G74</f>
        <v>0</v>
      </c>
      <c r="H68" s="562">
        <f>'Tabela II'!H74</f>
        <v>0</v>
      </c>
      <c r="I68" s="562">
        <f>'Tabela II'!I74</f>
        <v>0</v>
      </c>
      <c r="J68" s="562">
        <f>'Tabela II'!J74</f>
        <v>261</v>
      </c>
      <c r="K68" s="562">
        <f>'Tabela II'!K74</f>
        <v>0</v>
      </c>
      <c r="L68" s="562">
        <f>'Tabela II'!L74</f>
        <v>0</v>
      </c>
      <c r="M68" s="562">
        <f>'Tabela II'!M74</f>
        <v>0</v>
      </c>
      <c r="N68" s="562">
        <f>'Tabela II'!N74</f>
        <v>0</v>
      </c>
      <c r="O68" s="562" t="str">
        <f>'Tabela II'!O74</f>
        <v/>
      </c>
      <c r="P68" s="562" t="str">
        <f>'Tabela II'!P74</f>
        <v/>
      </c>
      <c r="Q68" s="562">
        <f>'Tabela II'!Q74</f>
        <v>0</v>
      </c>
      <c r="R68" s="562">
        <f>'Tabela II'!R74</f>
        <v>0</v>
      </c>
      <c r="S68" s="562">
        <f>'Tabela II'!S74</f>
        <v>0</v>
      </c>
      <c r="T68" s="562">
        <f>'Tabela II'!T74</f>
        <v>0</v>
      </c>
      <c r="U68" s="562" t="str">
        <f>'Tabela II'!U74</f>
        <v/>
      </c>
      <c r="V68" s="562" t="str">
        <f>'Tabela II'!V74</f>
        <v/>
      </c>
    </row>
    <row r="69" spans="1:23" s="564" customFormat="1" x14ac:dyDescent="0.2">
      <c r="A69" s="552">
        <f>'Tabela I'!$K$1</f>
        <v>2019</v>
      </c>
      <c r="B69" s="552">
        <f>'Tabela I'!$K$2</f>
        <v>0</v>
      </c>
      <c r="C69" s="562">
        <f>'Tabela II'!B75</f>
        <v>0</v>
      </c>
      <c r="D69" s="562">
        <f>'Tabela II'!C75</f>
        <v>0</v>
      </c>
      <c r="E69" s="562">
        <f>'Tabela II'!D75</f>
        <v>0</v>
      </c>
      <c r="F69" s="562">
        <f>'Tabela II'!E75</f>
        <v>0</v>
      </c>
      <c r="G69" s="562">
        <f>'Tabela II'!G75</f>
        <v>0</v>
      </c>
      <c r="H69" s="562">
        <f>'Tabela II'!H75</f>
        <v>0</v>
      </c>
      <c r="I69" s="562">
        <f>'Tabela II'!I75</f>
        <v>0</v>
      </c>
      <c r="J69" s="562">
        <f>'Tabela II'!J75</f>
        <v>261</v>
      </c>
      <c r="K69" s="562">
        <f>'Tabela II'!K75</f>
        <v>0</v>
      </c>
      <c r="L69" s="562">
        <f>'Tabela II'!L75</f>
        <v>0</v>
      </c>
      <c r="M69" s="562">
        <f>'Tabela II'!M75</f>
        <v>0</v>
      </c>
      <c r="N69" s="562">
        <f>'Tabela II'!N75</f>
        <v>0</v>
      </c>
      <c r="O69" s="562" t="str">
        <f>'Tabela II'!O75</f>
        <v/>
      </c>
      <c r="P69" s="562" t="str">
        <f>'Tabela II'!P75</f>
        <v/>
      </c>
      <c r="Q69" s="562">
        <f>'Tabela II'!Q75</f>
        <v>0</v>
      </c>
      <c r="R69" s="562">
        <f>'Tabela II'!R75</f>
        <v>0</v>
      </c>
      <c r="S69" s="562">
        <f>'Tabela II'!S75</f>
        <v>0</v>
      </c>
      <c r="T69" s="562">
        <f>'Tabela II'!T75</f>
        <v>0</v>
      </c>
      <c r="U69" s="562" t="str">
        <f>'Tabela II'!U75</f>
        <v/>
      </c>
      <c r="V69" s="562" t="str">
        <f>'Tabela II'!V75</f>
        <v/>
      </c>
    </row>
    <row r="70" spans="1:23" s="564" customFormat="1" x14ac:dyDescent="0.2">
      <c r="A70" s="552">
        <f>'Tabela I'!$K$1</f>
        <v>2019</v>
      </c>
      <c r="B70" s="552">
        <f>'Tabela I'!$K$2</f>
        <v>0</v>
      </c>
      <c r="C70" s="562">
        <f>'Tabela II'!B76</f>
        <v>0</v>
      </c>
      <c r="D70" s="562">
        <f>'Tabela II'!C76</f>
        <v>0</v>
      </c>
      <c r="E70" s="562">
        <f>'Tabela II'!D76</f>
        <v>0</v>
      </c>
      <c r="F70" s="562">
        <f>'Tabela II'!E76</f>
        <v>0</v>
      </c>
      <c r="G70" s="562">
        <f>'Tabela II'!G76</f>
        <v>0</v>
      </c>
      <c r="H70" s="562">
        <f>'Tabela II'!H76</f>
        <v>0</v>
      </c>
      <c r="I70" s="562">
        <f>'Tabela II'!I76</f>
        <v>0</v>
      </c>
      <c r="J70" s="562">
        <f>'Tabela II'!J76</f>
        <v>261</v>
      </c>
      <c r="K70" s="562">
        <f>'Tabela II'!K76</f>
        <v>0</v>
      </c>
      <c r="L70" s="562">
        <f>'Tabela II'!L76</f>
        <v>0</v>
      </c>
      <c r="M70" s="562">
        <f>'Tabela II'!M76</f>
        <v>0</v>
      </c>
      <c r="N70" s="562">
        <f>'Tabela II'!N76</f>
        <v>0</v>
      </c>
      <c r="O70" s="562" t="str">
        <f>'Tabela II'!O76</f>
        <v/>
      </c>
      <c r="P70" s="562" t="str">
        <f>'Tabela II'!P76</f>
        <v/>
      </c>
      <c r="Q70" s="562">
        <f>'Tabela II'!Q76</f>
        <v>0</v>
      </c>
      <c r="R70" s="562">
        <f>'Tabela II'!R76</f>
        <v>0</v>
      </c>
      <c r="S70" s="562">
        <f>'Tabela II'!S76</f>
        <v>0</v>
      </c>
      <c r="T70" s="562">
        <f>'Tabela II'!T76</f>
        <v>0</v>
      </c>
      <c r="U70" s="562" t="str">
        <f>'Tabela II'!U76</f>
        <v/>
      </c>
      <c r="V70" s="562" t="str">
        <f>'Tabela II'!V76</f>
        <v/>
      </c>
    </row>
    <row r="71" spans="1:23" s="564" customFormat="1" x14ac:dyDescent="0.2">
      <c r="A71" s="552">
        <f>'Tabela I'!$K$1</f>
        <v>2019</v>
      </c>
      <c r="B71" s="552">
        <f>'Tabela I'!$K$2</f>
        <v>0</v>
      </c>
      <c r="C71" s="562">
        <f>'Tabela II'!B77</f>
        <v>0</v>
      </c>
      <c r="D71" s="562">
        <f>'Tabela II'!C77</f>
        <v>0</v>
      </c>
      <c r="E71" s="562">
        <f>'Tabela II'!D77</f>
        <v>0</v>
      </c>
      <c r="F71" s="562">
        <f>'Tabela II'!E77</f>
        <v>0</v>
      </c>
      <c r="G71" s="562">
        <f>'Tabela II'!G77</f>
        <v>0</v>
      </c>
      <c r="H71" s="562">
        <f>'Tabela II'!H77</f>
        <v>0</v>
      </c>
      <c r="I71" s="562">
        <f>'Tabela II'!I77</f>
        <v>0</v>
      </c>
      <c r="J71" s="562">
        <f>'Tabela II'!J77</f>
        <v>261</v>
      </c>
      <c r="K71" s="562">
        <f>'Tabela II'!K77</f>
        <v>0</v>
      </c>
      <c r="L71" s="562">
        <f>'Tabela II'!L77</f>
        <v>0</v>
      </c>
      <c r="M71" s="562">
        <f>'Tabela II'!M77</f>
        <v>0</v>
      </c>
      <c r="N71" s="562">
        <f>'Tabela II'!N77</f>
        <v>0</v>
      </c>
      <c r="O71" s="562" t="str">
        <f>'Tabela II'!O77</f>
        <v/>
      </c>
      <c r="P71" s="562" t="str">
        <f>'Tabela II'!P77</f>
        <v/>
      </c>
      <c r="Q71" s="562">
        <f>'Tabela II'!Q77</f>
        <v>0</v>
      </c>
      <c r="R71" s="562">
        <f>'Tabela II'!R77</f>
        <v>0</v>
      </c>
      <c r="S71" s="562">
        <f>'Tabela II'!S77</f>
        <v>0</v>
      </c>
      <c r="T71" s="562">
        <f>'Tabela II'!T77</f>
        <v>0</v>
      </c>
      <c r="U71" s="562" t="str">
        <f>'Tabela II'!U77</f>
        <v/>
      </c>
      <c r="V71" s="562" t="str">
        <f>'Tabela II'!V77</f>
        <v/>
      </c>
    </row>
    <row r="72" spans="1:23" s="564" customFormat="1" x14ac:dyDescent="0.2">
      <c r="A72" s="552">
        <f>'Tabela I'!$K$1</f>
        <v>2019</v>
      </c>
      <c r="B72" s="552">
        <f>'Tabela I'!$K$2</f>
        <v>0</v>
      </c>
      <c r="C72" s="562">
        <f>'Tabela II'!B78</f>
        <v>0</v>
      </c>
      <c r="D72" s="562">
        <f>'Tabela II'!C78</f>
        <v>0</v>
      </c>
      <c r="E72" s="562">
        <f>'Tabela II'!D78</f>
        <v>0</v>
      </c>
      <c r="F72" s="562">
        <f>'Tabela II'!E78</f>
        <v>0</v>
      </c>
      <c r="G72" s="562">
        <f>'Tabela II'!G78</f>
        <v>0</v>
      </c>
      <c r="H72" s="562">
        <f>'Tabela II'!H78</f>
        <v>0</v>
      </c>
      <c r="I72" s="562">
        <f>'Tabela II'!I78</f>
        <v>0</v>
      </c>
      <c r="J72" s="562">
        <f>'Tabela II'!J78</f>
        <v>261</v>
      </c>
      <c r="K72" s="562">
        <f>'Tabela II'!K78</f>
        <v>0</v>
      </c>
      <c r="L72" s="562">
        <f>'Tabela II'!L78</f>
        <v>0</v>
      </c>
      <c r="M72" s="562">
        <f>'Tabela II'!M78</f>
        <v>0</v>
      </c>
      <c r="N72" s="562">
        <f>'Tabela II'!N78</f>
        <v>0</v>
      </c>
      <c r="O72" s="562" t="str">
        <f>'Tabela II'!O78</f>
        <v/>
      </c>
      <c r="P72" s="562" t="str">
        <f>'Tabela II'!P78</f>
        <v/>
      </c>
      <c r="Q72" s="562">
        <f>'Tabela II'!Q78</f>
        <v>0</v>
      </c>
      <c r="R72" s="562">
        <f>'Tabela II'!R78</f>
        <v>0</v>
      </c>
      <c r="S72" s="562">
        <f>'Tabela II'!S78</f>
        <v>0</v>
      </c>
      <c r="T72" s="562">
        <f>'Tabela II'!T78</f>
        <v>0</v>
      </c>
      <c r="U72" s="562" t="str">
        <f>'Tabela II'!U78</f>
        <v/>
      </c>
      <c r="V72" s="562" t="str">
        <f>'Tabela II'!V78</f>
        <v/>
      </c>
    </row>
    <row r="73" spans="1:23" s="564" customFormat="1" x14ac:dyDescent="0.2">
      <c r="A73" s="552">
        <f>'Tabela I'!$K$1</f>
        <v>2019</v>
      </c>
      <c r="B73" s="552">
        <f>'Tabela I'!$K$2</f>
        <v>0</v>
      </c>
      <c r="C73" s="562">
        <f>'Tabela II'!B79</f>
        <v>0</v>
      </c>
      <c r="D73" s="562">
        <f>'Tabela II'!C79</f>
        <v>0</v>
      </c>
      <c r="E73" s="562">
        <f>'Tabela II'!D79</f>
        <v>0</v>
      </c>
      <c r="F73" s="562">
        <f>'Tabela II'!E79</f>
        <v>0</v>
      </c>
      <c r="G73" s="562">
        <f>'Tabela II'!G79</f>
        <v>0</v>
      </c>
      <c r="H73" s="562">
        <f>'Tabela II'!H79</f>
        <v>0</v>
      </c>
      <c r="I73" s="562">
        <f>'Tabela II'!I79</f>
        <v>0</v>
      </c>
      <c r="J73" s="562">
        <f>'Tabela II'!J79</f>
        <v>261</v>
      </c>
      <c r="K73" s="562">
        <f>'Tabela II'!K79</f>
        <v>0</v>
      </c>
      <c r="L73" s="562">
        <f>'Tabela II'!L79</f>
        <v>0</v>
      </c>
      <c r="M73" s="562">
        <f>'Tabela II'!M79</f>
        <v>0</v>
      </c>
      <c r="N73" s="562">
        <f>'Tabela II'!N79</f>
        <v>0</v>
      </c>
      <c r="O73" s="562" t="str">
        <f>'Tabela II'!O79</f>
        <v/>
      </c>
      <c r="P73" s="562" t="str">
        <f>'Tabela II'!P79</f>
        <v/>
      </c>
      <c r="Q73" s="562">
        <f>'Tabela II'!Q79</f>
        <v>0</v>
      </c>
      <c r="R73" s="562">
        <f>'Tabela II'!R79</f>
        <v>0</v>
      </c>
      <c r="S73" s="562">
        <f>'Tabela II'!S79</f>
        <v>0</v>
      </c>
      <c r="T73" s="562">
        <f>'Tabela II'!T79</f>
        <v>0</v>
      </c>
      <c r="U73" s="562" t="str">
        <f>'Tabela II'!U79</f>
        <v/>
      </c>
      <c r="V73" s="562" t="str">
        <f>'Tabela II'!V79</f>
        <v/>
      </c>
    </row>
    <row r="74" spans="1:23" s="564" customFormat="1" x14ac:dyDescent="0.2">
      <c r="A74" s="552">
        <f>'Tabela I'!$K$1</f>
        <v>2019</v>
      </c>
      <c r="B74" s="552">
        <f>'Tabela I'!$K$2</f>
        <v>0</v>
      </c>
      <c r="C74" s="562">
        <f>'Tabela II'!B80</f>
        <v>0</v>
      </c>
      <c r="D74" s="562">
        <f>'Tabela II'!C80</f>
        <v>0</v>
      </c>
      <c r="E74" s="562">
        <f>'Tabela II'!D80</f>
        <v>0</v>
      </c>
      <c r="F74" s="562">
        <f>'Tabela II'!E80</f>
        <v>0</v>
      </c>
      <c r="G74" s="562">
        <f>'Tabela II'!G80</f>
        <v>0</v>
      </c>
      <c r="H74" s="562">
        <f>'Tabela II'!H80</f>
        <v>0</v>
      </c>
      <c r="I74" s="562">
        <f>'Tabela II'!I80</f>
        <v>0</v>
      </c>
      <c r="J74" s="562">
        <f>'Tabela II'!J80</f>
        <v>261</v>
      </c>
      <c r="K74" s="562">
        <f>'Tabela II'!K80</f>
        <v>0</v>
      </c>
      <c r="L74" s="562">
        <f>'Tabela II'!L80</f>
        <v>0</v>
      </c>
      <c r="M74" s="562">
        <f>'Tabela II'!M80</f>
        <v>0</v>
      </c>
      <c r="N74" s="562">
        <f>'Tabela II'!N80</f>
        <v>0</v>
      </c>
      <c r="O74" s="562" t="str">
        <f>'Tabela II'!O80</f>
        <v/>
      </c>
      <c r="P74" s="562" t="str">
        <f>'Tabela II'!P80</f>
        <v/>
      </c>
      <c r="Q74" s="562">
        <f>'Tabela II'!Q80</f>
        <v>0</v>
      </c>
      <c r="R74" s="562">
        <f>'Tabela II'!R80</f>
        <v>0</v>
      </c>
      <c r="S74" s="562">
        <f>'Tabela II'!S80</f>
        <v>0</v>
      </c>
      <c r="T74" s="562">
        <f>'Tabela II'!T80</f>
        <v>0</v>
      </c>
      <c r="U74" s="562" t="str">
        <f>'Tabela II'!U80</f>
        <v/>
      </c>
      <c r="V74" s="562" t="str">
        <f>'Tabela II'!V80</f>
        <v/>
      </c>
    </row>
    <row r="75" spans="1:23" s="564" customFormat="1" x14ac:dyDescent="0.2">
      <c r="A75" s="552">
        <f>'Tabela I'!$K$1</f>
        <v>2019</v>
      </c>
      <c r="B75" s="552">
        <f>'Tabela I'!$K$2</f>
        <v>0</v>
      </c>
      <c r="C75" s="562">
        <f>'Tabela II'!B81</f>
        <v>0</v>
      </c>
      <c r="D75" s="562">
        <f>'Tabela II'!C81</f>
        <v>0</v>
      </c>
      <c r="E75" s="562">
        <f>'Tabela II'!D81</f>
        <v>0</v>
      </c>
      <c r="F75" s="562">
        <f>'Tabela II'!E81</f>
        <v>0</v>
      </c>
      <c r="G75" s="562">
        <f>'Tabela II'!G81</f>
        <v>0</v>
      </c>
      <c r="H75" s="562">
        <f>'Tabela II'!H81</f>
        <v>0</v>
      </c>
      <c r="I75" s="562">
        <f>'Tabela II'!I81</f>
        <v>0</v>
      </c>
      <c r="J75" s="562">
        <f>'Tabela II'!J81</f>
        <v>261</v>
      </c>
      <c r="K75" s="562">
        <f>'Tabela II'!K81</f>
        <v>0</v>
      </c>
      <c r="L75" s="562">
        <f>'Tabela II'!L81</f>
        <v>0</v>
      </c>
      <c r="M75" s="562">
        <f>'Tabela II'!M81</f>
        <v>0</v>
      </c>
      <c r="N75" s="562">
        <f>'Tabela II'!N81</f>
        <v>0</v>
      </c>
      <c r="O75" s="562" t="str">
        <f>'Tabela II'!O81</f>
        <v/>
      </c>
      <c r="P75" s="562" t="str">
        <f>'Tabela II'!P81</f>
        <v/>
      </c>
      <c r="Q75" s="562">
        <f>'Tabela II'!Q81</f>
        <v>0</v>
      </c>
      <c r="R75" s="562">
        <f>'Tabela II'!R81</f>
        <v>0</v>
      </c>
      <c r="S75" s="562">
        <f>'Tabela II'!S81</f>
        <v>0</v>
      </c>
      <c r="T75" s="562">
        <f>'Tabela II'!T81</f>
        <v>0</v>
      </c>
      <c r="U75" s="562" t="str">
        <f>'Tabela II'!U81</f>
        <v/>
      </c>
      <c r="V75" s="562" t="str">
        <f>'Tabela II'!V81</f>
        <v/>
      </c>
    </row>
    <row r="76" spans="1:23" s="564" customFormat="1" x14ac:dyDescent="0.2">
      <c r="A76" s="552">
        <f>'Tabela I'!$K$1</f>
        <v>2019</v>
      </c>
      <c r="B76" s="552">
        <f>'Tabela I'!$K$2</f>
        <v>0</v>
      </c>
      <c r="C76" s="562">
        <f>'Tabela II'!B82</f>
        <v>0</v>
      </c>
      <c r="D76" s="562">
        <f>'Tabela II'!C82</f>
        <v>0</v>
      </c>
      <c r="E76" s="562">
        <f>'Tabela II'!D82</f>
        <v>0</v>
      </c>
      <c r="F76" s="562">
        <f>'Tabela II'!E82</f>
        <v>0</v>
      </c>
      <c r="G76" s="562">
        <f>'Tabela II'!G82</f>
        <v>0</v>
      </c>
      <c r="H76" s="562">
        <f>'Tabela II'!H82</f>
        <v>0</v>
      </c>
      <c r="I76" s="562">
        <f>'Tabela II'!I82</f>
        <v>0</v>
      </c>
      <c r="J76" s="562">
        <f>'Tabela II'!J82</f>
        <v>261</v>
      </c>
      <c r="K76" s="562">
        <f>'Tabela II'!K82</f>
        <v>0</v>
      </c>
      <c r="L76" s="562">
        <f>'Tabela II'!L82</f>
        <v>0</v>
      </c>
      <c r="M76" s="562">
        <f>'Tabela II'!M82</f>
        <v>0</v>
      </c>
      <c r="N76" s="562">
        <f>'Tabela II'!N82</f>
        <v>0</v>
      </c>
      <c r="O76" s="562" t="str">
        <f>'Tabela II'!O82</f>
        <v/>
      </c>
      <c r="P76" s="562" t="str">
        <f>'Tabela II'!P82</f>
        <v/>
      </c>
      <c r="Q76" s="562">
        <f>'Tabela II'!Q82</f>
        <v>0</v>
      </c>
      <c r="R76" s="562">
        <f>'Tabela II'!R82</f>
        <v>0</v>
      </c>
      <c r="S76" s="562">
        <f>'Tabela II'!S82</f>
        <v>0</v>
      </c>
      <c r="T76" s="562">
        <f>'Tabela II'!T82</f>
        <v>0</v>
      </c>
      <c r="U76" s="562" t="str">
        <f>'Tabela II'!U82</f>
        <v/>
      </c>
      <c r="V76" s="562" t="str">
        <f>'Tabela II'!V82</f>
        <v/>
      </c>
    </row>
    <row r="77" spans="1:23" s="564" customFormat="1" x14ac:dyDescent="0.2">
      <c r="A77" s="552">
        <f>'Tabela I'!$K$1</f>
        <v>2019</v>
      </c>
      <c r="B77" s="552">
        <f>'Tabela I'!$K$2</f>
        <v>0</v>
      </c>
      <c r="C77" s="562">
        <f>'Tabela II'!B83</f>
        <v>0</v>
      </c>
      <c r="D77" s="562">
        <f>'Tabela II'!C83</f>
        <v>0</v>
      </c>
      <c r="E77" s="562">
        <f>'Tabela II'!D83</f>
        <v>0</v>
      </c>
      <c r="F77" s="562">
        <f>'Tabela II'!E83</f>
        <v>0</v>
      </c>
      <c r="G77" s="562">
        <f>'Tabela II'!G83</f>
        <v>0</v>
      </c>
      <c r="H77" s="562">
        <f>'Tabela II'!H83</f>
        <v>0</v>
      </c>
      <c r="I77" s="562">
        <f>'Tabela II'!I83</f>
        <v>0</v>
      </c>
      <c r="J77" s="562">
        <f>'Tabela II'!J83</f>
        <v>261</v>
      </c>
      <c r="K77" s="562">
        <f>'Tabela II'!K83</f>
        <v>0</v>
      </c>
      <c r="L77" s="562">
        <f>'Tabela II'!L83</f>
        <v>0</v>
      </c>
      <c r="M77" s="562">
        <f>'Tabela II'!M83</f>
        <v>0</v>
      </c>
      <c r="N77" s="562">
        <f>'Tabela II'!N83</f>
        <v>0</v>
      </c>
      <c r="O77" s="562" t="str">
        <f>'Tabela II'!O83</f>
        <v/>
      </c>
      <c r="P77" s="562" t="str">
        <f>'Tabela II'!P83</f>
        <v/>
      </c>
      <c r="Q77" s="562">
        <f>'Tabela II'!Q83</f>
        <v>0</v>
      </c>
      <c r="R77" s="562">
        <f>'Tabela II'!R83</f>
        <v>0</v>
      </c>
      <c r="S77" s="562">
        <f>'Tabela II'!S83</f>
        <v>0</v>
      </c>
      <c r="T77" s="562">
        <f>'Tabela II'!T83</f>
        <v>0</v>
      </c>
      <c r="U77" s="562" t="str">
        <f>'Tabela II'!U83</f>
        <v/>
      </c>
      <c r="V77" s="562" t="str">
        <f>'Tabela II'!V83</f>
        <v/>
      </c>
    </row>
    <row r="78" spans="1:23" s="564" customFormat="1" x14ac:dyDescent="0.2">
      <c r="A78" s="569"/>
      <c r="B78" s="569"/>
      <c r="C78" s="570"/>
      <c r="D78" s="570"/>
      <c r="E78" s="570"/>
      <c r="F78" s="570"/>
      <c r="G78" s="570"/>
      <c r="H78" s="570"/>
      <c r="I78" s="570"/>
      <c r="J78" s="570"/>
      <c r="K78" s="570"/>
      <c r="L78" s="570"/>
      <c r="M78" s="570"/>
      <c r="N78" s="570"/>
      <c r="O78" s="570"/>
      <c r="P78" s="570"/>
      <c r="Q78" s="570"/>
    </row>
    <row r="79" spans="1:23" s="564" customFormat="1" ht="57" customHeight="1" x14ac:dyDescent="0.2">
      <c r="A79" s="556" t="s">
        <v>224</v>
      </c>
      <c r="B79" s="556" t="s">
        <v>223</v>
      </c>
      <c r="C79" s="556" t="s">
        <v>225</v>
      </c>
      <c r="D79" s="556" t="s">
        <v>282</v>
      </c>
      <c r="E79" s="556" t="s">
        <v>107</v>
      </c>
      <c r="F79" s="556" t="s">
        <v>226</v>
      </c>
      <c r="G79" s="556" t="s">
        <v>283</v>
      </c>
      <c r="H79" s="557" t="s">
        <v>284</v>
      </c>
      <c r="I79" s="557" t="s">
        <v>285</v>
      </c>
      <c r="J79" s="557" t="s">
        <v>286</v>
      </c>
      <c r="K79" s="556" t="s">
        <v>287</v>
      </c>
      <c r="L79" s="556" t="s">
        <v>288</v>
      </c>
      <c r="M79" s="556" t="s">
        <v>289</v>
      </c>
      <c r="N79" s="556" t="s">
        <v>290</v>
      </c>
      <c r="O79" s="556" t="s">
        <v>291</v>
      </c>
      <c r="P79" s="556" t="s">
        <v>292</v>
      </c>
      <c r="Q79" s="558" t="s">
        <v>293</v>
      </c>
      <c r="R79" s="558" t="s">
        <v>294</v>
      </c>
      <c r="S79" s="558" t="s">
        <v>295</v>
      </c>
      <c r="T79" s="558" t="s">
        <v>296</v>
      </c>
      <c r="U79" s="558" t="s">
        <v>297</v>
      </c>
      <c r="V79" s="559" t="s">
        <v>298</v>
      </c>
      <c r="W79" s="559" t="s">
        <v>223</v>
      </c>
    </row>
    <row r="80" spans="1:23" s="564" customFormat="1" x14ac:dyDescent="0.2">
      <c r="A80" s="552">
        <f>'Tabela I'!$K$1</f>
        <v>2019</v>
      </c>
      <c r="B80" s="552">
        <f>'Tabela I'!$K$2</f>
        <v>0</v>
      </c>
      <c r="C80" s="562">
        <f>'Tabela II'!D109</f>
        <v>0</v>
      </c>
      <c r="D80" s="571">
        <f>'Tabela II'!C110</f>
        <v>0</v>
      </c>
      <c r="E80" s="571">
        <f>'Tabela II'!D110</f>
        <v>0</v>
      </c>
      <c r="F80" s="571" t="str">
        <f>'Tabela II'!E110</f>
        <v>Predsjednik suda</v>
      </c>
      <c r="G80" s="571">
        <f>'Tabela II'!G110</f>
        <v>0</v>
      </c>
      <c r="H80" s="571">
        <f>'Tabela II'!H110</f>
        <v>0</v>
      </c>
      <c r="I80" s="571">
        <f>'Tabela II'!I110</f>
        <v>0</v>
      </c>
      <c r="J80" s="571">
        <f>'Tabela II'!J110</f>
        <v>0</v>
      </c>
      <c r="K80" s="571">
        <f>'Tabela II'!K110</f>
        <v>0</v>
      </c>
      <c r="L80" s="571">
        <f>'Tabela II'!L110</f>
        <v>0</v>
      </c>
      <c r="M80" s="571">
        <f>'Tabela II'!M110</f>
        <v>0</v>
      </c>
      <c r="N80" s="571">
        <f>'Tabela II'!N110</f>
        <v>0</v>
      </c>
      <c r="O80" s="571">
        <f>'Tabela II'!O110</f>
        <v>0</v>
      </c>
      <c r="P80" s="571">
        <f>'Tabela II'!P110</f>
        <v>0</v>
      </c>
      <c r="Q80" s="571">
        <f>'Tabela II'!Q110</f>
        <v>0</v>
      </c>
      <c r="R80" s="571">
        <f>'Tabela II'!R110</f>
        <v>0</v>
      </c>
      <c r="S80" s="571">
        <f>'Tabela II'!S110</f>
        <v>0</v>
      </c>
      <c r="T80" s="571">
        <f>'Tabela II'!T110</f>
        <v>0</v>
      </c>
      <c r="U80" s="571" t="str">
        <f>'Tabela II'!U110</f>
        <v/>
      </c>
      <c r="V80" s="572">
        <f>'Tabela II'!V110</f>
        <v>0</v>
      </c>
      <c r="W80" s="571" t="str">
        <f>'Tabela II'!A110</f>
        <v>Sud 1</v>
      </c>
    </row>
    <row r="81" spans="1:23" s="564" customFormat="1" x14ac:dyDescent="0.2">
      <c r="A81" s="552">
        <f>'Tabela I'!$K$1</f>
        <v>2019</v>
      </c>
      <c r="B81" s="552">
        <f>'Tabela I'!$K$2</f>
        <v>0</v>
      </c>
      <c r="C81" s="562">
        <f>'Tabela II'!D109</f>
        <v>0</v>
      </c>
      <c r="D81" s="562">
        <f>'Tabela II'!C111</f>
        <v>0</v>
      </c>
      <c r="E81" s="562">
        <f>'Tabela II'!D111</f>
        <v>0</v>
      </c>
      <c r="F81" s="562">
        <f>'Tabela II'!E111</f>
        <v>0</v>
      </c>
      <c r="G81" s="562">
        <f>'Tabela II'!G111</f>
        <v>0</v>
      </c>
      <c r="H81" s="562">
        <f>'Tabela II'!H111</f>
        <v>0</v>
      </c>
      <c r="I81" s="562">
        <f>'Tabela II'!I111</f>
        <v>0</v>
      </c>
      <c r="J81" s="562">
        <f>'Tabela II'!J111</f>
        <v>0</v>
      </c>
      <c r="K81" s="562">
        <f>'Tabela II'!K111</f>
        <v>0</v>
      </c>
      <c r="L81" s="562">
        <f>'Tabela II'!L111</f>
        <v>0</v>
      </c>
      <c r="M81" s="562">
        <f>'Tabela II'!M111</f>
        <v>0</v>
      </c>
      <c r="N81" s="562">
        <f>'Tabela II'!N111</f>
        <v>0</v>
      </c>
      <c r="O81" s="562">
        <f>'Tabela II'!O111</f>
        <v>0</v>
      </c>
      <c r="P81" s="562">
        <f>'Tabela II'!P111</f>
        <v>0</v>
      </c>
      <c r="Q81" s="562">
        <f>'Tabela II'!Q111</f>
        <v>0</v>
      </c>
      <c r="R81" s="562">
        <f>'Tabela II'!R111</f>
        <v>0</v>
      </c>
      <c r="S81" s="562">
        <f>'Tabela II'!S111</f>
        <v>0</v>
      </c>
      <c r="T81" s="562">
        <f>'Tabela II'!T111</f>
        <v>0</v>
      </c>
      <c r="U81" s="562" t="str">
        <f>'Tabela II'!U111</f>
        <v/>
      </c>
      <c r="V81" s="562">
        <f>'Tabela II'!V111</f>
        <v>0</v>
      </c>
      <c r="W81" s="562" t="str">
        <f>'Tabela II'!A111</f>
        <v xml:space="preserve">Sud 2 </v>
      </c>
    </row>
    <row r="82" spans="1:23" s="564" customFormat="1" x14ac:dyDescent="0.2">
      <c r="A82" s="552">
        <f>'Tabela I'!$K$1</f>
        <v>2019</v>
      </c>
      <c r="B82" s="552">
        <f>'Tabela I'!$K$2</f>
        <v>0</v>
      </c>
      <c r="C82" s="573" t="str">
        <f>'Tabela II'!D112</f>
        <v xml:space="preserve"> Mile Zeljko</v>
      </c>
      <c r="D82" s="574" t="str">
        <f>'Tabela II'!C113</f>
        <v>Da</v>
      </c>
      <c r="E82" s="574">
        <f>'Tabela II'!D113</f>
        <v>0</v>
      </c>
      <c r="F82" s="574" t="str">
        <f>'Tabela II'!E113</f>
        <v>Sudija</v>
      </c>
      <c r="G82" s="574">
        <f>'Tabela II'!G113</f>
        <v>1</v>
      </c>
      <c r="H82" s="574" t="str">
        <f>'Tabela II'!H113</f>
        <v>01.01.2019</v>
      </c>
      <c r="I82" s="574" t="str">
        <f>'Tabela II'!I113</f>
        <v>31.12.2019</v>
      </c>
      <c r="J82" s="574">
        <f>'Tabela II'!J113</f>
        <v>261</v>
      </c>
      <c r="K82" s="574">
        <f>'Tabela II'!K113</f>
        <v>9</v>
      </c>
      <c r="L82" s="574">
        <f>'Tabela II'!L113</f>
        <v>0.92569999999999997</v>
      </c>
      <c r="M82" s="574">
        <f>'Tabela II'!M113</f>
        <v>0</v>
      </c>
      <c r="N82" s="574">
        <f>'Tabela II'!N113</f>
        <v>0</v>
      </c>
      <c r="O82" s="574">
        <f>'Tabela II'!O113</f>
        <v>0.92569999999999997</v>
      </c>
      <c r="P82" s="574">
        <f>'Tabela II'!P113</f>
        <v>0.9587607142857143</v>
      </c>
      <c r="Q82" s="574">
        <f>'Tabela II'!Q113</f>
        <v>0</v>
      </c>
      <c r="R82" s="574">
        <f>'Tabela II'!R113</f>
        <v>0</v>
      </c>
      <c r="S82" s="574">
        <f>'Tabela II'!S113</f>
        <v>0</v>
      </c>
      <c r="T82" s="574">
        <f>'Tabela II'!T113</f>
        <v>0</v>
      </c>
      <c r="U82" s="574" t="str">
        <f>'Tabela II'!U113</f>
        <v/>
      </c>
      <c r="V82" s="574">
        <f>'Tabela II'!V113</f>
        <v>30</v>
      </c>
      <c r="W82" s="574" t="str">
        <f>'Tabela II'!A113</f>
        <v>Županijski sud  Široki Brijeg</v>
      </c>
    </row>
    <row r="83" spans="1:23" s="564" customFormat="1" ht="38.25" x14ac:dyDescent="0.2">
      <c r="A83" s="552">
        <f>'Tabela I'!$K$1</f>
        <v>2019</v>
      </c>
      <c r="B83" s="552">
        <f>'Tabela I'!$K$2</f>
        <v>0</v>
      </c>
      <c r="C83" s="573" t="str">
        <f>'Tabela II'!D112</f>
        <v xml:space="preserve"> Mile Zeljko</v>
      </c>
      <c r="D83" s="573" t="str">
        <f>'Tabela II'!C114</f>
        <v>Ne</v>
      </c>
      <c r="E83" s="573">
        <f>'Tabela II'!D114</f>
        <v>0</v>
      </c>
      <c r="F83" s="573" t="str">
        <f>'Tabela II'!E114</f>
        <v>Sudija</v>
      </c>
      <c r="G83" s="573">
        <f>'Tabela II'!G114</f>
        <v>1</v>
      </c>
      <c r="H83" s="573" t="str">
        <f>'Tabela II'!H114</f>
        <v>01.01.2019</v>
      </c>
      <c r="I83" s="573" t="str">
        <f>'Tabela II'!I114</f>
        <v>31.12.2019</v>
      </c>
      <c r="J83" s="573">
        <f>'Tabela II'!J114</f>
        <v>225</v>
      </c>
      <c r="K83" s="573">
        <f>'Tabela II'!K114</f>
        <v>0</v>
      </c>
      <c r="L83" s="573">
        <f>'Tabela II'!L114</f>
        <v>7.3800000000000004E-2</v>
      </c>
      <c r="M83" s="573">
        <f>'Tabela II'!M114</f>
        <v>0</v>
      </c>
      <c r="N83" s="573">
        <f>'Tabela II'!N114</f>
        <v>0</v>
      </c>
      <c r="O83" s="573">
        <f>'Tabela II'!O114</f>
        <v>7.3800000000000004E-2</v>
      </c>
      <c r="P83" s="573">
        <f>'Tabela II'!P114</f>
        <v>7.3800000000000004E-2</v>
      </c>
      <c r="Q83" s="573">
        <f>'Tabela II'!Q114</f>
        <v>0</v>
      </c>
      <c r="R83" s="573">
        <f>'Tabela II'!R114</f>
        <v>0</v>
      </c>
      <c r="S83" s="573">
        <f>'Tabela II'!S114</f>
        <v>0</v>
      </c>
      <c r="T83" s="573">
        <f>'Tabela II'!T114</f>
        <v>0</v>
      </c>
      <c r="U83" s="573" t="str">
        <f>'Tabela II'!U114</f>
        <v/>
      </c>
      <c r="V83" s="573" t="str">
        <f>'Tabela II'!V114</f>
        <v/>
      </c>
      <c r="W83" s="573" t="str">
        <f>'Tabela II'!A114</f>
        <v>Županijski sud Mostar</v>
      </c>
    </row>
    <row r="84" spans="1:23" s="564" customFormat="1" x14ac:dyDescent="0.2">
      <c r="A84" s="552">
        <f>'Tabela I'!$K$1</f>
        <v>2019</v>
      </c>
      <c r="B84" s="552">
        <f>'Tabela I'!$K$2</f>
        <v>0</v>
      </c>
      <c r="C84" s="562" t="str">
        <f>'Tabela II'!D115</f>
        <v xml:space="preserve"> Gordana Pažin</v>
      </c>
      <c r="D84" s="571" t="str">
        <f>'Tabela II'!C116</f>
        <v>Da</v>
      </c>
      <c r="E84" s="571">
        <f>'Tabela II'!D116</f>
        <v>0</v>
      </c>
      <c r="F84" s="571" t="str">
        <f>'Tabela II'!E116</f>
        <v>Sudija</v>
      </c>
      <c r="G84" s="571">
        <f>'Tabela II'!G116</f>
        <v>1</v>
      </c>
      <c r="H84" s="571" t="str">
        <f>'Tabela II'!H116</f>
        <v>01.01.2019</v>
      </c>
      <c r="I84" s="571" t="str">
        <f>'Tabela II'!I116</f>
        <v>31.12.2019</v>
      </c>
      <c r="J84" s="571">
        <f>'Tabela II'!J116</f>
        <v>261</v>
      </c>
      <c r="K84" s="571">
        <f>'Tabela II'!K116</f>
        <v>0</v>
      </c>
      <c r="L84" s="571">
        <f>'Tabela II'!L116</f>
        <v>0.93010000000000004</v>
      </c>
      <c r="M84" s="571">
        <f>'Tabela II'!M116</f>
        <v>0</v>
      </c>
      <c r="N84" s="571">
        <f>'Tabela II'!N116</f>
        <v>0</v>
      </c>
      <c r="O84" s="571">
        <f>'Tabela II'!O116</f>
        <v>0.93010000000000004</v>
      </c>
      <c r="P84" s="571">
        <f>'Tabela II'!P116</f>
        <v>0.93010000000000004</v>
      </c>
      <c r="Q84" s="571">
        <f>'Tabela II'!Q116</f>
        <v>0</v>
      </c>
      <c r="R84" s="571">
        <f>'Tabela II'!R116</f>
        <v>0</v>
      </c>
      <c r="S84" s="571">
        <f>'Tabela II'!S116</f>
        <v>0</v>
      </c>
      <c r="T84" s="571">
        <f>'Tabela II'!T116</f>
        <v>0</v>
      </c>
      <c r="U84" s="571" t="str">
        <f>'Tabela II'!U116</f>
        <v/>
      </c>
      <c r="V84" s="571">
        <f>'Tabela II'!V116</f>
        <v>30</v>
      </c>
      <c r="W84" s="571" t="str">
        <f>'Tabela II'!A116</f>
        <v>Županijski sud  Široki Brijeg</v>
      </c>
    </row>
    <row r="85" spans="1:23" s="564" customFormat="1" ht="38.25" x14ac:dyDescent="0.2">
      <c r="A85" s="552">
        <f>'Tabela I'!$K$1</f>
        <v>2019</v>
      </c>
      <c r="B85" s="552">
        <f>'Tabela I'!$K$2</f>
        <v>0</v>
      </c>
      <c r="C85" s="562" t="str">
        <f>'Tabela II'!D115</f>
        <v xml:space="preserve"> Gordana Pažin</v>
      </c>
      <c r="D85" s="562" t="str">
        <f>'Tabela II'!C117</f>
        <v>Ne</v>
      </c>
      <c r="E85" s="562">
        <f>'Tabela II'!D117</f>
        <v>0</v>
      </c>
      <c r="F85" s="562" t="str">
        <f>'Tabela II'!E117</f>
        <v>Sudija</v>
      </c>
      <c r="G85" s="562">
        <f>'Tabela II'!G117</f>
        <v>1</v>
      </c>
      <c r="H85" s="562" t="str">
        <f>'Tabela II'!H117</f>
        <v>01.01.2019</v>
      </c>
      <c r="I85" s="562" t="str">
        <f>'Tabela II'!I117</f>
        <v>31.12.2019</v>
      </c>
      <c r="J85" s="562">
        <f>'Tabela II'!J117</f>
        <v>225</v>
      </c>
      <c r="K85" s="562">
        <f>'Tabela II'!K117</f>
        <v>0</v>
      </c>
      <c r="L85" s="562">
        <f>'Tabela II'!L117</f>
        <v>8.2900000000000001E-2</v>
      </c>
      <c r="M85" s="562">
        <f>'Tabela II'!M117</f>
        <v>0</v>
      </c>
      <c r="N85" s="562">
        <f>'Tabela II'!N117</f>
        <v>0</v>
      </c>
      <c r="O85" s="562">
        <f>'Tabela II'!O117</f>
        <v>8.2900000000000001E-2</v>
      </c>
      <c r="P85" s="562">
        <f>'Tabela II'!P117</f>
        <v>8.2900000000000001E-2</v>
      </c>
      <c r="Q85" s="562">
        <f>'Tabela II'!Q117</f>
        <v>0</v>
      </c>
      <c r="R85" s="562">
        <f>'Tabela II'!R117</f>
        <v>0</v>
      </c>
      <c r="S85" s="562">
        <f>'Tabela II'!S117</f>
        <v>0</v>
      </c>
      <c r="T85" s="562">
        <f>'Tabela II'!T117</f>
        <v>0</v>
      </c>
      <c r="U85" s="562" t="str">
        <f>'Tabela II'!U117</f>
        <v/>
      </c>
      <c r="V85" s="562" t="str">
        <f>'Tabela II'!V117</f>
        <v/>
      </c>
      <c r="W85" s="562" t="str">
        <f>'Tabela II'!A117</f>
        <v>Županijski sud Mostar</v>
      </c>
    </row>
    <row r="86" spans="1:23" s="564" customFormat="1" x14ac:dyDescent="0.2">
      <c r="A86" s="552">
        <f>'Tabela I'!$K$1</f>
        <v>2019</v>
      </c>
      <c r="B86" s="552">
        <f>'Tabela I'!$K$2</f>
        <v>0</v>
      </c>
      <c r="C86" s="573" t="str">
        <f>'Tabela II'!D118</f>
        <v xml:space="preserve"> Franjo Ravlija</v>
      </c>
      <c r="D86" s="574" t="str">
        <f>'Tabela II'!C119</f>
        <v>Da</v>
      </c>
      <c r="E86" s="574">
        <f>'Tabela II'!D119</f>
        <v>0</v>
      </c>
      <c r="F86" s="574" t="str">
        <f>'Tabela II'!E119</f>
        <v>Sudija</v>
      </c>
      <c r="G86" s="574">
        <f>'Tabela II'!G119</f>
        <v>1</v>
      </c>
      <c r="H86" s="574" t="str">
        <f>'Tabela II'!H119</f>
        <v>01.01.2019</v>
      </c>
      <c r="I86" s="574" t="str">
        <f>'Tabela II'!I119</f>
        <v>31.12.2019</v>
      </c>
      <c r="J86" s="574">
        <f>'Tabela II'!J119</f>
        <v>261</v>
      </c>
      <c r="K86" s="574">
        <f>'Tabela II'!K119</f>
        <v>6</v>
      </c>
      <c r="L86" s="574">
        <f>'Tabela II'!L119</f>
        <v>1.0589999999999999</v>
      </c>
      <c r="M86" s="574">
        <f>'Tabela II'!M119</f>
        <v>0</v>
      </c>
      <c r="N86" s="574">
        <f>'Tabela II'!N119</f>
        <v>0</v>
      </c>
      <c r="O86" s="574">
        <f>'Tabela II'!O119</f>
        <v>1.0589999999999999</v>
      </c>
      <c r="P86" s="574">
        <f>'Tabela II'!P119</f>
        <v>1.0839176470588234</v>
      </c>
      <c r="Q86" s="574">
        <f>'Tabela II'!Q119</f>
        <v>0</v>
      </c>
      <c r="R86" s="574">
        <f>'Tabela II'!R119</f>
        <v>0</v>
      </c>
      <c r="S86" s="574">
        <f>'Tabela II'!S119</f>
        <v>0</v>
      </c>
      <c r="T86" s="574">
        <f>'Tabela II'!T119</f>
        <v>0</v>
      </c>
      <c r="U86" s="574" t="str">
        <f>'Tabela II'!U119</f>
        <v/>
      </c>
      <c r="V86" s="574">
        <f>'Tabela II'!V119</f>
        <v>30</v>
      </c>
      <c r="W86" s="574" t="str">
        <f>'Tabela II'!A119</f>
        <v>Županijski sud  Široki Brijeg</v>
      </c>
    </row>
    <row r="87" spans="1:23" s="564" customFormat="1" ht="38.25" x14ac:dyDescent="0.2">
      <c r="A87" s="552">
        <f>'Tabela I'!$K$1</f>
        <v>2019</v>
      </c>
      <c r="B87" s="552">
        <f>'Tabela I'!$K$2</f>
        <v>0</v>
      </c>
      <c r="C87" s="573" t="str">
        <f>'Tabela II'!D118</f>
        <v xml:space="preserve"> Franjo Ravlija</v>
      </c>
      <c r="D87" s="573" t="str">
        <f>'Tabela II'!C120</f>
        <v>Ne</v>
      </c>
      <c r="E87" s="573">
        <f>'Tabela II'!D120</f>
        <v>0</v>
      </c>
      <c r="F87" s="573" t="str">
        <f>'Tabela II'!E120</f>
        <v>Sudija</v>
      </c>
      <c r="G87" s="573">
        <f>'Tabela II'!G120</f>
        <v>1</v>
      </c>
      <c r="H87" s="573" t="str">
        <f>'Tabela II'!H120</f>
        <v>01.01.2019</v>
      </c>
      <c r="I87" s="573" t="str">
        <f>'Tabela II'!I120</f>
        <v>31.12.2019</v>
      </c>
      <c r="J87" s="573">
        <f>'Tabela II'!J120</f>
        <v>225</v>
      </c>
      <c r="K87" s="573">
        <f>'Tabela II'!K120</f>
        <v>0</v>
      </c>
      <c r="L87" s="573">
        <f>'Tabela II'!L120</f>
        <v>9.2999999999999999E-2</v>
      </c>
      <c r="M87" s="573">
        <f>'Tabela II'!M120</f>
        <v>0</v>
      </c>
      <c r="N87" s="573">
        <f>'Tabela II'!N120</f>
        <v>0</v>
      </c>
      <c r="O87" s="573">
        <f>'Tabela II'!O120</f>
        <v>9.2999999999999999E-2</v>
      </c>
      <c r="P87" s="573">
        <f>'Tabela II'!P120</f>
        <v>9.2999999999999999E-2</v>
      </c>
      <c r="Q87" s="573">
        <f>'Tabela II'!Q120</f>
        <v>0</v>
      </c>
      <c r="R87" s="573">
        <f>'Tabela II'!R120</f>
        <v>0</v>
      </c>
      <c r="S87" s="573">
        <f>'Tabela II'!S120</f>
        <v>0</v>
      </c>
      <c r="T87" s="573">
        <f>'Tabela II'!T120</f>
        <v>0</v>
      </c>
      <c r="U87" s="573" t="str">
        <f>'Tabela II'!U120</f>
        <v/>
      </c>
      <c r="V87" s="573" t="str">
        <f>'Tabela II'!V120</f>
        <v/>
      </c>
      <c r="W87" s="573" t="str">
        <f>'Tabela II'!A120</f>
        <v>Županijski sud Mostar</v>
      </c>
    </row>
    <row r="88" spans="1:23" s="564" customFormat="1" x14ac:dyDescent="0.2">
      <c r="A88" s="552">
        <f>'Tabela I'!$K$1</f>
        <v>2019</v>
      </c>
      <c r="B88" s="552">
        <f>'Tabela I'!$K$2</f>
        <v>0</v>
      </c>
      <c r="C88" s="562">
        <f>'Tabela II'!D121</f>
        <v>0</v>
      </c>
      <c r="D88" s="571">
        <f>'Tabela II'!C122</f>
        <v>0</v>
      </c>
      <c r="E88" s="571">
        <f>'Tabela II'!D122</f>
        <v>0</v>
      </c>
      <c r="F88" s="571">
        <f>'Tabela II'!E122</f>
        <v>0</v>
      </c>
      <c r="G88" s="571">
        <f>'Tabela II'!G122</f>
        <v>0</v>
      </c>
      <c r="H88" s="571">
        <f>'Tabela II'!H122</f>
        <v>0</v>
      </c>
      <c r="I88" s="571">
        <f>'Tabela II'!I122</f>
        <v>0</v>
      </c>
      <c r="J88" s="571">
        <f>'Tabela II'!J122</f>
        <v>0</v>
      </c>
      <c r="K88" s="571">
        <f>'Tabela II'!K122</f>
        <v>0</v>
      </c>
      <c r="L88" s="571">
        <f>'Tabela II'!L122</f>
        <v>0</v>
      </c>
      <c r="M88" s="571">
        <f>'Tabela II'!M122</f>
        <v>0</v>
      </c>
      <c r="N88" s="571">
        <f>'Tabela II'!N122</f>
        <v>0</v>
      </c>
      <c r="O88" s="571">
        <f>'Tabela II'!O122</f>
        <v>0</v>
      </c>
      <c r="P88" s="571">
        <f>'Tabela II'!P122</f>
        <v>0</v>
      </c>
      <c r="Q88" s="571">
        <f>'Tabela II'!Q122</f>
        <v>0</v>
      </c>
      <c r="R88" s="571">
        <f>'Tabela II'!R122</f>
        <v>0</v>
      </c>
      <c r="S88" s="571">
        <f>'Tabela II'!S122</f>
        <v>0</v>
      </c>
      <c r="T88" s="571">
        <f>'Tabela II'!T122</f>
        <v>0</v>
      </c>
      <c r="U88" s="571" t="str">
        <f>'Tabela II'!U122</f>
        <v/>
      </c>
      <c r="V88" s="571">
        <f>'Tabela II'!V122</f>
        <v>0</v>
      </c>
      <c r="W88" s="571" t="str">
        <f>'Tabela II'!A122</f>
        <v>Sud 1</v>
      </c>
    </row>
    <row r="89" spans="1:23" s="564" customFormat="1" x14ac:dyDescent="0.2">
      <c r="A89" s="552">
        <f>'Tabela I'!$K$1</f>
        <v>2019</v>
      </c>
      <c r="B89" s="552">
        <f>'Tabela I'!$K$2</f>
        <v>0</v>
      </c>
      <c r="C89" s="562">
        <f>'Tabela II'!D121</f>
        <v>0</v>
      </c>
      <c r="D89" s="562">
        <f>'Tabela II'!C123</f>
        <v>0</v>
      </c>
      <c r="E89" s="562">
        <f>'Tabela II'!D123</f>
        <v>0</v>
      </c>
      <c r="F89" s="562">
        <f>'Tabela II'!E123</f>
        <v>0</v>
      </c>
      <c r="G89" s="562">
        <f>'Tabela II'!G123</f>
        <v>0</v>
      </c>
      <c r="H89" s="562">
        <f>'Tabela II'!H123</f>
        <v>0</v>
      </c>
      <c r="I89" s="562">
        <f>'Tabela II'!I123</f>
        <v>0</v>
      </c>
      <c r="J89" s="562">
        <f>'Tabela II'!J123</f>
        <v>0</v>
      </c>
      <c r="K89" s="562">
        <f>'Tabela II'!K123</f>
        <v>0</v>
      </c>
      <c r="L89" s="562">
        <f>'Tabela II'!L123</f>
        <v>0</v>
      </c>
      <c r="M89" s="562">
        <f>'Tabela II'!M123</f>
        <v>0</v>
      </c>
      <c r="N89" s="562">
        <f>'Tabela II'!N123</f>
        <v>0</v>
      </c>
      <c r="O89" s="562">
        <f>'Tabela II'!O123</f>
        <v>0</v>
      </c>
      <c r="P89" s="562">
        <f>'Tabela II'!P123</f>
        <v>0</v>
      </c>
      <c r="Q89" s="562">
        <f>'Tabela II'!Q123</f>
        <v>0</v>
      </c>
      <c r="R89" s="562">
        <f>'Tabela II'!R123</f>
        <v>0</v>
      </c>
      <c r="S89" s="562">
        <f>'Tabela II'!S123</f>
        <v>0</v>
      </c>
      <c r="T89" s="562">
        <f>'Tabela II'!T123</f>
        <v>0</v>
      </c>
      <c r="U89" s="562" t="str">
        <f>'Tabela II'!U123</f>
        <v/>
      </c>
      <c r="V89" s="562">
        <f>'Tabela II'!V123</f>
        <v>0</v>
      </c>
      <c r="W89" s="562" t="str">
        <f>'Tabela II'!A123</f>
        <v xml:space="preserve">Sud 2 </v>
      </c>
    </row>
    <row r="90" spans="1:23" s="564" customFormat="1" x14ac:dyDescent="0.2">
      <c r="A90" s="552">
        <f>'Tabela I'!$K$1</f>
        <v>2019</v>
      </c>
      <c r="B90" s="552">
        <f>'Tabela I'!$K$2</f>
        <v>0</v>
      </c>
      <c r="C90" s="573">
        <f>'Tabela II'!D124</f>
        <v>0</v>
      </c>
      <c r="D90" s="574">
        <f>'Tabela II'!C125</f>
        <v>0</v>
      </c>
      <c r="E90" s="574">
        <f>'Tabela II'!D125</f>
        <v>0</v>
      </c>
      <c r="F90" s="574">
        <f>'Tabela II'!E125</f>
        <v>0</v>
      </c>
      <c r="G90" s="574">
        <f>'Tabela II'!G125</f>
        <v>0</v>
      </c>
      <c r="H90" s="574">
        <f>'Tabela II'!H125</f>
        <v>0</v>
      </c>
      <c r="I90" s="574">
        <f>'Tabela II'!I125</f>
        <v>0</v>
      </c>
      <c r="J90" s="574">
        <f>'Tabela II'!J125</f>
        <v>0</v>
      </c>
      <c r="K90" s="574">
        <f>'Tabela II'!K125</f>
        <v>0</v>
      </c>
      <c r="L90" s="574">
        <f>'Tabela II'!L125</f>
        <v>0</v>
      </c>
      <c r="M90" s="574">
        <f>'Tabela II'!M125</f>
        <v>0</v>
      </c>
      <c r="N90" s="574">
        <f>'Tabela II'!N125</f>
        <v>0</v>
      </c>
      <c r="O90" s="574">
        <f>'Tabela II'!O125</f>
        <v>0</v>
      </c>
      <c r="P90" s="574">
        <f>'Tabela II'!P125</f>
        <v>0</v>
      </c>
      <c r="Q90" s="574">
        <f>'Tabela II'!Q125</f>
        <v>0</v>
      </c>
      <c r="R90" s="574">
        <f>'Tabela II'!R125</f>
        <v>0</v>
      </c>
      <c r="S90" s="574">
        <f>'Tabela II'!S125</f>
        <v>0</v>
      </c>
      <c r="T90" s="574">
        <f>'Tabela II'!T125</f>
        <v>0</v>
      </c>
      <c r="U90" s="574" t="str">
        <f>'Tabela II'!U125</f>
        <v/>
      </c>
      <c r="V90" s="574">
        <f>'Tabela II'!V125</f>
        <v>0</v>
      </c>
      <c r="W90" s="574" t="str">
        <f>'Tabela II'!A125</f>
        <v>Sud 1</v>
      </c>
    </row>
    <row r="91" spans="1:23" s="564" customFormat="1" ht="15" customHeight="1" x14ac:dyDescent="0.2">
      <c r="A91" s="552">
        <f>'Tabela I'!$K$1</f>
        <v>2019</v>
      </c>
      <c r="B91" s="552">
        <f>'Tabela I'!$K$2</f>
        <v>0</v>
      </c>
      <c r="C91" s="573">
        <f>'Tabela II'!D124</f>
        <v>0</v>
      </c>
      <c r="D91" s="573">
        <f>'Tabela II'!C126</f>
        <v>0</v>
      </c>
      <c r="E91" s="573">
        <f>'Tabela II'!D126</f>
        <v>0</v>
      </c>
      <c r="F91" s="573">
        <f>'Tabela II'!E126</f>
        <v>0</v>
      </c>
      <c r="G91" s="573">
        <f>'Tabela II'!G126</f>
        <v>0</v>
      </c>
      <c r="H91" s="573">
        <f>'Tabela II'!H126</f>
        <v>0</v>
      </c>
      <c r="I91" s="573">
        <f>'Tabela II'!I126</f>
        <v>0</v>
      </c>
      <c r="J91" s="573">
        <f>'Tabela II'!J126</f>
        <v>0</v>
      </c>
      <c r="K91" s="573">
        <f>'Tabela II'!K126</f>
        <v>0</v>
      </c>
      <c r="L91" s="573">
        <f>'Tabela II'!L126</f>
        <v>0</v>
      </c>
      <c r="M91" s="573">
        <f>'Tabela II'!M126</f>
        <v>0</v>
      </c>
      <c r="N91" s="573">
        <f>'Tabela II'!N126</f>
        <v>0</v>
      </c>
      <c r="O91" s="573">
        <f>'Tabela II'!O126</f>
        <v>0</v>
      </c>
      <c r="P91" s="573">
        <f>'Tabela II'!P126</f>
        <v>0</v>
      </c>
      <c r="Q91" s="573">
        <f>'Tabela II'!Q126</f>
        <v>0</v>
      </c>
      <c r="R91" s="573">
        <f>'Tabela II'!R126</f>
        <v>0</v>
      </c>
      <c r="S91" s="573">
        <f>'Tabela II'!S126</f>
        <v>0</v>
      </c>
      <c r="T91" s="573">
        <f>'Tabela II'!T126</f>
        <v>0</v>
      </c>
      <c r="U91" s="573" t="str">
        <f>'Tabela II'!U126</f>
        <v/>
      </c>
      <c r="V91" s="573">
        <f>'Tabela II'!V126</f>
        <v>0</v>
      </c>
      <c r="W91" s="573" t="str">
        <f>'Tabela II'!A126</f>
        <v xml:space="preserve">Sud 2 </v>
      </c>
    </row>
    <row r="92" spans="1:23" s="564" customFormat="1" x14ac:dyDescent="0.2">
      <c r="A92" s="552">
        <f>'Tabela I'!$K$1</f>
        <v>2019</v>
      </c>
      <c r="B92" s="552">
        <f>'Tabela I'!$K$2</f>
        <v>0</v>
      </c>
      <c r="C92" s="562">
        <f>'Tabela II'!D127</f>
        <v>0</v>
      </c>
      <c r="D92" s="571">
        <f>'Tabela II'!C128</f>
        <v>0</v>
      </c>
      <c r="E92" s="571">
        <f>'Tabela II'!D128</f>
        <v>0</v>
      </c>
      <c r="F92" s="571">
        <f>'Tabela II'!E128</f>
        <v>0</v>
      </c>
      <c r="G92" s="571">
        <f>'Tabela II'!G128</f>
        <v>0</v>
      </c>
      <c r="H92" s="571">
        <f>'Tabela II'!H128</f>
        <v>0</v>
      </c>
      <c r="I92" s="571">
        <f>'Tabela II'!I128</f>
        <v>0</v>
      </c>
      <c r="J92" s="571">
        <f>'Tabela II'!J128</f>
        <v>0</v>
      </c>
      <c r="K92" s="571">
        <f>'Tabela II'!K128</f>
        <v>0</v>
      </c>
      <c r="L92" s="571">
        <f>'Tabela II'!L128</f>
        <v>0</v>
      </c>
      <c r="M92" s="571">
        <f>'Tabela II'!M128</f>
        <v>0</v>
      </c>
      <c r="N92" s="571">
        <f>'Tabela II'!N128</f>
        <v>0</v>
      </c>
      <c r="O92" s="571">
        <f>'Tabela II'!O128</f>
        <v>0</v>
      </c>
      <c r="P92" s="571">
        <f>'Tabela II'!P128</f>
        <v>0</v>
      </c>
      <c r="Q92" s="571">
        <f>'Tabela II'!Q128</f>
        <v>0</v>
      </c>
      <c r="R92" s="571">
        <f>'Tabela II'!R128</f>
        <v>0</v>
      </c>
      <c r="S92" s="571">
        <f>'Tabela II'!S128</f>
        <v>0</v>
      </c>
      <c r="T92" s="571">
        <f>'Tabela II'!T128</f>
        <v>0</v>
      </c>
      <c r="U92" s="571" t="str">
        <f>'Tabela II'!U128</f>
        <v/>
      </c>
      <c r="V92" s="571">
        <f>'Tabela II'!V128</f>
        <v>0</v>
      </c>
      <c r="W92" s="571" t="str">
        <f>'Tabela II'!A128</f>
        <v>Sud 1</v>
      </c>
    </row>
    <row r="93" spans="1:23" s="564" customFormat="1" x14ac:dyDescent="0.2">
      <c r="A93" s="552">
        <f>'Tabela I'!$K$1</f>
        <v>2019</v>
      </c>
      <c r="B93" s="552">
        <f>'Tabela I'!$K$2</f>
        <v>0</v>
      </c>
      <c r="C93" s="562">
        <f>'Tabela II'!D127</f>
        <v>0</v>
      </c>
      <c r="D93" s="562">
        <f>'Tabela II'!C129</f>
        <v>0</v>
      </c>
      <c r="E93" s="562">
        <f>'Tabela II'!D129</f>
        <v>0</v>
      </c>
      <c r="F93" s="562">
        <f>'Tabela II'!E129</f>
        <v>0</v>
      </c>
      <c r="G93" s="562">
        <f>'Tabela II'!G129</f>
        <v>0</v>
      </c>
      <c r="H93" s="562">
        <f>'Tabela II'!H129</f>
        <v>0</v>
      </c>
      <c r="I93" s="562">
        <f>'Tabela II'!I129</f>
        <v>0</v>
      </c>
      <c r="J93" s="562">
        <f>'Tabela II'!J129</f>
        <v>0</v>
      </c>
      <c r="K93" s="562">
        <f>'Tabela II'!K129</f>
        <v>0</v>
      </c>
      <c r="L93" s="562">
        <f>'Tabela II'!L129</f>
        <v>0</v>
      </c>
      <c r="M93" s="562">
        <f>'Tabela II'!M129</f>
        <v>0</v>
      </c>
      <c r="N93" s="562">
        <f>'Tabela II'!N129</f>
        <v>0</v>
      </c>
      <c r="O93" s="562">
        <f>'Tabela II'!O129</f>
        <v>0</v>
      </c>
      <c r="P93" s="562">
        <f>'Tabela II'!P129</f>
        <v>0</v>
      </c>
      <c r="Q93" s="562">
        <f>'Tabela II'!Q129</f>
        <v>0</v>
      </c>
      <c r="R93" s="562">
        <f>'Tabela II'!R129</f>
        <v>0</v>
      </c>
      <c r="S93" s="562">
        <f>'Tabela II'!S129</f>
        <v>0</v>
      </c>
      <c r="T93" s="562">
        <f>'Tabela II'!T129</f>
        <v>0</v>
      </c>
      <c r="U93" s="562" t="str">
        <f>'Tabela II'!U129</f>
        <v/>
      </c>
      <c r="V93" s="562">
        <f>'Tabela II'!V129</f>
        <v>0</v>
      </c>
      <c r="W93" s="562" t="str">
        <f>'Tabela II'!A129</f>
        <v xml:space="preserve">Sud 2 </v>
      </c>
    </row>
    <row r="94" spans="1:23" s="564" customFormat="1" x14ac:dyDescent="0.2">
      <c r="A94" s="552">
        <f>'Tabela I'!$K$1</f>
        <v>2019</v>
      </c>
      <c r="B94" s="552">
        <f>'Tabela I'!$K$2</f>
        <v>0</v>
      </c>
      <c r="C94" s="573">
        <f>'Tabela II'!D130</f>
        <v>0</v>
      </c>
      <c r="D94" s="574">
        <f>'Tabela II'!C131</f>
        <v>0</v>
      </c>
      <c r="E94" s="574">
        <f>'Tabela II'!D131</f>
        <v>0</v>
      </c>
      <c r="F94" s="574">
        <f>'Tabela II'!E131</f>
        <v>0</v>
      </c>
      <c r="G94" s="574">
        <f>'Tabela II'!G131</f>
        <v>0</v>
      </c>
      <c r="H94" s="574">
        <f>'Tabela II'!H131</f>
        <v>0</v>
      </c>
      <c r="I94" s="574">
        <f>'Tabela II'!I131</f>
        <v>0</v>
      </c>
      <c r="J94" s="574">
        <f>'Tabela II'!J131</f>
        <v>0</v>
      </c>
      <c r="K94" s="574">
        <f>'Tabela II'!K131</f>
        <v>0</v>
      </c>
      <c r="L94" s="574">
        <f>'Tabela II'!L131</f>
        <v>0</v>
      </c>
      <c r="M94" s="574">
        <f>'Tabela II'!M131</f>
        <v>0</v>
      </c>
      <c r="N94" s="574">
        <f>'Tabela II'!N131</f>
        <v>0</v>
      </c>
      <c r="O94" s="574">
        <f>'Tabela II'!O131</f>
        <v>0</v>
      </c>
      <c r="P94" s="574">
        <f>'Tabela II'!P131</f>
        <v>0</v>
      </c>
      <c r="Q94" s="574">
        <f>'Tabela II'!Q131</f>
        <v>0</v>
      </c>
      <c r="R94" s="574">
        <f>'Tabela II'!R131</f>
        <v>0</v>
      </c>
      <c r="S94" s="574">
        <f>'Tabela II'!S131</f>
        <v>0</v>
      </c>
      <c r="T94" s="574">
        <f>'Tabela II'!T131</f>
        <v>0</v>
      </c>
      <c r="U94" s="574" t="str">
        <f>'Tabela II'!U131</f>
        <v/>
      </c>
      <c r="V94" s="574">
        <f>'Tabela II'!V131</f>
        <v>0</v>
      </c>
      <c r="W94" s="574" t="str">
        <f>'Tabela II'!A131</f>
        <v>Sud 1</v>
      </c>
    </row>
    <row r="95" spans="1:23" s="564" customFormat="1" x14ac:dyDescent="0.2">
      <c r="A95" s="552">
        <f>'Tabela I'!$K$1</f>
        <v>2019</v>
      </c>
      <c r="B95" s="552">
        <f>'Tabela I'!$K$2</f>
        <v>0</v>
      </c>
      <c r="C95" s="573">
        <f>'Tabela II'!D130</f>
        <v>0</v>
      </c>
      <c r="D95" s="573">
        <f>'Tabela II'!C132</f>
        <v>0</v>
      </c>
      <c r="E95" s="573">
        <f>'Tabela II'!D132</f>
        <v>0</v>
      </c>
      <c r="F95" s="573">
        <f>'Tabela II'!E132</f>
        <v>0</v>
      </c>
      <c r="G95" s="573">
        <f>'Tabela II'!G132</f>
        <v>0</v>
      </c>
      <c r="H95" s="573">
        <f>'Tabela II'!H132</f>
        <v>0</v>
      </c>
      <c r="I95" s="573">
        <f>'Tabela II'!I132</f>
        <v>0</v>
      </c>
      <c r="J95" s="573">
        <f>'Tabela II'!J132</f>
        <v>0</v>
      </c>
      <c r="K95" s="573">
        <f>'Tabela II'!K132</f>
        <v>0</v>
      </c>
      <c r="L95" s="573">
        <f>'Tabela II'!L132</f>
        <v>0</v>
      </c>
      <c r="M95" s="573">
        <f>'Tabela II'!M132</f>
        <v>0</v>
      </c>
      <c r="N95" s="573">
        <f>'Tabela II'!N132</f>
        <v>0</v>
      </c>
      <c r="O95" s="573">
        <f>'Tabela II'!O132</f>
        <v>0</v>
      </c>
      <c r="P95" s="573">
        <f>'Tabela II'!P132</f>
        <v>0</v>
      </c>
      <c r="Q95" s="573">
        <f>'Tabela II'!Q132</f>
        <v>0</v>
      </c>
      <c r="R95" s="573">
        <f>'Tabela II'!R132</f>
        <v>0</v>
      </c>
      <c r="S95" s="573">
        <f>'Tabela II'!S132</f>
        <v>0</v>
      </c>
      <c r="T95" s="573">
        <f>'Tabela II'!T132</f>
        <v>0</v>
      </c>
      <c r="U95" s="573" t="str">
        <f>'Tabela II'!U132</f>
        <v/>
      </c>
      <c r="V95" s="573">
        <f>'Tabela II'!V132</f>
        <v>0</v>
      </c>
      <c r="W95" s="573" t="str">
        <f>'Tabela II'!A132</f>
        <v xml:space="preserve">Sud 2 </v>
      </c>
    </row>
    <row r="96" spans="1:23" s="564" customFormat="1" x14ac:dyDescent="0.2">
      <c r="A96" s="552">
        <f>'Tabela I'!$K$1</f>
        <v>2019</v>
      </c>
      <c r="B96" s="552">
        <f>'Tabela I'!$K$2</f>
        <v>0</v>
      </c>
      <c r="C96" s="562">
        <f>'Tabela II'!D133</f>
        <v>0</v>
      </c>
      <c r="D96" s="571">
        <f>'Tabela II'!C134</f>
        <v>0</v>
      </c>
      <c r="E96" s="571">
        <f>'Tabela II'!D134</f>
        <v>0</v>
      </c>
      <c r="F96" s="571">
        <f>'Tabela II'!E134</f>
        <v>0</v>
      </c>
      <c r="G96" s="571">
        <f>'Tabela II'!G134</f>
        <v>0</v>
      </c>
      <c r="H96" s="571">
        <f>'Tabela II'!H134</f>
        <v>0</v>
      </c>
      <c r="I96" s="571">
        <f>'Tabela II'!I134</f>
        <v>0</v>
      </c>
      <c r="J96" s="571">
        <f>'Tabela II'!J134</f>
        <v>0</v>
      </c>
      <c r="K96" s="571">
        <f>'Tabela II'!K134</f>
        <v>0</v>
      </c>
      <c r="L96" s="571">
        <f>'Tabela II'!L134</f>
        <v>0</v>
      </c>
      <c r="M96" s="571">
        <f>'Tabela II'!M134</f>
        <v>0</v>
      </c>
      <c r="N96" s="571">
        <f>'Tabela II'!N134</f>
        <v>0</v>
      </c>
      <c r="O96" s="571">
        <f>'Tabela II'!O134</f>
        <v>0</v>
      </c>
      <c r="P96" s="571">
        <f>'Tabela II'!P134</f>
        <v>0</v>
      </c>
      <c r="Q96" s="571">
        <f>'Tabela II'!Q134</f>
        <v>0</v>
      </c>
      <c r="R96" s="571">
        <f>'Tabela II'!R134</f>
        <v>0</v>
      </c>
      <c r="S96" s="571">
        <f>'Tabela II'!S134</f>
        <v>0</v>
      </c>
      <c r="T96" s="571">
        <f>'Tabela II'!T134</f>
        <v>0</v>
      </c>
      <c r="U96" s="571" t="str">
        <f>'Tabela II'!U134</f>
        <v/>
      </c>
      <c r="V96" s="571">
        <f>'Tabela II'!V134</f>
        <v>0</v>
      </c>
      <c r="W96" s="571" t="str">
        <f>'Tabela II'!A134</f>
        <v>Sud 1</v>
      </c>
    </row>
    <row r="97" spans="1:23" s="564" customFormat="1" x14ac:dyDescent="0.2">
      <c r="A97" s="552">
        <f>'Tabela I'!$K$1</f>
        <v>2019</v>
      </c>
      <c r="B97" s="552">
        <f>'Tabela I'!$K$2</f>
        <v>0</v>
      </c>
      <c r="C97" s="562">
        <f>'Tabela II'!D133</f>
        <v>0</v>
      </c>
      <c r="D97" s="562">
        <f>'Tabela II'!C135</f>
        <v>0</v>
      </c>
      <c r="E97" s="562">
        <f>'Tabela II'!D135</f>
        <v>0</v>
      </c>
      <c r="F97" s="562">
        <f>'Tabela II'!E135</f>
        <v>0</v>
      </c>
      <c r="G97" s="562">
        <f>'Tabela II'!G135</f>
        <v>0</v>
      </c>
      <c r="H97" s="562">
        <f>'Tabela II'!H135</f>
        <v>0</v>
      </c>
      <c r="I97" s="562">
        <f>'Tabela II'!I135</f>
        <v>0</v>
      </c>
      <c r="J97" s="562">
        <f>'Tabela II'!J135</f>
        <v>0</v>
      </c>
      <c r="K97" s="562">
        <f>'Tabela II'!K135</f>
        <v>0</v>
      </c>
      <c r="L97" s="562">
        <f>'Tabela II'!L135</f>
        <v>0</v>
      </c>
      <c r="M97" s="562">
        <f>'Tabela II'!M135</f>
        <v>0</v>
      </c>
      <c r="N97" s="562">
        <f>'Tabela II'!N135</f>
        <v>0</v>
      </c>
      <c r="O97" s="562">
        <f>'Tabela II'!O135</f>
        <v>0</v>
      </c>
      <c r="P97" s="562">
        <f>'Tabela II'!P135</f>
        <v>0</v>
      </c>
      <c r="Q97" s="562">
        <f>'Tabela II'!Q135</f>
        <v>0</v>
      </c>
      <c r="R97" s="562">
        <f>'Tabela II'!R135</f>
        <v>0</v>
      </c>
      <c r="S97" s="562">
        <f>'Tabela II'!S135</f>
        <v>0</v>
      </c>
      <c r="T97" s="562">
        <f>'Tabela II'!T135</f>
        <v>0</v>
      </c>
      <c r="U97" s="562" t="str">
        <f>'Tabela II'!U135</f>
        <v/>
      </c>
      <c r="V97" s="562">
        <f>'Tabela II'!V135</f>
        <v>0</v>
      </c>
      <c r="W97" s="562" t="str">
        <f>'Tabela II'!A135</f>
        <v xml:space="preserve">Sud 2 </v>
      </c>
    </row>
    <row r="98" spans="1:23" s="564" customFormat="1" x14ac:dyDescent="0.2">
      <c r="A98" s="552">
        <f>'Tabela I'!$K$1</f>
        <v>2019</v>
      </c>
      <c r="B98" s="552">
        <f>'Tabela I'!$K$2</f>
        <v>0</v>
      </c>
      <c r="C98" s="573">
        <f>'Tabela II'!D136</f>
        <v>0</v>
      </c>
      <c r="D98" s="574">
        <f>'Tabela II'!C137</f>
        <v>0</v>
      </c>
      <c r="E98" s="574">
        <f>'Tabela II'!D137</f>
        <v>0</v>
      </c>
      <c r="F98" s="574">
        <f>'Tabela II'!E137</f>
        <v>0</v>
      </c>
      <c r="G98" s="574">
        <f>'Tabela II'!G137</f>
        <v>0</v>
      </c>
      <c r="H98" s="574">
        <f>'Tabela II'!H137</f>
        <v>0</v>
      </c>
      <c r="I98" s="574">
        <f>'Tabela II'!I137</f>
        <v>0</v>
      </c>
      <c r="J98" s="574">
        <f>'Tabela II'!J137</f>
        <v>0</v>
      </c>
      <c r="K98" s="574">
        <f>'Tabela II'!K137</f>
        <v>0</v>
      </c>
      <c r="L98" s="574">
        <f>'Tabela II'!L137</f>
        <v>0</v>
      </c>
      <c r="M98" s="574">
        <f>'Tabela II'!M137</f>
        <v>0</v>
      </c>
      <c r="N98" s="574">
        <f>'Tabela II'!N137</f>
        <v>0</v>
      </c>
      <c r="O98" s="574">
        <f>'Tabela II'!O137</f>
        <v>0</v>
      </c>
      <c r="P98" s="574">
        <f>'Tabela II'!P137</f>
        <v>0</v>
      </c>
      <c r="Q98" s="574">
        <f>'Tabela II'!Q137</f>
        <v>0</v>
      </c>
      <c r="R98" s="574">
        <f>'Tabela II'!R137</f>
        <v>0</v>
      </c>
      <c r="S98" s="574">
        <f>'Tabela II'!S137</f>
        <v>0</v>
      </c>
      <c r="T98" s="574">
        <f>'Tabela II'!T137</f>
        <v>0</v>
      </c>
      <c r="U98" s="574" t="str">
        <f>'Tabela II'!U137</f>
        <v/>
      </c>
      <c r="V98" s="574">
        <f>'Tabela II'!V137</f>
        <v>0</v>
      </c>
      <c r="W98" s="574" t="str">
        <f>'Tabela II'!A137</f>
        <v>Sud 1</v>
      </c>
    </row>
    <row r="99" spans="1:23" s="564" customFormat="1" x14ac:dyDescent="0.2">
      <c r="A99" s="552">
        <f>'Tabela I'!$K$1</f>
        <v>2019</v>
      </c>
      <c r="B99" s="552">
        <f>'Tabela I'!$K$2</f>
        <v>0</v>
      </c>
      <c r="C99" s="573">
        <f>'Tabela II'!D136</f>
        <v>0</v>
      </c>
      <c r="D99" s="573">
        <f>'Tabela II'!C138</f>
        <v>0</v>
      </c>
      <c r="E99" s="573">
        <f>'Tabela II'!D138</f>
        <v>0</v>
      </c>
      <c r="F99" s="573">
        <f>'Tabela II'!E138</f>
        <v>0</v>
      </c>
      <c r="G99" s="573">
        <f>'Tabela II'!G138</f>
        <v>0</v>
      </c>
      <c r="H99" s="573">
        <f>'Tabela II'!H138</f>
        <v>0</v>
      </c>
      <c r="I99" s="573">
        <f>'Tabela II'!I138</f>
        <v>0</v>
      </c>
      <c r="J99" s="573">
        <f>'Tabela II'!J138</f>
        <v>0</v>
      </c>
      <c r="K99" s="573">
        <f>'Tabela II'!K138</f>
        <v>0</v>
      </c>
      <c r="L99" s="573">
        <f>'Tabela II'!L138</f>
        <v>0</v>
      </c>
      <c r="M99" s="573">
        <f>'Tabela II'!M138</f>
        <v>0</v>
      </c>
      <c r="N99" s="573">
        <f>'Tabela II'!N138</f>
        <v>0</v>
      </c>
      <c r="O99" s="573">
        <f>'Tabela II'!O138</f>
        <v>0</v>
      </c>
      <c r="P99" s="573">
        <f>'Tabela II'!P138</f>
        <v>0</v>
      </c>
      <c r="Q99" s="573">
        <f>'Tabela II'!Q138</f>
        <v>0</v>
      </c>
      <c r="R99" s="573">
        <f>'Tabela II'!R138</f>
        <v>0</v>
      </c>
      <c r="S99" s="573">
        <f>'Tabela II'!S138</f>
        <v>0</v>
      </c>
      <c r="T99" s="573">
        <f>'Tabela II'!T138</f>
        <v>0</v>
      </c>
      <c r="U99" s="573" t="str">
        <f>'Tabela II'!U138</f>
        <v/>
      </c>
      <c r="V99" s="573">
        <f>'Tabela II'!V138</f>
        <v>0</v>
      </c>
      <c r="W99" s="573" t="str">
        <f>'Tabela II'!A138</f>
        <v xml:space="preserve">Sud 2 </v>
      </c>
    </row>
    <row r="100" spans="1:23" s="564" customFormat="1" x14ac:dyDescent="0.2">
      <c r="A100" s="552">
        <f>'Tabela I'!$K$1</f>
        <v>2019</v>
      </c>
      <c r="B100" s="552">
        <f>'Tabela I'!$K$2</f>
        <v>0</v>
      </c>
      <c r="C100" s="562">
        <f>'Tabela II'!D139</f>
        <v>0</v>
      </c>
      <c r="D100" s="571">
        <f>'Tabela II'!C140</f>
        <v>0</v>
      </c>
      <c r="E100" s="571">
        <f>'Tabela II'!D140</f>
        <v>0</v>
      </c>
      <c r="F100" s="571">
        <f>'Tabela II'!E140</f>
        <v>0</v>
      </c>
      <c r="G100" s="571">
        <f>'Tabela II'!G140</f>
        <v>0</v>
      </c>
      <c r="H100" s="571">
        <f>'Tabela II'!H140</f>
        <v>0</v>
      </c>
      <c r="I100" s="571">
        <f>'Tabela II'!I140</f>
        <v>0</v>
      </c>
      <c r="J100" s="571">
        <f>'Tabela II'!J140</f>
        <v>0</v>
      </c>
      <c r="K100" s="571">
        <f>'Tabela II'!K140</f>
        <v>0</v>
      </c>
      <c r="L100" s="571">
        <f>'Tabela II'!L140</f>
        <v>0</v>
      </c>
      <c r="M100" s="571">
        <f>'Tabela II'!M140</f>
        <v>0</v>
      </c>
      <c r="N100" s="571">
        <f>'Tabela II'!N140</f>
        <v>0</v>
      </c>
      <c r="O100" s="571">
        <f>'Tabela II'!O140</f>
        <v>0</v>
      </c>
      <c r="P100" s="571">
        <f>'Tabela II'!P140</f>
        <v>0</v>
      </c>
      <c r="Q100" s="571">
        <f>'Tabela II'!Q140</f>
        <v>0</v>
      </c>
      <c r="R100" s="571">
        <f>'Tabela II'!R140</f>
        <v>0</v>
      </c>
      <c r="S100" s="571">
        <f>'Tabela II'!S140</f>
        <v>0</v>
      </c>
      <c r="T100" s="571">
        <f>'Tabela II'!T140</f>
        <v>0</v>
      </c>
      <c r="U100" s="571" t="str">
        <f>'Tabela II'!U140</f>
        <v/>
      </c>
      <c r="V100" s="571">
        <f>'Tabela II'!V140</f>
        <v>0</v>
      </c>
      <c r="W100" s="571" t="str">
        <f>'Tabela II'!A140</f>
        <v>Sud 1</v>
      </c>
    </row>
    <row r="101" spans="1:23" s="564" customFormat="1" x14ac:dyDescent="0.2">
      <c r="A101" s="552">
        <f>'Tabela I'!$K$1</f>
        <v>2019</v>
      </c>
      <c r="B101" s="552">
        <f>'Tabela I'!$K$2</f>
        <v>0</v>
      </c>
      <c r="C101" s="562">
        <f>'Tabela II'!D139</f>
        <v>0</v>
      </c>
      <c r="D101" s="562">
        <f>'Tabela II'!C141</f>
        <v>0</v>
      </c>
      <c r="E101" s="562">
        <f>'Tabela II'!D141</f>
        <v>0</v>
      </c>
      <c r="F101" s="562">
        <f>'Tabela II'!E141</f>
        <v>0</v>
      </c>
      <c r="G101" s="562">
        <f>'Tabela II'!G141</f>
        <v>0</v>
      </c>
      <c r="H101" s="562">
        <f>'Tabela II'!H141</f>
        <v>0</v>
      </c>
      <c r="I101" s="562">
        <f>'Tabela II'!I141</f>
        <v>0</v>
      </c>
      <c r="J101" s="562">
        <f>'Tabela II'!J141</f>
        <v>0</v>
      </c>
      <c r="K101" s="562">
        <f>'Tabela II'!K141</f>
        <v>0</v>
      </c>
      <c r="L101" s="562">
        <f>'Tabela II'!L141</f>
        <v>0</v>
      </c>
      <c r="M101" s="562">
        <f>'Tabela II'!M141</f>
        <v>0</v>
      </c>
      <c r="N101" s="562">
        <f>'Tabela II'!N141</f>
        <v>0</v>
      </c>
      <c r="O101" s="562">
        <f>'Tabela II'!O141</f>
        <v>0</v>
      </c>
      <c r="P101" s="562">
        <f>'Tabela II'!P141</f>
        <v>0</v>
      </c>
      <c r="Q101" s="562">
        <f>'Tabela II'!Q141</f>
        <v>0</v>
      </c>
      <c r="R101" s="562">
        <f>'Tabela II'!R141</f>
        <v>0</v>
      </c>
      <c r="S101" s="562">
        <f>'Tabela II'!S141</f>
        <v>0</v>
      </c>
      <c r="T101" s="562">
        <f>'Tabela II'!T141</f>
        <v>0</v>
      </c>
      <c r="U101" s="562" t="str">
        <f>'Tabela II'!U141</f>
        <v/>
      </c>
      <c r="V101" s="562">
        <f>'Tabela II'!V141</f>
        <v>0</v>
      </c>
      <c r="W101" s="562" t="str">
        <f>'Tabela II'!A141</f>
        <v xml:space="preserve">Sud 2 </v>
      </c>
    </row>
    <row r="102" spans="1:23" s="564" customFormat="1" x14ac:dyDescent="0.2">
      <c r="A102" s="552">
        <f>'Tabela I'!$K$1</f>
        <v>2019</v>
      </c>
      <c r="B102" s="552">
        <f>'Tabela I'!$K$2</f>
        <v>0</v>
      </c>
      <c r="C102" s="573">
        <f>'Tabela II'!D142</f>
        <v>0</v>
      </c>
      <c r="D102" s="574">
        <f>'Tabela II'!C143</f>
        <v>0</v>
      </c>
      <c r="E102" s="574">
        <f>'Tabela II'!D143</f>
        <v>0</v>
      </c>
      <c r="F102" s="574">
        <f>'Tabela II'!E143</f>
        <v>0</v>
      </c>
      <c r="G102" s="574">
        <f>'Tabela II'!G143</f>
        <v>0</v>
      </c>
      <c r="H102" s="574">
        <f>'Tabela II'!H143</f>
        <v>0</v>
      </c>
      <c r="I102" s="574">
        <f>'Tabela II'!I143</f>
        <v>0</v>
      </c>
      <c r="J102" s="574">
        <f>'Tabela II'!J143</f>
        <v>0</v>
      </c>
      <c r="K102" s="574">
        <f>'Tabela II'!K143</f>
        <v>0</v>
      </c>
      <c r="L102" s="574">
        <f>'Tabela II'!L143</f>
        <v>0</v>
      </c>
      <c r="M102" s="574">
        <f>'Tabela II'!M143</f>
        <v>0</v>
      </c>
      <c r="N102" s="574">
        <f>'Tabela II'!N143</f>
        <v>0</v>
      </c>
      <c r="O102" s="574">
        <f>'Tabela II'!O143</f>
        <v>0</v>
      </c>
      <c r="P102" s="574">
        <f>'Tabela II'!P143</f>
        <v>0</v>
      </c>
      <c r="Q102" s="574">
        <f>'Tabela II'!Q143</f>
        <v>0</v>
      </c>
      <c r="R102" s="574">
        <f>'Tabela II'!R143</f>
        <v>0</v>
      </c>
      <c r="S102" s="574">
        <f>'Tabela II'!S143</f>
        <v>0</v>
      </c>
      <c r="T102" s="574">
        <f>'Tabela II'!T143</f>
        <v>0</v>
      </c>
      <c r="U102" s="574" t="str">
        <f>'Tabela II'!U143</f>
        <v/>
      </c>
      <c r="V102" s="574">
        <f>'Tabela II'!V143</f>
        <v>0</v>
      </c>
      <c r="W102" s="574" t="str">
        <f>'Tabela II'!A143</f>
        <v>Sud 1</v>
      </c>
    </row>
    <row r="103" spans="1:23" s="564" customFormat="1" x14ac:dyDescent="0.2">
      <c r="A103" s="552">
        <f>'Tabela I'!$K$1</f>
        <v>2019</v>
      </c>
      <c r="B103" s="552">
        <f>'Tabela I'!$K$2</f>
        <v>0</v>
      </c>
      <c r="C103" s="573">
        <f>'Tabela II'!D142</f>
        <v>0</v>
      </c>
      <c r="D103" s="573">
        <f>'Tabela II'!C144</f>
        <v>0</v>
      </c>
      <c r="E103" s="573">
        <f>'Tabela II'!D144</f>
        <v>0</v>
      </c>
      <c r="F103" s="573">
        <f>'Tabela II'!E144</f>
        <v>0</v>
      </c>
      <c r="G103" s="573">
        <f>'Tabela II'!G144</f>
        <v>0</v>
      </c>
      <c r="H103" s="573">
        <f>'Tabela II'!H144</f>
        <v>0</v>
      </c>
      <c r="I103" s="573">
        <f>'Tabela II'!I144</f>
        <v>0</v>
      </c>
      <c r="J103" s="573">
        <f>'Tabela II'!J144</f>
        <v>0</v>
      </c>
      <c r="K103" s="573">
        <f>'Tabela II'!K144</f>
        <v>0</v>
      </c>
      <c r="L103" s="573">
        <f>'Tabela II'!L144</f>
        <v>0</v>
      </c>
      <c r="M103" s="573">
        <f>'Tabela II'!M144</f>
        <v>0</v>
      </c>
      <c r="N103" s="573">
        <f>'Tabela II'!N144</f>
        <v>0</v>
      </c>
      <c r="O103" s="573">
        <f>'Tabela II'!O144</f>
        <v>0</v>
      </c>
      <c r="P103" s="573">
        <f>'Tabela II'!P144</f>
        <v>0</v>
      </c>
      <c r="Q103" s="573">
        <f>'Tabela II'!Q144</f>
        <v>0</v>
      </c>
      <c r="R103" s="573">
        <f>'Tabela II'!R144</f>
        <v>0</v>
      </c>
      <c r="S103" s="573">
        <f>'Tabela II'!S144</f>
        <v>0</v>
      </c>
      <c r="T103" s="573">
        <f>'Tabela II'!T144</f>
        <v>0</v>
      </c>
      <c r="U103" s="573" t="str">
        <f>'Tabela II'!U144</f>
        <v/>
      </c>
      <c r="V103" s="573">
        <f>'Tabela II'!V144</f>
        <v>0</v>
      </c>
      <c r="W103" s="573" t="str">
        <f>'Tabela II'!A144</f>
        <v xml:space="preserve">Sud 2 </v>
      </c>
    </row>
    <row r="104" spans="1:23" s="564" customFormat="1" x14ac:dyDescent="0.2">
      <c r="A104" s="552">
        <f>'Tabela I'!$K$1</f>
        <v>2019</v>
      </c>
      <c r="B104" s="552">
        <f>'Tabela I'!$K$2</f>
        <v>0</v>
      </c>
      <c r="C104" s="562">
        <f>'Tabela II'!D145</f>
        <v>0</v>
      </c>
      <c r="D104" s="571">
        <f>'Tabela II'!C146</f>
        <v>0</v>
      </c>
      <c r="E104" s="571">
        <f>'Tabela II'!D146</f>
        <v>0</v>
      </c>
      <c r="F104" s="571">
        <f>'Tabela II'!E146</f>
        <v>0</v>
      </c>
      <c r="G104" s="571">
        <f>'Tabela II'!G146</f>
        <v>0</v>
      </c>
      <c r="H104" s="571">
        <f>'Tabela II'!H146</f>
        <v>0</v>
      </c>
      <c r="I104" s="571">
        <f>'Tabela II'!I146</f>
        <v>0</v>
      </c>
      <c r="J104" s="571">
        <f>'Tabela II'!J146</f>
        <v>0</v>
      </c>
      <c r="K104" s="571">
        <f>'Tabela II'!K146</f>
        <v>0</v>
      </c>
      <c r="L104" s="571">
        <f>'Tabela II'!L146</f>
        <v>0</v>
      </c>
      <c r="M104" s="571">
        <f>'Tabela II'!M146</f>
        <v>0</v>
      </c>
      <c r="N104" s="571">
        <f>'Tabela II'!N146</f>
        <v>0</v>
      </c>
      <c r="O104" s="571">
        <f>'Tabela II'!O146</f>
        <v>0</v>
      </c>
      <c r="P104" s="571">
        <f>'Tabela II'!P146</f>
        <v>0</v>
      </c>
      <c r="Q104" s="571">
        <f>'Tabela II'!Q146</f>
        <v>0</v>
      </c>
      <c r="R104" s="571">
        <f>'Tabela II'!R146</f>
        <v>0</v>
      </c>
      <c r="S104" s="571">
        <f>'Tabela II'!S146</f>
        <v>0</v>
      </c>
      <c r="T104" s="571">
        <f>'Tabela II'!T146</f>
        <v>0</v>
      </c>
      <c r="U104" s="571" t="str">
        <f>'Tabela II'!U146</f>
        <v/>
      </c>
      <c r="V104" s="571">
        <f>'Tabela II'!V146</f>
        <v>0</v>
      </c>
      <c r="W104" s="571" t="str">
        <f>'Tabela II'!A146</f>
        <v>Sud 1</v>
      </c>
    </row>
    <row r="105" spans="1:23" s="564" customFormat="1" x14ac:dyDescent="0.2">
      <c r="A105" s="552">
        <f>'Tabela I'!$K$1</f>
        <v>2019</v>
      </c>
      <c r="B105" s="552">
        <f>'Tabela I'!$K$2</f>
        <v>0</v>
      </c>
      <c r="C105" s="562">
        <f>'Tabela II'!D145</f>
        <v>0</v>
      </c>
      <c r="D105" s="562">
        <f>'Tabela II'!C147</f>
        <v>0</v>
      </c>
      <c r="E105" s="562">
        <f>'Tabela II'!D147</f>
        <v>0</v>
      </c>
      <c r="F105" s="562">
        <f>'Tabela II'!E147</f>
        <v>0</v>
      </c>
      <c r="G105" s="562">
        <f>'Tabela II'!G147</f>
        <v>0</v>
      </c>
      <c r="H105" s="562">
        <f>'Tabela II'!H147</f>
        <v>0</v>
      </c>
      <c r="I105" s="562">
        <f>'Tabela II'!I147</f>
        <v>0</v>
      </c>
      <c r="J105" s="562">
        <f>'Tabela II'!J147</f>
        <v>0</v>
      </c>
      <c r="K105" s="562">
        <f>'Tabela II'!K147</f>
        <v>0</v>
      </c>
      <c r="L105" s="562">
        <f>'Tabela II'!L147</f>
        <v>0</v>
      </c>
      <c r="M105" s="562">
        <f>'Tabela II'!M147</f>
        <v>0</v>
      </c>
      <c r="N105" s="562">
        <f>'Tabela II'!N147</f>
        <v>0</v>
      </c>
      <c r="O105" s="562">
        <f>'Tabela II'!O147</f>
        <v>0</v>
      </c>
      <c r="P105" s="562">
        <f>'Tabela II'!P147</f>
        <v>0</v>
      </c>
      <c r="Q105" s="562">
        <f>'Tabela II'!Q147</f>
        <v>0</v>
      </c>
      <c r="R105" s="562">
        <f>'Tabela II'!R147</f>
        <v>0</v>
      </c>
      <c r="S105" s="562">
        <f>'Tabela II'!S147</f>
        <v>0</v>
      </c>
      <c r="T105" s="562">
        <f>'Tabela II'!T147</f>
        <v>0</v>
      </c>
      <c r="U105" s="562" t="str">
        <f>'Tabela II'!U147</f>
        <v/>
      </c>
      <c r="V105" s="562">
        <f>'Tabela II'!V147</f>
        <v>0</v>
      </c>
      <c r="W105" s="562" t="str">
        <f>'Tabela II'!A147</f>
        <v xml:space="preserve">Sud 2 </v>
      </c>
    </row>
    <row r="106" spans="1:23" s="564" customFormat="1" x14ac:dyDescent="0.2">
      <c r="A106" s="552">
        <f>'Tabela I'!$K$1</f>
        <v>2019</v>
      </c>
      <c r="B106" s="552">
        <f>'Tabela I'!$K$2</f>
        <v>0</v>
      </c>
      <c r="C106" s="573">
        <f>'Tabela II'!D148</f>
        <v>0</v>
      </c>
      <c r="D106" s="574">
        <f>'Tabela II'!C149</f>
        <v>0</v>
      </c>
      <c r="E106" s="574">
        <f>'Tabela II'!D149</f>
        <v>0</v>
      </c>
      <c r="F106" s="574">
        <f>'Tabela II'!E149</f>
        <v>0</v>
      </c>
      <c r="G106" s="574">
        <f>'Tabela II'!G149</f>
        <v>0</v>
      </c>
      <c r="H106" s="574">
        <f>'Tabela II'!H149</f>
        <v>0</v>
      </c>
      <c r="I106" s="574">
        <f>'Tabela II'!I149</f>
        <v>0</v>
      </c>
      <c r="J106" s="574">
        <f>'Tabela II'!J149</f>
        <v>0</v>
      </c>
      <c r="K106" s="574">
        <f>'Tabela II'!K149</f>
        <v>0</v>
      </c>
      <c r="L106" s="574">
        <f>'Tabela II'!L149</f>
        <v>0</v>
      </c>
      <c r="M106" s="574">
        <f>'Tabela II'!M149</f>
        <v>0</v>
      </c>
      <c r="N106" s="574">
        <f>'Tabela II'!N149</f>
        <v>0</v>
      </c>
      <c r="O106" s="574">
        <f>'Tabela II'!O149</f>
        <v>0</v>
      </c>
      <c r="P106" s="574">
        <f>'Tabela II'!P149</f>
        <v>0</v>
      </c>
      <c r="Q106" s="574">
        <f>'Tabela II'!Q149</f>
        <v>0</v>
      </c>
      <c r="R106" s="574">
        <f>'Tabela II'!R149</f>
        <v>0</v>
      </c>
      <c r="S106" s="574">
        <f>'Tabela II'!S149</f>
        <v>0</v>
      </c>
      <c r="T106" s="574">
        <f>'Tabela II'!T149</f>
        <v>0</v>
      </c>
      <c r="U106" s="574" t="str">
        <f>'Tabela II'!U149</f>
        <v/>
      </c>
      <c r="V106" s="574">
        <f>'Tabela II'!V149</f>
        <v>0</v>
      </c>
      <c r="W106" s="574" t="str">
        <f>'Tabela II'!A149</f>
        <v>Sud 1</v>
      </c>
    </row>
    <row r="107" spans="1:23" s="564" customFormat="1" x14ac:dyDescent="0.2">
      <c r="A107" s="552">
        <f>'Tabela I'!$K$1</f>
        <v>2019</v>
      </c>
      <c r="B107" s="552">
        <f>'Tabela I'!$K$2</f>
        <v>0</v>
      </c>
      <c r="C107" s="573">
        <f>'Tabela II'!D148</f>
        <v>0</v>
      </c>
      <c r="D107" s="573">
        <f>'Tabela II'!C150</f>
        <v>0</v>
      </c>
      <c r="E107" s="573">
        <f>'Tabela II'!D150</f>
        <v>0</v>
      </c>
      <c r="F107" s="573">
        <f>'Tabela II'!E150</f>
        <v>0</v>
      </c>
      <c r="G107" s="573">
        <f>'Tabela II'!G150</f>
        <v>0</v>
      </c>
      <c r="H107" s="573">
        <f>'Tabela II'!H150</f>
        <v>0</v>
      </c>
      <c r="I107" s="573">
        <f>'Tabela II'!I150</f>
        <v>0</v>
      </c>
      <c r="J107" s="573">
        <f>'Tabela II'!J150</f>
        <v>0</v>
      </c>
      <c r="K107" s="573">
        <f>'Tabela II'!K150</f>
        <v>0</v>
      </c>
      <c r="L107" s="573">
        <f>'Tabela II'!L150</f>
        <v>0</v>
      </c>
      <c r="M107" s="573">
        <f>'Tabela II'!M150</f>
        <v>0</v>
      </c>
      <c r="N107" s="573">
        <f>'Tabela II'!N150</f>
        <v>0</v>
      </c>
      <c r="O107" s="573">
        <f>'Tabela II'!O150</f>
        <v>0</v>
      </c>
      <c r="P107" s="573">
        <f>'Tabela II'!P150</f>
        <v>0</v>
      </c>
      <c r="Q107" s="573">
        <f>'Tabela II'!Q150</f>
        <v>0</v>
      </c>
      <c r="R107" s="573">
        <f>'Tabela II'!R150</f>
        <v>0</v>
      </c>
      <c r="S107" s="573">
        <f>'Tabela II'!S150</f>
        <v>0</v>
      </c>
      <c r="T107" s="573">
        <f>'Tabela II'!T150</f>
        <v>0</v>
      </c>
      <c r="U107" s="573" t="str">
        <f>'Tabela II'!U150</f>
        <v/>
      </c>
      <c r="V107" s="573">
        <f>'Tabela II'!V150</f>
        <v>0</v>
      </c>
      <c r="W107" s="573" t="str">
        <f>'Tabela II'!A150</f>
        <v xml:space="preserve">Sud 2 </v>
      </c>
    </row>
    <row r="108" spans="1:23" s="564" customFormat="1" x14ac:dyDescent="0.2">
      <c r="A108" s="552">
        <f>'Tabela I'!$K$1</f>
        <v>2019</v>
      </c>
      <c r="B108" s="552">
        <f>'Tabela I'!$K$2</f>
        <v>0</v>
      </c>
      <c r="C108" s="562">
        <f>'Tabela II'!D151</f>
        <v>0</v>
      </c>
      <c r="D108" s="571">
        <f>'Tabela II'!C152</f>
        <v>0</v>
      </c>
      <c r="E108" s="571">
        <f>'Tabela II'!D152</f>
        <v>0</v>
      </c>
      <c r="F108" s="571">
        <f>'Tabela II'!E152</f>
        <v>0</v>
      </c>
      <c r="G108" s="571">
        <f>'Tabela II'!G152</f>
        <v>0</v>
      </c>
      <c r="H108" s="571">
        <f>'Tabela II'!H152</f>
        <v>0</v>
      </c>
      <c r="I108" s="571">
        <f>'Tabela II'!I152</f>
        <v>0</v>
      </c>
      <c r="J108" s="571">
        <f>'Tabela II'!J152</f>
        <v>0</v>
      </c>
      <c r="K108" s="571">
        <f>'Tabela II'!K152</f>
        <v>0</v>
      </c>
      <c r="L108" s="571">
        <f>'Tabela II'!L152</f>
        <v>0</v>
      </c>
      <c r="M108" s="571">
        <f>'Tabela II'!M152</f>
        <v>0</v>
      </c>
      <c r="N108" s="571">
        <f>'Tabela II'!N152</f>
        <v>0</v>
      </c>
      <c r="O108" s="571">
        <f>'Tabela II'!O152</f>
        <v>0</v>
      </c>
      <c r="P108" s="571">
        <f>'Tabela II'!P152</f>
        <v>0</v>
      </c>
      <c r="Q108" s="571">
        <f>'Tabela II'!Q152</f>
        <v>0</v>
      </c>
      <c r="R108" s="571">
        <f>'Tabela II'!R152</f>
        <v>0</v>
      </c>
      <c r="S108" s="571">
        <f>'Tabela II'!S152</f>
        <v>0</v>
      </c>
      <c r="T108" s="571">
        <f>'Tabela II'!T152</f>
        <v>0</v>
      </c>
      <c r="U108" s="571" t="str">
        <f>'Tabela II'!U152</f>
        <v/>
      </c>
      <c r="V108" s="571">
        <f>'Tabela II'!V152</f>
        <v>0</v>
      </c>
      <c r="W108" s="571" t="str">
        <f>'Tabela II'!A152</f>
        <v>Sud 1</v>
      </c>
    </row>
    <row r="109" spans="1:23" s="564" customFormat="1" x14ac:dyDescent="0.2">
      <c r="A109" s="552">
        <f>'Tabela I'!$K$1</f>
        <v>2019</v>
      </c>
      <c r="B109" s="552">
        <f>'Tabela I'!$K$2</f>
        <v>0</v>
      </c>
      <c r="C109" s="562">
        <f>'Tabela II'!D151</f>
        <v>0</v>
      </c>
      <c r="D109" s="562">
        <f>'Tabela II'!C153</f>
        <v>0</v>
      </c>
      <c r="E109" s="562">
        <f>'Tabela II'!D153</f>
        <v>0</v>
      </c>
      <c r="F109" s="562">
        <f>'Tabela II'!E153</f>
        <v>0</v>
      </c>
      <c r="G109" s="562">
        <f>'Tabela II'!G153</f>
        <v>0</v>
      </c>
      <c r="H109" s="562">
        <f>'Tabela II'!H153</f>
        <v>0</v>
      </c>
      <c r="I109" s="562">
        <f>'Tabela II'!I153</f>
        <v>0</v>
      </c>
      <c r="J109" s="562">
        <f>'Tabela II'!J153</f>
        <v>0</v>
      </c>
      <c r="K109" s="562">
        <f>'Tabela II'!K153</f>
        <v>0</v>
      </c>
      <c r="L109" s="562">
        <f>'Tabela II'!L153</f>
        <v>0</v>
      </c>
      <c r="M109" s="562">
        <f>'Tabela II'!M153</f>
        <v>0</v>
      </c>
      <c r="N109" s="562">
        <f>'Tabela II'!N153</f>
        <v>0</v>
      </c>
      <c r="O109" s="562">
        <f>'Tabela II'!O153</f>
        <v>0</v>
      </c>
      <c r="P109" s="562">
        <f>'Tabela II'!P153</f>
        <v>0</v>
      </c>
      <c r="Q109" s="562">
        <f>'Tabela II'!Q153</f>
        <v>0</v>
      </c>
      <c r="R109" s="562">
        <f>'Tabela II'!R153</f>
        <v>0</v>
      </c>
      <c r="S109" s="562">
        <f>'Tabela II'!S153</f>
        <v>0</v>
      </c>
      <c r="T109" s="562">
        <f>'Tabela II'!T153</f>
        <v>0</v>
      </c>
      <c r="U109" s="562" t="str">
        <f>'Tabela II'!U153</f>
        <v/>
      </c>
      <c r="V109" s="562">
        <f>'Tabela II'!V153</f>
        <v>0</v>
      </c>
      <c r="W109" s="562" t="str">
        <f>'Tabela II'!A153</f>
        <v xml:space="preserve">Sud 2 </v>
      </c>
    </row>
    <row r="110" spans="1:23" s="564" customFormat="1" x14ac:dyDescent="0.2">
      <c r="A110" s="552">
        <f>'Tabela I'!$K$1</f>
        <v>2019</v>
      </c>
      <c r="B110" s="552">
        <f>'Tabela I'!$K$2</f>
        <v>0</v>
      </c>
      <c r="C110" s="573">
        <f>'Tabela II'!D154</f>
        <v>0</v>
      </c>
      <c r="D110" s="574">
        <f>'Tabela II'!C155</f>
        <v>0</v>
      </c>
      <c r="E110" s="574">
        <f>'Tabela II'!D155</f>
        <v>0</v>
      </c>
      <c r="F110" s="574">
        <f>'Tabela II'!E155</f>
        <v>0</v>
      </c>
      <c r="G110" s="574">
        <f>'Tabela II'!G155</f>
        <v>0</v>
      </c>
      <c r="H110" s="574">
        <f>'Tabela II'!H155</f>
        <v>0</v>
      </c>
      <c r="I110" s="574">
        <f>'Tabela II'!I155</f>
        <v>0</v>
      </c>
      <c r="J110" s="574">
        <f>'Tabela II'!J155</f>
        <v>0</v>
      </c>
      <c r="K110" s="574">
        <f>'Tabela II'!K155</f>
        <v>0</v>
      </c>
      <c r="L110" s="574">
        <f>'Tabela II'!L155</f>
        <v>0</v>
      </c>
      <c r="M110" s="574">
        <f>'Tabela II'!M155</f>
        <v>0</v>
      </c>
      <c r="N110" s="574">
        <f>'Tabela II'!N155</f>
        <v>0</v>
      </c>
      <c r="O110" s="574">
        <f>'Tabela II'!O155</f>
        <v>0</v>
      </c>
      <c r="P110" s="574">
        <f>'Tabela II'!P155</f>
        <v>0</v>
      </c>
      <c r="Q110" s="574">
        <f>'Tabela II'!Q155</f>
        <v>0</v>
      </c>
      <c r="R110" s="574">
        <f>'Tabela II'!R155</f>
        <v>0</v>
      </c>
      <c r="S110" s="574">
        <f>'Tabela II'!S155</f>
        <v>0</v>
      </c>
      <c r="T110" s="574">
        <f>'Tabela II'!T155</f>
        <v>0</v>
      </c>
      <c r="U110" s="574" t="str">
        <f>'Tabela II'!U155</f>
        <v/>
      </c>
      <c r="V110" s="574">
        <f>'Tabela II'!V155</f>
        <v>0</v>
      </c>
      <c r="W110" s="574" t="str">
        <f>'Tabela II'!A155</f>
        <v>Sud 1</v>
      </c>
    </row>
    <row r="111" spans="1:23" s="564" customFormat="1" x14ac:dyDescent="0.2">
      <c r="A111" s="552">
        <f>'Tabela I'!$K$1</f>
        <v>2019</v>
      </c>
      <c r="B111" s="552">
        <f>'Tabela I'!$K$2</f>
        <v>0</v>
      </c>
      <c r="C111" s="573">
        <f>'Tabela II'!D154</f>
        <v>0</v>
      </c>
      <c r="D111" s="573">
        <f>'Tabela II'!C156</f>
        <v>0</v>
      </c>
      <c r="E111" s="573">
        <f>'Tabela II'!D156</f>
        <v>0</v>
      </c>
      <c r="F111" s="573">
        <f>'Tabela II'!E156</f>
        <v>0</v>
      </c>
      <c r="G111" s="573">
        <f>'Tabela II'!G156</f>
        <v>0</v>
      </c>
      <c r="H111" s="573">
        <f>'Tabela II'!H156</f>
        <v>0</v>
      </c>
      <c r="I111" s="573">
        <f>'Tabela II'!I156</f>
        <v>0</v>
      </c>
      <c r="J111" s="573">
        <f>'Tabela II'!J156</f>
        <v>0</v>
      </c>
      <c r="K111" s="573">
        <f>'Tabela II'!K156</f>
        <v>0</v>
      </c>
      <c r="L111" s="573">
        <f>'Tabela II'!L156</f>
        <v>0</v>
      </c>
      <c r="M111" s="573">
        <f>'Tabela II'!M156</f>
        <v>0</v>
      </c>
      <c r="N111" s="573">
        <f>'Tabela II'!N156</f>
        <v>0</v>
      </c>
      <c r="O111" s="573">
        <f>'Tabela II'!O156</f>
        <v>0</v>
      </c>
      <c r="P111" s="573">
        <f>'Tabela II'!P156</f>
        <v>0</v>
      </c>
      <c r="Q111" s="573">
        <f>'Tabela II'!Q156</f>
        <v>0</v>
      </c>
      <c r="R111" s="573">
        <f>'Tabela II'!R156</f>
        <v>0</v>
      </c>
      <c r="S111" s="573">
        <f>'Tabela II'!S156</f>
        <v>0</v>
      </c>
      <c r="T111" s="573">
        <f>'Tabela II'!T156</f>
        <v>0</v>
      </c>
      <c r="U111" s="573" t="str">
        <f>'Tabela II'!U156</f>
        <v/>
      </c>
      <c r="V111" s="573">
        <f>'Tabela II'!V156</f>
        <v>0</v>
      </c>
      <c r="W111" s="573" t="str">
        <f>'Tabela II'!A156</f>
        <v xml:space="preserve">Sud 2 </v>
      </c>
    </row>
    <row r="112" spans="1:23" s="564" customFormat="1" x14ac:dyDescent="0.2">
      <c r="A112" s="552">
        <f>'Tabela I'!$K$1</f>
        <v>2019</v>
      </c>
      <c r="B112" s="552">
        <f>'Tabela I'!$K$2</f>
        <v>0</v>
      </c>
      <c r="C112" s="562">
        <f>'Tabela II'!D157</f>
        <v>0</v>
      </c>
      <c r="D112" s="571">
        <f>'Tabela II'!C158</f>
        <v>0</v>
      </c>
      <c r="E112" s="571">
        <f>'Tabela II'!D158</f>
        <v>0</v>
      </c>
      <c r="F112" s="571">
        <f>'Tabela II'!E158</f>
        <v>0</v>
      </c>
      <c r="G112" s="571">
        <f>'Tabela II'!G158</f>
        <v>0</v>
      </c>
      <c r="H112" s="571">
        <f>'Tabela II'!H158</f>
        <v>0</v>
      </c>
      <c r="I112" s="571">
        <f>'Tabela II'!I158</f>
        <v>0</v>
      </c>
      <c r="J112" s="571">
        <f>'Tabela II'!J158</f>
        <v>0</v>
      </c>
      <c r="K112" s="571">
        <f>'Tabela II'!K158</f>
        <v>0</v>
      </c>
      <c r="L112" s="571">
        <f>'Tabela II'!L158</f>
        <v>0</v>
      </c>
      <c r="M112" s="571">
        <f>'Tabela II'!M158</f>
        <v>0</v>
      </c>
      <c r="N112" s="571">
        <f>'Tabela II'!N158</f>
        <v>0</v>
      </c>
      <c r="O112" s="571">
        <f>'Tabela II'!O158</f>
        <v>0</v>
      </c>
      <c r="P112" s="571">
        <f>'Tabela II'!P158</f>
        <v>0</v>
      </c>
      <c r="Q112" s="571">
        <f>'Tabela II'!Q158</f>
        <v>0</v>
      </c>
      <c r="R112" s="571">
        <f>'Tabela II'!R158</f>
        <v>0</v>
      </c>
      <c r="S112" s="571">
        <f>'Tabela II'!S158</f>
        <v>0</v>
      </c>
      <c r="T112" s="571">
        <f>'Tabela II'!T158</f>
        <v>0</v>
      </c>
      <c r="U112" s="571" t="str">
        <f>'Tabela II'!U158</f>
        <v/>
      </c>
      <c r="V112" s="571">
        <f>'Tabela II'!V158</f>
        <v>0</v>
      </c>
      <c r="W112" s="571" t="str">
        <f>'Tabela II'!A158</f>
        <v>Sud 1</v>
      </c>
    </row>
    <row r="113" spans="1:23" s="564" customFormat="1" x14ac:dyDescent="0.2">
      <c r="A113" s="552">
        <f>'Tabela I'!$K$1</f>
        <v>2019</v>
      </c>
      <c r="B113" s="552">
        <f>'Tabela I'!$K$2</f>
        <v>0</v>
      </c>
      <c r="C113" s="562">
        <f>'Tabela II'!D157</f>
        <v>0</v>
      </c>
      <c r="D113" s="562">
        <f>'Tabela II'!C159</f>
        <v>0</v>
      </c>
      <c r="E113" s="562">
        <f>'Tabela II'!D159</f>
        <v>0</v>
      </c>
      <c r="F113" s="562">
        <f>'Tabela II'!E159</f>
        <v>0</v>
      </c>
      <c r="G113" s="562">
        <f>'Tabela II'!G159</f>
        <v>0</v>
      </c>
      <c r="H113" s="562">
        <f>'Tabela II'!H159</f>
        <v>0</v>
      </c>
      <c r="I113" s="562">
        <f>'Tabela II'!I159</f>
        <v>0</v>
      </c>
      <c r="J113" s="562">
        <f>'Tabela II'!J159</f>
        <v>0</v>
      </c>
      <c r="K113" s="562">
        <f>'Tabela II'!K159</f>
        <v>0</v>
      </c>
      <c r="L113" s="562">
        <f>'Tabela II'!L159</f>
        <v>0</v>
      </c>
      <c r="M113" s="562">
        <f>'Tabela II'!M159</f>
        <v>0</v>
      </c>
      <c r="N113" s="562">
        <f>'Tabela II'!N159</f>
        <v>0</v>
      </c>
      <c r="O113" s="562">
        <f>'Tabela II'!O159</f>
        <v>0</v>
      </c>
      <c r="P113" s="562">
        <f>'Tabela II'!P159</f>
        <v>0</v>
      </c>
      <c r="Q113" s="562">
        <f>'Tabela II'!Q159</f>
        <v>0</v>
      </c>
      <c r="R113" s="562">
        <f>'Tabela II'!R159</f>
        <v>0</v>
      </c>
      <c r="S113" s="562">
        <f>'Tabela II'!S159</f>
        <v>0</v>
      </c>
      <c r="T113" s="562">
        <f>'Tabela II'!T159</f>
        <v>0</v>
      </c>
      <c r="U113" s="562" t="str">
        <f>'Tabela II'!U159</f>
        <v/>
      </c>
      <c r="V113" s="562">
        <f>'Tabela II'!V159</f>
        <v>0</v>
      </c>
      <c r="W113" s="562" t="str">
        <f>'Tabela II'!A159</f>
        <v xml:space="preserve">Sud 2 </v>
      </c>
    </row>
    <row r="114" spans="1:23" s="564" customFormat="1" x14ac:dyDescent="0.2">
      <c r="A114" s="552">
        <f>'Tabela I'!$K$1</f>
        <v>2019</v>
      </c>
      <c r="B114" s="552">
        <f>'Tabela I'!$K$2</f>
        <v>0</v>
      </c>
      <c r="C114" s="573">
        <f>'Tabela II'!D160</f>
        <v>0</v>
      </c>
      <c r="D114" s="574">
        <f>'Tabela II'!C161</f>
        <v>0</v>
      </c>
      <c r="E114" s="574">
        <f>'Tabela II'!D161</f>
        <v>0</v>
      </c>
      <c r="F114" s="574">
        <f>'Tabela II'!E161</f>
        <v>0</v>
      </c>
      <c r="G114" s="574">
        <f>'Tabela II'!G161</f>
        <v>0</v>
      </c>
      <c r="H114" s="574">
        <f>'Tabela II'!H161</f>
        <v>0</v>
      </c>
      <c r="I114" s="574">
        <f>'Tabela II'!I161</f>
        <v>0</v>
      </c>
      <c r="J114" s="574">
        <f>'Tabela II'!J161</f>
        <v>0</v>
      </c>
      <c r="K114" s="574">
        <f>'Tabela II'!K161</f>
        <v>0</v>
      </c>
      <c r="L114" s="574">
        <f>'Tabela II'!L161</f>
        <v>0</v>
      </c>
      <c r="M114" s="574">
        <f>'Tabela II'!M161</f>
        <v>0</v>
      </c>
      <c r="N114" s="574">
        <f>'Tabela II'!N161</f>
        <v>0</v>
      </c>
      <c r="O114" s="574">
        <f>'Tabela II'!O161</f>
        <v>0</v>
      </c>
      <c r="P114" s="574">
        <f>'Tabela II'!P161</f>
        <v>0</v>
      </c>
      <c r="Q114" s="574">
        <f>'Tabela II'!Q161</f>
        <v>0</v>
      </c>
      <c r="R114" s="574">
        <f>'Tabela II'!R161</f>
        <v>0</v>
      </c>
      <c r="S114" s="574">
        <f>'Tabela II'!S161</f>
        <v>0</v>
      </c>
      <c r="T114" s="574">
        <f>'Tabela II'!T161</f>
        <v>0</v>
      </c>
      <c r="U114" s="574" t="str">
        <f>'Tabela II'!U161</f>
        <v/>
      </c>
      <c r="V114" s="574">
        <f>'Tabela II'!V161</f>
        <v>0</v>
      </c>
      <c r="W114" s="574" t="str">
        <f>'Tabela II'!A161</f>
        <v>Sud 1</v>
      </c>
    </row>
    <row r="115" spans="1:23" s="564" customFormat="1" x14ac:dyDescent="0.2">
      <c r="A115" s="552">
        <f>'Tabela I'!$K$1</f>
        <v>2019</v>
      </c>
      <c r="B115" s="552">
        <f>'Tabela I'!$K$2</f>
        <v>0</v>
      </c>
      <c r="C115" s="573">
        <f>'Tabela II'!D160</f>
        <v>0</v>
      </c>
      <c r="D115" s="573">
        <f>'Tabela II'!C162</f>
        <v>0</v>
      </c>
      <c r="E115" s="573">
        <f>'Tabela II'!D162</f>
        <v>0</v>
      </c>
      <c r="F115" s="573">
        <f>'Tabela II'!E162</f>
        <v>0</v>
      </c>
      <c r="G115" s="573">
        <f>'Tabela II'!G162</f>
        <v>0</v>
      </c>
      <c r="H115" s="573">
        <f>'Tabela II'!H162</f>
        <v>0</v>
      </c>
      <c r="I115" s="573">
        <f>'Tabela II'!I162</f>
        <v>0</v>
      </c>
      <c r="J115" s="573">
        <f>'Tabela II'!J162</f>
        <v>0</v>
      </c>
      <c r="K115" s="573">
        <f>'Tabela II'!K162</f>
        <v>0</v>
      </c>
      <c r="L115" s="573">
        <f>'Tabela II'!L162</f>
        <v>0</v>
      </c>
      <c r="M115" s="573">
        <f>'Tabela II'!M162</f>
        <v>0</v>
      </c>
      <c r="N115" s="573">
        <f>'Tabela II'!N162</f>
        <v>0</v>
      </c>
      <c r="O115" s="573">
        <f>'Tabela II'!O162</f>
        <v>0</v>
      </c>
      <c r="P115" s="573">
        <f>'Tabela II'!P162</f>
        <v>0</v>
      </c>
      <c r="Q115" s="573">
        <f>'Tabela II'!Q162</f>
        <v>0</v>
      </c>
      <c r="R115" s="573">
        <f>'Tabela II'!R162</f>
        <v>0</v>
      </c>
      <c r="S115" s="573">
        <f>'Tabela II'!S162</f>
        <v>0</v>
      </c>
      <c r="T115" s="573">
        <f>'Tabela II'!T162</f>
        <v>0</v>
      </c>
      <c r="U115" s="573" t="str">
        <f>'Tabela II'!U162</f>
        <v/>
      </c>
      <c r="V115" s="573">
        <f>'Tabela II'!V162</f>
        <v>0</v>
      </c>
      <c r="W115" s="573" t="str">
        <f>'Tabela II'!A162</f>
        <v xml:space="preserve">Sud 2 </v>
      </c>
    </row>
    <row r="116" spans="1:23" s="564" customFormat="1" x14ac:dyDescent="0.2">
      <c r="A116" s="552">
        <f>'Tabela I'!$K$1</f>
        <v>2019</v>
      </c>
      <c r="B116" s="552">
        <f>'Tabela I'!$K$2</f>
        <v>0</v>
      </c>
      <c r="C116" s="562">
        <f>'Tabela II'!D163</f>
        <v>0</v>
      </c>
      <c r="D116" s="571">
        <f>'Tabela II'!C164</f>
        <v>0</v>
      </c>
      <c r="E116" s="571">
        <f>'Tabela II'!D164</f>
        <v>0</v>
      </c>
      <c r="F116" s="571">
        <f>'Tabela II'!E164</f>
        <v>0</v>
      </c>
      <c r="G116" s="571">
        <f>'Tabela II'!G164</f>
        <v>0</v>
      </c>
      <c r="H116" s="571">
        <f>'Tabela II'!H164</f>
        <v>0</v>
      </c>
      <c r="I116" s="571">
        <f>'Tabela II'!I164</f>
        <v>0</v>
      </c>
      <c r="J116" s="571">
        <f>'Tabela II'!J164</f>
        <v>0</v>
      </c>
      <c r="K116" s="571">
        <f>'Tabela II'!K164</f>
        <v>0</v>
      </c>
      <c r="L116" s="571">
        <f>'Tabela II'!L164</f>
        <v>0</v>
      </c>
      <c r="M116" s="571">
        <f>'Tabela II'!M164</f>
        <v>0</v>
      </c>
      <c r="N116" s="571">
        <f>'Tabela II'!N164</f>
        <v>0</v>
      </c>
      <c r="O116" s="571">
        <f>'Tabela II'!O164</f>
        <v>0</v>
      </c>
      <c r="P116" s="571">
        <f>'Tabela II'!P164</f>
        <v>0</v>
      </c>
      <c r="Q116" s="571">
        <f>'Tabela II'!Q164</f>
        <v>0</v>
      </c>
      <c r="R116" s="571">
        <f>'Tabela II'!R164</f>
        <v>0</v>
      </c>
      <c r="S116" s="571">
        <f>'Tabela II'!S164</f>
        <v>0</v>
      </c>
      <c r="T116" s="571">
        <f>'Tabela II'!T164</f>
        <v>0</v>
      </c>
      <c r="U116" s="571" t="str">
        <f>'Tabela II'!U164</f>
        <v/>
      </c>
      <c r="V116" s="571">
        <f>'Tabela II'!V164</f>
        <v>0</v>
      </c>
      <c r="W116" s="571" t="str">
        <f>'Tabela II'!A164</f>
        <v>Sud 1</v>
      </c>
    </row>
    <row r="117" spans="1:23" s="564" customFormat="1" x14ac:dyDescent="0.2">
      <c r="A117" s="552">
        <f>'Tabela I'!$K$1</f>
        <v>2019</v>
      </c>
      <c r="B117" s="552">
        <f>'Tabela I'!$K$2</f>
        <v>0</v>
      </c>
      <c r="C117" s="562">
        <f>'Tabela II'!D163</f>
        <v>0</v>
      </c>
      <c r="D117" s="562">
        <f>'Tabela II'!C165</f>
        <v>0</v>
      </c>
      <c r="E117" s="562">
        <f>'Tabela II'!D165</f>
        <v>0</v>
      </c>
      <c r="F117" s="562">
        <f>'Tabela II'!E165</f>
        <v>0</v>
      </c>
      <c r="G117" s="562">
        <f>'Tabela II'!G165</f>
        <v>0</v>
      </c>
      <c r="H117" s="562">
        <f>'Tabela II'!H165</f>
        <v>0</v>
      </c>
      <c r="I117" s="562">
        <f>'Tabela II'!I165</f>
        <v>0</v>
      </c>
      <c r="J117" s="562">
        <f>'Tabela II'!J165</f>
        <v>0</v>
      </c>
      <c r="K117" s="562">
        <f>'Tabela II'!K165</f>
        <v>0</v>
      </c>
      <c r="L117" s="562">
        <f>'Tabela II'!L165</f>
        <v>0</v>
      </c>
      <c r="M117" s="562">
        <f>'Tabela II'!M165</f>
        <v>0</v>
      </c>
      <c r="N117" s="562">
        <f>'Tabela II'!N165</f>
        <v>0</v>
      </c>
      <c r="O117" s="562">
        <f>'Tabela II'!O165</f>
        <v>0</v>
      </c>
      <c r="P117" s="562">
        <f>'Tabela II'!P165</f>
        <v>0</v>
      </c>
      <c r="Q117" s="562">
        <f>'Tabela II'!Q165</f>
        <v>0</v>
      </c>
      <c r="R117" s="562">
        <f>'Tabela II'!R165</f>
        <v>0</v>
      </c>
      <c r="S117" s="562">
        <f>'Tabela II'!S165</f>
        <v>0</v>
      </c>
      <c r="T117" s="562">
        <f>'Tabela II'!T165</f>
        <v>0</v>
      </c>
      <c r="U117" s="562" t="str">
        <f>'Tabela II'!U165</f>
        <v/>
      </c>
      <c r="V117" s="562">
        <f>'Tabela II'!V165</f>
        <v>0</v>
      </c>
      <c r="W117" s="562" t="str">
        <f>'Tabela II'!A165</f>
        <v xml:space="preserve">Sud 2 </v>
      </c>
    </row>
    <row r="118" spans="1:23" s="564" customFormat="1" x14ac:dyDescent="0.2">
      <c r="A118" s="552">
        <f>'Tabela I'!$K$1</f>
        <v>2019</v>
      </c>
      <c r="B118" s="552">
        <f>'Tabela I'!$K$2</f>
        <v>0</v>
      </c>
      <c r="C118" s="573">
        <f>'Tabela II'!D166</f>
        <v>0</v>
      </c>
      <c r="D118" s="574">
        <f>'Tabela II'!C167</f>
        <v>0</v>
      </c>
      <c r="E118" s="574">
        <f>'Tabela II'!D167</f>
        <v>0</v>
      </c>
      <c r="F118" s="574">
        <f>'Tabela II'!E167</f>
        <v>0</v>
      </c>
      <c r="G118" s="574">
        <f>'Tabela II'!G167</f>
        <v>0</v>
      </c>
      <c r="H118" s="574">
        <f>'Tabela II'!H167</f>
        <v>0</v>
      </c>
      <c r="I118" s="574">
        <f>'Tabela II'!I167</f>
        <v>0</v>
      </c>
      <c r="J118" s="574">
        <f>'Tabela II'!J167</f>
        <v>0</v>
      </c>
      <c r="K118" s="574">
        <f>'Tabela II'!K167</f>
        <v>0</v>
      </c>
      <c r="L118" s="574">
        <f>'Tabela II'!L167</f>
        <v>0</v>
      </c>
      <c r="M118" s="574">
        <f>'Tabela II'!M167</f>
        <v>0</v>
      </c>
      <c r="N118" s="574">
        <f>'Tabela II'!N167</f>
        <v>0</v>
      </c>
      <c r="O118" s="574">
        <f>'Tabela II'!O167</f>
        <v>0</v>
      </c>
      <c r="P118" s="574">
        <f>'Tabela II'!P167</f>
        <v>0</v>
      </c>
      <c r="Q118" s="574">
        <f>'Tabela II'!Q167</f>
        <v>0</v>
      </c>
      <c r="R118" s="574">
        <f>'Tabela II'!R167</f>
        <v>0</v>
      </c>
      <c r="S118" s="574">
        <f>'Tabela II'!S167</f>
        <v>0</v>
      </c>
      <c r="T118" s="574">
        <f>'Tabela II'!T167</f>
        <v>0</v>
      </c>
      <c r="U118" s="574" t="str">
        <f>'Tabela II'!U167</f>
        <v/>
      </c>
      <c r="V118" s="574">
        <f>'Tabela II'!V167</f>
        <v>0</v>
      </c>
      <c r="W118" s="574" t="str">
        <f>'Tabela II'!A167</f>
        <v>Sud 1</v>
      </c>
    </row>
    <row r="119" spans="1:23" s="564" customFormat="1" x14ac:dyDescent="0.2">
      <c r="A119" s="552">
        <f>'Tabela I'!$K$1</f>
        <v>2019</v>
      </c>
      <c r="B119" s="552">
        <f>'Tabela I'!$K$2</f>
        <v>0</v>
      </c>
      <c r="C119" s="573">
        <f>'Tabela II'!D166</f>
        <v>0</v>
      </c>
      <c r="D119" s="573">
        <f>'Tabela II'!C168</f>
        <v>0</v>
      </c>
      <c r="E119" s="573">
        <f>'Tabela II'!D168</f>
        <v>0</v>
      </c>
      <c r="F119" s="573">
        <f>'Tabela II'!E168</f>
        <v>0</v>
      </c>
      <c r="G119" s="573">
        <f>'Tabela II'!G168</f>
        <v>0</v>
      </c>
      <c r="H119" s="573">
        <f>'Tabela II'!H168</f>
        <v>0</v>
      </c>
      <c r="I119" s="573">
        <f>'Tabela II'!I168</f>
        <v>0</v>
      </c>
      <c r="J119" s="573">
        <f>'Tabela II'!J168</f>
        <v>0</v>
      </c>
      <c r="K119" s="573">
        <f>'Tabela II'!K168</f>
        <v>0</v>
      </c>
      <c r="L119" s="573">
        <f>'Tabela II'!L168</f>
        <v>0</v>
      </c>
      <c r="M119" s="573">
        <f>'Tabela II'!M168</f>
        <v>0</v>
      </c>
      <c r="N119" s="573">
        <f>'Tabela II'!N168</f>
        <v>0</v>
      </c>
      <c r="O119" s="573">
        <f>'Tabela II'!O168</f>
        <v>0</v>
      </c>
      <c r="P119" s="573">
        <f>'Tabela II'!P168</f>
        <v>0</v>
      </c>
      <c r="Q119" s="573">
        <f>'Tabela II'!Q168</f>
        <v>0</v>
      </c>
      <c r="R119" s="573">
        <f>'Tabela II'!R168</f>
        <v>0</v>
      </c>
      <c r="S119" s="573">
        <f>'Tabela II'!S168</f>
        <v>0</v>
      </c>
      <c r="T119" s="573">
        <f>'Tabela II'!T168</f>
        <v>0</v>
      </c>
      <c r="U119" s="573" t="str">
        <f>'Tabela II'!U168</f>
        <v/>
      </c>
      <c r="V119" s="573">
        <f>'Tabela II'!V168</f>
        <v>0</v>
      </c>
      <c r="W119" s="573" t="str">
        <f>'Tabela II'!A168</f>
        <v xml:space="preserve">Sud 2 </v>
      </c>
    </row>
  </sheetData>
  <sheetProtection password="CCF6" sheet="1" objects="1" scenarios="1"/>
  <pageMargins left="0.7" right="0.7" top="0.75" bottom="0.75" header="0.51180555555555496" footer="0.51180555555555496"/>
  <pageSetup paperSize="9" scale="27"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227</TotalTime>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tbl1_kvalitet_rada</vt:lpstr>
      <vt:lpstr>Tabela II</vt:lpstr>
      <vt:lpstr>Tabela III</vt:lpstr>
      <vt:lpstr>tblIII</vt:lpstr>
      <vt:lpstr>Tabela IV</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Radinka Lucic</dc:creator>
  <dc:description/>
  <cp:lastModifiedBy>Edin Junuzovic</cp:lastModifiedBy>
  <cp:revision>16</cp:revision>
  <cp:lastPrinted>2015-12-28T10:51:18Z</cp:lastPrinted>
  <dcterms:created xsi:type="dcterms:W3CDTF">2005-11-18T09:59:06Z</dcterms:created>
  <dcterms:modified xsi:type="dcterms:W3CDTF">2020-02-10T07:41:38Z</dcterms:modified>
  <dc:language>bs-BA</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VSTV</vt:lpwstr>
  </property>
  <property fmtid="{D5CDD505-2E9C-101B-9397-08002B2CF9AE}" pid="4" name="DocSecurity">
    <vt:i4>0</vt:i4>
  </property>
  <property fmtid="{D5CDD505-2E9C-101B-9397-08002B2CF9AE}" pid="5" name="HyperlinksChanged">
    <vt:bool>false</vt:bool>
  </property>
  <property fmtid="{D5CDD505-2E9C-101B-9397-08002B2CF9AE}" pid="6" name="Internal">
    <vt:lpwstr>TITUS_3</vt:lpwstr>
  </property>
  <property fmtid="{D5CDD505-2E9C-101B-9397-08002B2CF9AE}" pid="7" name="LinksUpToDate">
    <vt:bool>false</vt:bool>
  </property>
  <property fmtid="{D5CDD505-2E9C-101B-9397-08002B2CF9AE}" pid="8" name="ScaleCrop">
    <vt:bool>false</vt:bool>
  </property>
  <property fmtid="{D5CDD505-2E9C-101B-9397-08002B2CF9AE}" pid="9" name="ShareDoc">
    <vt:bool>false</vt:bool>
  </property>
  <property fmtid="{D5CDD505-2E9C-101B-9397-08002B2CF9AE}" pid="10" name="TitusGUID">
    <vt:lpwstr>176fdec4-6084-45ea-afe6-15f90bc040e9</vt:lpwstr>
  </property>
</Properties>
</file>