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_rels/sheet1.xml.rels" ContentType="application/vnd.openxmlformats-package.relationships+xml"/>
  <Override PartName="/xl/worksheets/_rels/sheet4.xml.rels" ContentType="application/vnd.openxmlformats-package.relationships+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Uputstvo" sheetId="1" state="visible" r:id="rId2"/>
    <sheet name="Tabela I" sheetId="2" state="visible" r:id="rId3"/>
    <sheet name="tbl1_kvalitet_rada" sheetId="3" state="hidden" r:id="rId4"/>
    <sheet name="Tabela II" sheetId="4" state="visible" r:id="rId5"/>
    <sheet name="Tabela III" sheetId="5" state="visible" r:id="rId6"/>
    <sheet name="tblIII" sheetId="6" state="hidden" r:id="rId7"/>
    <sheet name="Tabela IV" sheetId="7" state="hidden" r:id="rId8"/>
    <sheet name="tbl10_ust_sud" sheetId="8" state="hidden" r:id="rId9"/>
    <sheet name="tbl II" sheetId="9" state="hidden" r:id="rId10"/>
  </sheets>
  <definedNames>
    <definedName function="false" hidden="false" localSheetId="1" name="_xlnm.Print_Area" vbProcedure="false">'Tabela I'!$A$1:$M$74</definedName>
    <definedName function="false" hidden="false" localSheetId="3" name="_xlnm.Print_Area" vbProcedure="false">'Tabela II'!$A$1:$V$189</definedName>
    <definedName function="false" hidden="false" localSheetId="4" name="_xlnm.Print_Area" vbProcedure="false">'Tabela III'!$A$1:$S$239</definedName>
    <definedName function="false" hidden="false" localSheetId="6" name="_xlnm.Print_Area" vbProcedure="false">'Tabela IV'!$A$1:$F$29</definedName>
    <definedName function="false" hidden="false" localSheetId="8" name="_xlnm.Print_Area" vbProcedure="false">'tbl II'!$B$1:$Q$112</definedName>
    <definedName function="false" hidden="false" localSheetId="5" name="_xlnm.Print_Area" vbProcedure="false">tblIII!$A$1:$AC$67</definedName>
    <definedName function="false" hidden="false" localSheetId="0" name="_xlnm.Print_Area" vbProcedure="false">Uputstvo!$A$1:$N$79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<sst xmlns="http://schemas.openxmlformats.org/spreadsheetml/2006/main" count="621" uniqueCount="287">
  <si>
    <t xml:space="preserve">KANTONALNI/OKRUŽNI SUDOVI</t>
  </si>
  <si>
    <t xml:space="preserve">Kompletni materijali u vezi procesa izvještavanja u sudovima dostupni su na linku:</t>
  </si>
  <si>
    <t xml:space="preserve">https://www.pravosudje.ba/vstv/faces/vijesti.jsp?id=71178</t>
  </si>
  <si>
    <t xml:space="preserve">Tabele za popunjavanje podataka o radu sudova nije moguće mijenjati, niti dodavati nove redove ili kolone.</t>
  </si>
  <si>
    <t xml:space="preserve">Tabele se isključivo popunjavaju predviđenim redoslijedom, po redoslijedu postavljenih tabela. </t>
  </si>
  <si>
    <t xml:space="preserve">Podatke je potrebno upisivati samo u polja osjenčena žutom bojom. </t>
  </si>
  <si>
    <t xml:space="preserve">U ostala polja nije moguće upisivati vrijednosti, u ovim poljima vrijednosti će biti izračunate automatski.</t>
  </si>
  <si>
    <t xml:space="preserve">Molimo Vas da u Tabeli I i naslovu e-maila (subject) kojim ćete poslati popunjene tabele navedete naziv Vašeg suda.</t>
  </si>
  <si>
    <r>
      <rPr>
        <b val="true"/>
        <sz val="12"/>
        <rFont val="Times New Roman"/>
        <family val="1"/>
        <charset val="1"/>
      </rPr>
      <t xml:space="preserve">Popunjene tabele poslati na e-mail adresu: </t>
    </r>
    <r>
      <rPr>
        <b val="true"/>
        <i val="true"/>
        <sz val="12"/>
        <rFont val="Times New Roman"/>
        <family val="1"/>
        <charset val="1"/>
      </rPr>
      <t xml:space="preserve">vstvstatistika@pravosudje.ba</t>
    </r>
    <r>
      <rPr>
        <b val="true"/>
        <sz val="12"/>
        <rFont val="Times New Roman"/>
        <family val="1"/>
        <charset val="1"/>
      </rPr>
      <t xml:space="preserve"> do 1.2.2021. godine.</t>
    </r>
  </si>
  <si>
    <t xml:space="preserve">Za sva eventualna pitanja vezano za popunjavanje tabela molimo Vas da kontaktirate </t>
  </si>
  <si>
    <t xml:space="preserve">Odjel za pravosudnu analitiku i izvještavanje, na telefon: 033 704 616 ili 033 707 584.</t>
  </si>
  <si>
    <t xml:space="preserve">Tabele za izvještavanje o radu suda sadrže detaljnije napomene koje je potrebno imati u vidu prilikom popunjavanja tabela.</t>
  </si>
  <si>
    <t xml:space="preserve">Pored napomena datih uz tabele, potrebno je imati u vidu i slijedeće:</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</si>
  <si>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</si>
  <si>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</si>
  <si>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</si>
  <si>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 xml:space="preserve">postavljeni su posebni mehanizmi prema kojima će u slučaju da podaci nisu u skladu sa ovim pravilima </t>
  </si>
  <si>
    <t xml:space="preserve">odgovarajuća polja u tabeli biti obojena crvenom bojom</t>
  </si>
  <si>
    <t xml:space="preserve">Nakon što podaci budu korigovani na način da ispunjavaju uslove iz kontrolnika, odgovarajuća polja će ponovo biti </t>
  </si>
  <si>
    <t xml:space="preserve">obojena žutom bojom.</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</si>
  <si>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</si>
  <si>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Kantonalni/Okružni sud:</t>
  </si>
  <si>
    <t xml:space="preserve">ŽUPANIJSKI SUD ŠIROKI BRIJEG</t>
  </si>
  <si>
    <t xml:space="preserve">Izvještajni period:</t>
  </si>
  <si>
    <t xml:space="preserve">1.1.2020.-31.12.2020.</t>
  </si>
  <si>
    <t xml:space="preserve">Ostvarena kolektivna norma za sud u 2020. godini</t>
  </si>
  <si>
    <t xml:space="preserve">Kvalitet sudskih odluka:</t>
  </si>
  <si>
    <r>
      <rPr>
        <b val="true"/>
        <u val="single"/>
        <sz val="11"/>
        <rFont val="Arial"/>
        <family val="2"/>
        <charset val="238"/>
      </rPr>
      <t xml:space="preserve">Tabela Ia </t>
    </r>
    <r>
      <rPr>
        <u val="single"/>
        <sz val="11"/>
        <rFont val="Arial"/>
        <family val="2"/>
        <charset val="238"/>
      </rPr>
      <t xml:space="preserve">- Kvalitet sudskih odluka po vrstama predmeta</t>
    </r>
  </si>
  <si>
    <t xml:space="preserve">Vrsta predmeta</t>
  </si>
  <si>
    <r>
      <rPr>
        <sz val="10"/>
        <rFont val="Arial"/>
        <family val="2"/>
        <charset val="238"/>
      </rPr>
      <t xml:space="preserve">Broj donesenih odluka na koje se može izjaviti pravni lijek - </t>
    </r>
    <r>
      <rPr>
        <sz val="10"/>
        <color rgb="FFFF0000"/>
        <rFont val="Arial"/>
        <family val="2"/>
        <charset val="1"/>
      </rPr>
      <t xml:space="preserve">pogledati NAPOMENU 2</t>
    </r>
  </si>
  <si>
    <t xml:space="preserve">Ukupan broj ožalbenih odluka</t>
  </si>
  <si>
    <t xml:space="preserve">Broj odbačenih pravnih lijekova</t>
  </si>
  <si>
    <t xml:space="preserve">Broj potvrđenih odluka</t>
  </si>
  <si>
    <t xml:space="preserve">Broj preinačenih odluka</t>
  </si>
  <si>
    <t xml:space="preserve">Broj preinačenih odluka donijetih na raspravi ili na pretresu pred višim sudom</t>
  </si>
  <si>
    <r>
      <rPr>
        <sz val="10"/>
        <rFont val="Arial"/>
        <family val="2"/>
        <charset val="238"/>
      </rPr>
      <t xml:space="preserve"> Broj ukinutih odluka - </t>
    </r>
    <r>
      <rPr>
        <sz val="10"/>
        <color rgb="FFFF0000"/>
        <rFont val="Arial"/>
        <family val="2"/>
        <charset val="1"/>
      </rPr>
      <t xml:space="preserve">pogledati NAPOMENU 2</t>
    </r>
  </si>
  <si>
    <t xml:space="preserve">Broj djelimično ukinutih odluka </t>
  </si>
  <si>
    <t xml:space="preserve">Kvalitet sudskih odluka</t>
  </si>
  <si>
    <t xml:space="preserve">Broj presuda koje su ukinute i predmet je vraćen na ponovno suđenje</t>
  </si>
  <si>
    <t xml:space="preserve">Odbijen pravni lijek</t>
  </si>
  <si>
    <t xml:space="preserve">I</t>
  </si>
  <si>
    <t xml:space="preserve">II=IV+V+VI+ VII+VIII)</t>
  </si>
  <si>
    <t xml:space="preserve">III</t>
  </si>
  <si>
    <t xml:space="preserve">IV</t>
  </si>
  <si>
    <t xml:space="preserve">V</t>
  </si>
  <si>
    <t xml:space="preserve">VI</t>
  </si>
  <si>
    <t xml:space="preserve">VII</t>
  </si>
  <si>
    <t xml:space="preserve">VIII</t>
  </si>
  <si>
    <r>
      <rPr>
        <sz val="10"/>
        <rFont val="Arial"/>
        <family val="2"/>
        <charset val="238"/>
      </rPr>
      <t xml:space="preserve">IX</t>
    </r>
    <r>
      <rPr>
        <vertAlign val="superscript"/>
        <sz val="10"/>
        <rFont val="Arial"/>
        <family val="2"/>
        <charset val="238"/>
      </rPr>
      <t xml:space="preserve">1</t>
    </r>
  </si>
  <si>
    <t xml:space="preserve">X</t>
  </si>
  <si>
    <t xml:space="preserve"> </t>
  </si>
  <si>
    <t xml:space="preserve">Građanski referat</t>
  </si>
  <si>
    <t xml:space="preserve">Gž</t>
  </si>
  <si>
    <t xml:space="preserve">Pž</t>
  </si>
  <si>
    <t xml:space="preserve">Rsž</t>
  </si>
  <si>
    <t xml:space="preserve">Ostalo*</t>
  </si>
  <si>
    <t xml:space="preserve">Krivični referat</t>
  </si>
  <si>
    <t xml:space="preserve">K</t>
  </si>
  <si>
    <t xml:space="preserve">Ratni zločini</t>
  </si>
  <si>
    <t xml:space="preserve">Kž</t>
  </si>
  <si>
    <t xml:space="preserve">Kžk</t>
  </si>
  <si>
    <t xml:space="preserve">Kv</t>
  </si>
  <si>
    <t xml:space="preserve">Kpp</t>
  </si>
  <si>
    <t xml:space="preserve">Kps</t>
  </si>
  <si>
    <t xml:space="preserve">Kmž</t>
  </si>
  <si>
    <t xml:space="preserve">Upravni referat</t>
  </si>
  <si>
    <t xml:space="preserve">U</t>
  </si>
  <si>
    <t xml:space="preserve">Ostalo</t>
  </si>
  <si>
    <t xml:space="preserve">Ukupno </t>
  </si>
  <si>
    <t xml:space="preserve">Ukupno 2019*</t>
  </si>
  <si>
    <r>
      <rPr>
        <sz val="10"/>
        <rFont val="Arial"/>
        <family val="2"/>
        <charset val="1"/>
      </rPr>
      <t xml:space="preserve">Obrazloženje: Temeljni uzrok razlike  u broju donesenih odluka na koje se može izjaviti pravni lijek u odnosu na 2019.godinu je posljedica </t>
    </r>
    <r>
      <rPr>
        <sz val="12"/>
        <rFont val="Times New Roman"/>
        <family val="1"/>
        <charset val="1"/>
      </rPr>
      <t xml:space="preserve"> </t>
    </r>
    <r>
      <rPr>
        <sz val="11"/>
        <rFont val="Times New Roman"/>
        <family val="1"/>
        <charset val="1"/>
      </rPr>
      <t xml:space="preserve">obustave rada u periodu od kraja ožujka i travnja mjeseca koja se odrazila i na cijeli period do kraja tekuće 2020. godine,  zbog epidemiološke situacije vezano za  zarazu virusom Covid 19, te uzimajući u obzir i činjenicu da je jedan sudac još uvijek na bolovanju zbog posljedica zaraze  virusom Covid 19.</t>
    </r>
  </si>
  <si>
    <r>
      <rPr>
        <sz val="10"/>
        <rFont val="Arial"/>
        <family val="2"/>
        <charset val="1"/>
      </rPr>
      <t xml:space="preserve">* Unesite podatak o</t>
    </r>
    <r>
      <rPr>
        <i val="true"/>
        <sz val="10"/>
        <rFont val="Arial"/>
        <family val="2"/>
        <charset val="1"/>
      </rPr>
      <t xml:space="preserve"> Ukupnom broju donesenih odluka na koje se može izjaviti pravni lijek</t>
    </r>
    <r>
      <rPr>
        <sz val="10"/>
        <rFont val="Arial"/>
        <family val="2"/>
        <charset val="1"/>
      </rPr>
      <t xml:space="preserve"> iz izvještaja koji ste dostavili za 2019. godinu. Ukoliko je razlika u </t>
    </r>
    <r>
      <rPr>
        <i val="true"/>
        <sz val="10"/>
        <rFont val="Arial"/>
        <family val="2"/>
        <charset val="1"/>
      </rPr>
      <t xml:space="preserve">Ukupnom broju donesenih odluka na koje se može izjaviti pravni lijek</t>
    </r>
    <r>
      <rPr>
        <sz val="10"/>
        <rFont val="Arial"/>
        <family val="2"/>
        <charset val="1"/>
      </rPr>
      <t xml:space="preserve"> u periodu 2019/2020 veća od 20% aktiviraće se kontrolnik i potrebno je da obrazložite uzroke za nastanak te razlike. </t>
    </r>
  </si>
  <si>
    <r>
      <rPr>
        <b val="true"/>
        <vertAlign val="superscript"/>
        <sz val="10"/>
        <color rgb="FFFF0000"/>
        <rFont val="Arial"/>
        <family val="2"/>
        <charset val="1"/>
      </rPr>
      <t xml:space="preserve">1 </t>
    </r>
    <r>
      <rPr>
        <b val="true"/>
        <sz val="10"/>
        <color rgb="FFFF0000"/>
        <rFont val="Arial"/>
        <family val="2"/>
        <charset val="1"/>
      </rPr>
      <t xml:space="preserve">Kvalitet rada sudskih odluka se automatski obračunava.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</si>
  <si>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NAPOMENA 1: U Tabelu Ia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2020. godini ili iz drugih razloga (ostavke, razrješenja), a u 2020.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</si>
  <si>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2: U broj donesenih odluka na koje se može izjaviti pravni lijek (Kolona I) i broj ukinutih odluka (Kolona VII) prilikom računanja procenta ukinutih odluka neće se uzimati u obračun odluke koje su ukinute u sadržajno nebitnom dijelu odnosno ako je odluka ukinuta ili se smatra ukinutom zbog toga što je instancioni sud nakon donošenja ispitivane odluke izmijenio sudsku praksu. Odlukama ukinutim u sadržajno nebitnom dijelu smatraju se odluke ukinute u pogledu odluke o troškovima i zakonskoj kamati. Sud više instance će u popratnom aktu naznačiti ako je odluka ukinuta ili preinačena zbog toga što je instancioni sud izmijenio sudsku praksu nakon donošenja ispitivane odluke.
NAPOMENA 3: Preinačena odluka donesena na raspravi ili na pretresu pred višim sudom (Kolona VI) računa se kao jedna ukinuta odluka, ako je zakonom propisano da sud više instance ne smije povodom žalbe ukinuti prvostepenu odluku i vratiti predmet nižestepenom sudu na ponovno odlučivanje, izuzev ako je rasprava ili pretres pred višim sudom održana zbog novih činjenica i novih dokaza iznesenih u žalbi.</t>
  </si>
  <si>
    <r>
      <rPr>
        <b val="true"/>
        <u val="single"/>
        <sz val="13"/>
        <rFont val="Arial"/>
        <family val="2"/>
        <charset val="1"/>
      </rPr>
      <t xml:space="preserve">Tabela Ib - </t>
    </r>
    <r>
      <rPr>
        <u val="single"/>
        <sz val="13"/>
        <rFont val="Arial"/>
        <family val="2"/>
        <charset val="1"/>
      </rPr>
      <t xml:space="preserve">Kvalitet sudskih odluka po odjeljenjima - </t>
    </r>
    <r>
      <rPr>
        <sz val="13"/>
        <rFont val="Arial"/>
        <family val="2"/>
        <charset val="1"/>
      </rPr>
      <t xml:space="preserve">(Ukoliko sud nema formirana odjeljenja nije potrebno popunjavati Tabelu Ib - zanemariti kontrolnike)*</t>
    </r>
  </si>
  <si>
    <t xml:space="preserve">Kontrolnik </t>
  </si>
  <si>
    <t xml:space="preserve">Naziv odjeljenja **</t>
  </si>
  <si>
    <t xml:space="preserve">Broj donesenih odluka na koje se može izjaviti pravni lijek</t>
  </si>
  <si>
    <t xml:space="preserve">Broj preinačenih odluka donijetih na raspravi ili na pretresu pred višim sudom </t>
  </si>
  <si>
    <t xml:space="preserve"> Broj ukinutih odluka</t>
  </si>
  <si>
    <t xml:space="preserve">Broj bodova koji se dodjeljuje predsjedniku sudskog odjeljenja</t>
  </si>
  <si>
    <r>
      <rPr>
        <sz val="9"/>
        <rFont val="Arial"/>
        <family val="2"/>
        <charset val="1"/>
      </rPr>
      <t xml:space="preserve">IX</t>
    </r>
    <r>
      <rPr>
        <vertAlign val="superscript"/>
        <sz val="9"/>
        <rFont val="Arial"/>
        <family val="2"/>
        <charset val="1"/>
      </rPr>
      <t xml:space="preserve">1</t>
    </r>
  </si>
  <si>
    <t xml:space="preserve">XI</t>
  </si>
  <si>
    <t xml:space="preserve">Ocijenjen</t>
  </si>
  <si>
    <t xml:space="preserve">Nije ocijenjen</t>
  </si>
  <si>
    <t xml:space="preserve">* Sud u kojem su formirana odjeljenja obavezan je da popuni Tabelu Ib.</t>
  </si>
  <si>
    <t xml:space="preserve">** Sud u Kolonu “Naziv odjeljenja” obavezan je da manuelno unese nazive svih formiranih odjeljenja u sudu. Ukoliko u sudu za određenu pravnu oblast nije formirano odjeljenje, sud ima obavezu i takve odluke unijeti u Tabelu Ib s tim da će u koloni "Naziv odjeljenja" unijeti  "Odluke bez odjeljenja" i popuniti ostale kolone Tabele Ib. Npr. Sud ima formirano izvršno i parnično odjeljenje, a nema stečajno odjeljenje. Sud će u trećem redu Tabele Ib unijeti Odluke bez odjeljenja i unijeti broj odluka za stečajne predmete po kolonama.</t>
  </si>
  <si>
    <t xml:space="preserve">NAPOMENA 3: U Tabelu Ib se manuelno unose podaci o broju odluka iz Tabele Ia.
Podaci iz Tabele Ia unose se u Tabelu Ib na način da se podaci iz Tabele Ia raspoređuju i zbirno iskazuju u Tabeli Ib po pravnim oblastima za koja su formirana sudska odjeljenja. Npr. potvrđena odluka iz građanske oblasti iskazuje se u podacima o kolektivnom kvalitetu Građanskog odjeljenja bez obzira što je ožalbenu odluku donio sudija koji je odlukom o rasporedu poslova raspoređen u drugo odjeljenje.
Ukupan broj odluka u sudu iz Tabele Ia i IIIa mora biti jednak ukupnom broju odluka u Tabeli Ib, u suprotnom aktiviraće se kontrolnici što ukazuje na potrebu provjere ispravnosti unosa podataka.</t>
  </si>
  <si>
    <t xml:space="preserve">for_key</t>
  </si>
  <si>
    <t xml:space="preserve">godina</t>
  </si>
  <si>
    <t xml:space="preserve">lista_referata</t>
  </si>
  <si>
    <t xml:space="preserve">DonesOdluke</t>
  </si>
  <si>
    <t xml:space="preserve">OdbPrLijek</t>
  </si>
  <si>
    <t xml:space="preserve">PotvOdluke</t>
  </si>
  <si>
    <t xml:space="preserve">PreinOdluke</t>
  </si>
  <si>
    <t xml:space="preserve">PreinOdlukeNakonRasp</t>
  </si>
  <si>
    <t xml:space="preserve">UkinOdluke</t>
  </si>
  <si>
    <t xml:space="preserve">DjelimUkin</t>
  </si>
  <si>
    <t xml:space="preserve">UkinVracPonSud</t>
  </si>
  <si>
    <t xml:space="preserve">Odjel</t>
  </si>
  <si>
    <r>
      <rPr>
        <u val="single"/>
        <sz val="14"/>
        <rFont val="Arial"/>
        <family val="2"/>
        <charset val="238"/>
      </rPr>
      <t xml:space="preserve">Tabela IIa – Ostvarena orijentaciona norma - Elektronski obrazac za obračun ostvarene orijentacione norme (</t>
    </r>
    <r>
      <rPr>
        <u val="single"/>
        <sz val="14"/>
        <color rgb="FFFF0000"/>
        <rFont val="Arial"/>
        <family val="2"/>
        <charset val="1"/>
      </rPr>
      <t xml:space="preserve">pogledati NAPOMENU 4</t>
    </r>
    <r>
      <rPr>
        <u val="single"/>
        <sz val="14"/>
        <rFont val="Arial"/>
        <family val="2"/>
        <charset val="238"/>
      </rPr>
      <t xml:space="preserve">) </t>
    </r>
  </si>
  <si>
    <t xml:space="preserve">Redni broj</t>
  </si>
  <si>
    <r>
      <rPr>
        <b val="true"/>
        <sz val="11"/>
        <color rgb="FF000000"/>
        <rFont val="Arial"/>
        <family val="2"/>
        <charset val="1"/>
      </rPr>
      <t xml:space="preserve">Ime i prezime -</t>
    </r>
    <r>
      <rPr>
        <b val="true"/>
        <sz val="11"/>
        <color rgb="FFFFFF99"/>
        <rFont val="Arial"/>
        <family val="2"/>
        <charset val="1"/>
      </rPr>
      <t xml:space="preserve"> </t>
    </r>
    <r>
      <rPr>
        <sz val="11"/>
        <color rgb="FFFF0000"/>
        <rFont val="Arial"/>
        <family val="2"/>
        <charset val="1"/>
      </rPr>
      <t xml:space="preserve">evidentirani podatak se automatski prenosi u Tabelu IIIa</t>
    </r>
  </si>
  <si>
    <t xml:space="preserve">Ocjenjen u sudu</t>
  </si>
  <si>
    <t xml:space="preserve">Naziv odjela</t>
  </si>
  <si>
    <t xml:space="preserve">Pravosudna funkcija</t>
  </si>
  <si>
    <r>
      <rPr>
        <b val="true"/>
        <sz val="10"/>
        <color rgb="FF000000"/>
        <rFont val="Arial"/>
        <family val="2"/>
        <charset val="238"/>
      </rPr>
      <t xml:space="preserve">Procenat orijentacijske norme koju je nosilac pravosudne funkcije dužan ostvariti - </t>
    </r>
    <r>
      <rPr>
        <sz val="10"/>
        <color rgb="FFFF0000"/>
        <rFont val="Arial"/>
        <family val="2"/>
        <charset val="1"/>
      </rPr>
      <t xml:space="preserve">Ukoliko procenat orijenatcijske norme nije predviđen u padajućem meniju pogledati NAPOMENU 3</t>
    </r>
  </si>
  <si>
    <t xml:space="preserve">Period obavljanja pravosudne funkcije u instituciji koja popunjava tabelu Ia</t>
  </si>
  <si>
    <r>
      <rPr>
        <b val="true"/>
        <sz val="10"/>
        <color rgb="FF000000"/>
        <rFont val="Arial"/>
        <family val="2"/>
        <charset val="238"/>
      </rPr>
      <t xml:space="preserve">Ukupan broj dana za obračun norme - </t>
    </r>
    <r>
      <rPr>
        <sz val="10"/>
        <color rgb="FFFF0000"/>
        <rFont val="Arial"/>
        <family val="2"/>
        <charset val="1"/>
      </rPr>
      <t xml:space="preserve">pogledati NAPOMENU 2</t>
    </r>
  </si>
  <si>
    <r>
      <rPr>
        <b val="true"/>
        <sz val="10"/>
        <color rgb="FF000000"/>
        <rFont val="Arial"/>
        <family val="2"/>
        <charset val="238"/>
      </rPr>
      <t xml:space="preserve">Broj dana opravdanog  odsustva </t>
    </r>
    <r>
      <rPr>
        <b val="true"/>
        <sz val="10"/>
        <color rgb="FFFF0000"/>
        <rFont val="Arial"/>
        <family val="2"/>
        <charset val="1"/>
      </rPr>
      <t xml:space="preserve">(pogledati NAPOMENU 9)</t>
    </r>
  </si>
  <si>
    <t xml:space="preserve">Ostvarena orijentaciona norma iz    CMS-a</t>
  </si>
  <si>
    <r>
      <rPr>
        <b val="true"/>
        <sz val="10"/>
        <color rgb="FF000000"/>
        <rFont val="Arial"/>
        <family val="2"/>
        <charset val="238"/>
      </rPr>
      <t xml:space="preserve">Ostvarena orijentaciona norma na predmetima van CMS-a - </t>
    </r>
    <r>
      <rPr>
        <sz val="10"/>
        <color rgb="FFFF0000"/>
        <rFont val="Arial"/>
        <family val="2"/>
        <charset val="1"/>
      </rPr>
      <t xml:space="preserve">pogledati NAPOMENU 6</t>
    </r>
  </si>
  <si>
    <r>
      <rPr>
        <b val="true"/>
        <sz val="10"/>
        <color rgb="FF000000"/>
        <rFont val="Arial"/>
        <family val="2"/>
        <charset val="238"/>
      </rPr>
      <t xml:space="preserve">Procenat ostvarene orijentacione norme prema članu 9. Pravilnika o orijentacijskim mjerilima - </t>
    </r>
    <r>
      <rPr>
        <sz val="10"/>
        <color rgb="FFFF0000"/>
        <rFont val="Arial"/>
        <family val="2"/>
        <charset val="1"/>
      </rPr>
      <t xml:space="preserve">pogledati NAPOMENU 7</t>
    </r>
  </si>
  <si>
    <t xml:space="preserve">Procenat  ostvarene propisane godišnje orijentacijske norme u 2020. godini</t>
  </si>
  <si>
    <t xml:space="preserve">Ukupno ostvarena orijentacijska norma u 2020. godini </t>
  </si>
  <si>
    <r>
      <rPr>
        <b val="true"/>
        <sz val="10"/>
        <color rgb="FF000000"/>
        <rFont val="Arial"/>
        <family val="2"/>
        <charset val="238"/>
      </rPr>
      <t xml:space="preserve">Nedovoljan broj predmeta u radu - </t>
    </r>
    <r>
      <rPr>
        <sz val="10"/>
        <color rgb="FFFF0000"/>
        <rFont val="Arial"/>
        <family val="2"/>
        <charset val="1"/>
      </rPr>
      <t xml:space="preserve">pogledati NAPOMENU 5</t>
    </r>
  </si>
  <si>
    <t xml:space="preserve">Broj ostvarenih bodova</t>
  </si>
  <si>
    <t xml:space="preserve">Sudija</t>
  </si>
  <si>
    <t xml:space="preserve">Stručni saradnik</t>
  </si>
  <si>
    <t xml:space="preserve">Predsjednik odjela</t>
  </si>
  <si>
    <t xml:space="preserve">Predsjednik sudskog vijeća vrhovnog suda entiteta</t>
  </si>
  <si>
    <t xml:space="preserve">Član VSTV-a</t>
  </si>
  <si>
    <t xml:space="preserve">Datum od</t>
  </si>
  <si>
    <t xml:space="preserve">Datum do</t>
  </si>
  <si>
    <t xml:space="preserve">broj predmeta u radu</t>
  </si>
  <si>
    <t xml:space="preserve">broj riješenih predmeta</t>
  </si>
  <si>
    <r>
      <rPr>
        <b val="true"/>
        <sz val="10"/>
        <color rgb="FF000000"/>
        <rFont val="Arial"/>
        <family val="2"/>
        <charset val="238"/>
      </rPr>
      <t xml:space="preserve">broj neriješenih predmeta </t>
    </r>
    <r>
      <rPr>
        <b val="true"/>
        <u val="single"/>
        <sz val="10"/>
        <color rgb="FF000000"/>
        <rFont val="Arial"/>
        <family val="2"/>
        <charset val="238"/>
      </rPr>
      <t xml:space="preserve">sa</t>
    </r>
    <r>
      <rPr>
        <b val="true"/>
        <sz val="10"/>
        <color rgb="FF000000"/>
        <rFont val="Arial"/>
        <family val="2"/>
        <charset val="238"/>
      </rPr>
      <t xml:space="preserve"> zakonskim i procesnim smetnjama</t>
    </r>
  </si>
  <si>
    <r>
      <rPr>
        <b val="true"/>
        <sz val="10"/>
        <color rgb="FF000000"/>
        <rFont val="Arial"/>
        <family val="2"/>
        <charset val="238"/>
      </rPr>
      <t xml:space="preserve">broj neriješenih predmeta </t>
    </r>
    <r>
      <rPr>
        <b val="true"/>
        <u val="single"/>
        <sz val="10"/>
        <color rgb="FF000000"/>
        <rFont val="Arial"/>
        <family val="2"/>
        <charset val="238"/>
      </rPr>
      <t xml:space="preserve">bez</t>
    </r>
    <r>
      <rPr>
        <b val="true"/>
        <sz val="10"/>
        <color rgb="FF000000"/>
        <rFont val="Arial"/>
        <family val="2"/>
        <charset val="238"/>
      </rPr>
      <t xml:space="preserve"> zakonskih i procesnih smetnji</t>
    </r>
  </si>
  <si>
    <t xml:space="preserve">procenat riješenih predmeta</t>
  </si>
  <si>
    <t xml:space="preserve">II</t>
  </si>
  <si>
    <t xml:space="preserve">IX</t>
  </si>
  <si>
    <t xml:space="preserve">XII</t>
  </si>
  <si>
    <t xml:space="preserve">XIII</t>
  </si>
  <si>
    <t xml:space="preserve">XIV</t>
  </si>
  <si>
    <t xml:space="preserve">XV</t>
  </si>
  <si>
    <t xml:space="preserve">XVI</t>
  </si>
  <si>
    <t xml:space="preserve">XVII</t>
  </si>
  <si>
    <t xml:space="preserve">XVIII</t>
  </si>
  <si>
    <t xml:space="preserve">XIX</t>
  </si>
  <si>
    <t xml:space="preserve">XXI</t>
  </si>
  <si>
    <t xml:space="preserve">Ne treba raditi na predm.</t>
  </si>
  <si>
    <t xml:space="preserve">Bosiljka Rudeš</t>
  </si>
  <si>
    <t xml:space="preserve">Predsjednik suda</t>
  </si>
  <si>
    <t xml:space="preserve">01.01.2020.</t>
  </si>
  <si>
    <t xml:space="preserve">31.12.2020.</t>
  </si>
  <si>
    <t xml:space="preserve">Mile Zeljko</t>
  </si>
  <si>
    <t xml:space="preserve">sudsko odjeljenje</t>
  </si>
  <si>
    <t xml:space="preserve">sudija</t>
  </si>
  <si>
    <t xml:space="preserve">Da</t>
  </si>
  <si>
    <t xml:space="preserve">Ne</t>
  </si>
  <si>
    <t xml:space="preserve">Gordana Pažin</t>
  </si>
  <si>
    <t xml:space="preserve">Katica Artuković</t>
  </si>
  <si>
    <t xml:space="preserve">Franjo Ravlija</t>
  </si>
  <si>
    <t xml:space="preserve">KOLEKTIVNA NORMA SUDA</t>
  </si>
  <si>
    <t xml:space="preserve">BODOVANJE ZA OSTVARENU KOLEKTIVNU NORMU SUDA U SKLADU SA ČLANOM 11. STAV (2) KRITERIJA ZA OCJENJIVANJE RADA PREDSJEDNIKA SUDOVA I PREDSJEDNIKA SUDSKIH ODJELJENJA U BiH</t>
  </si>
  <si>
    <t xml:space="preserve">BODOVANJE ZA OSTVARENU KOLEKTIVNU NORMU SUDA U SKLADU SA ČLANOM 11. STAV (3) KRITERIJA ZA OCJENJIVANJE RADA PREDSJEDNIKA SUDOVA I PREDSJEDNIKA SUDSKIH ODJELJENJA U BiH</t>
  </si>
  <si>
    <t xml:space="preserve">Obrazloženje norme NPF-a unesene u plava polja</t>
  </si>
  <si>
    <t xml:space="preserve">Primjer - Sudija 1</t>
  </si>
  <si>
    <t xml:space="preserve">8 mjeseci sudija, 4 mjeseca šef odjela (90% norme sudije)</t>
  </si>
  <si>
    <t xml:space="preserve">Nedovoljan broj predmeta u radu</t>
  </si>
  <si>
    <t xml:space="preserve">NAPOMENA 1: Ostvarena kolektivna norma suda automatski se obračunava.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U kolonu "broj neriješenih predmeta sa zakonskim i procesnim smetnjama" unose se i predmeti koji nisu mogli biti riješeni s obzirom na vrijeme zaprimanja u sud i zakonom propisane rokove za preduzimanje radnji u predmetu.</t>
  </si>
  <si>
    <t xml:space="preserve">BODOVANJE ZA BROJ RIJEŠENIH PREDMETA U SUDU U SKLADU SA ČLANOM 12. STAV (1) KRITERIJA ZA OCJENJIVANJE RADA PREDSJEDNIKA SUDOVA I PREDSJEDNIKA SUDSKIH ODJELJENJA U BiH</t>
  </si>
  <si>
    <t xml:space="preserve">BODOVANJE ZA BROJ RIJEŠENIH PREDMETA U SUDU U SKLADU SA ČLANOM 12. STAV (2) KRITERIJA ZA OCJENJIVANJE RADA PREDSJEDNIKA SUDOVA I PREDSJEDNIKA SUDSKIH ODJELJENJA U BiH</t>
  </si>
  <si>
    <r>
      <rPr>
        <u val="single"/>
        <sz val="14"/>
        <color rgb="FF000000"/>
        <rFont val="Arial"/>
        <family val="2"/>
        <charset val="238"/>
      </rPr>
      <t xml:space="preserve">Tabela IIb -Obračun norme za nosioce pravosudne funkcije koji su u toku godine prešli iz jednog suda u drugi sud, ako su funkciju obavljali u sudovima istog nivoa - Obračun prema Instrukciji dio: II POSEBNI SLUČAJEVI IZVJEŠTAVANJA 3) a) - (</t>
    </r>
    <r>
      <rPr>
        <u val="single"/>
        <sz val="14"/>
        <color rgb="FFFF0000"/>
        <rFont val="Arial"/>
        <family val="2"/>
        <charset val="1"/>
      </rPr>
      <t xml:space="preserve">pogledati NAPOMENU 4</t>
    </r>
    <r>
      <rPr>
        <u val="single"/>
        <sz val="14"/>
        <color rgb="FF000000"/>
        <rFont val="Arial"/>
        <family val="2"/>
        <charset val="238"/>
      </rPr>
      <t xml:space="preserve">) i koji su odlukom VSTV BiH privremeno upućeni na obavljanje sudijske dužnosti u drugi sud (</t>
    </r>
    <r>
      <rPr>
        <u val="single"/>
        <sz val="14"/>
        <color rgb="FFFF0000"/>
        <rFont val="Arial"/>
        <family val="2"/>
        <charset val="238"/>
      </rPr>
      <t xml:space="preserve">pogledati NAPOMENU 4a</t>
    </r>
    <r>
      <rPr>
        <u val="single"/>
        <sz val="14"/>
        <color rgb="FF000000"/>
        <rFont val="Arial"/>
        <family val="2"/>
        <charset val="238"/>
      </rPr>
      <t xml:space="preserve">) </t>
    </r>
  </si>
  <si>
    <t xml:space="preserve">Ime i prezime predsjednika suda</t>
  </si>
  <si>
    <t xml:space="preserve">Ukupna ostvarena orijentacijska norma =</t>
  </si>
  <si>
    <t xml:space="preserve">Sud 1</t>
  </si>
  <si>
    <t xml:space="preserve">Sud 2 </t>
  </si>
  <si>
    <t xml:space="preserve">Ime i prezime nosioca pravosudne funkcije</t>
  </si>
  <si>
    <t xml:space="preserve">Županijski sud Široki Brijeg</t>
  </si>
  <si>
    <t xml:space="preserve">Županijski sud Mostar</t>
  </si>
  <si>
    <t xml:space="preserve">NAPOMENA 2: Kolona VIII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1.4.2020.
Ukupan broj dana za obračun norme = (366 – 31 – 29 – 31) / 7 * 5 = 196</t>
  </si>
  <si>
    <t xml:space="preserve">NAPOMENA 3: Ukoliko je nosilac pravosudne funkcije dužan ostvariti procenat orijentacijske norme koji nije ponuđen u padajućem meniju u poljima iz kolone V, podaci o ostvarenoj orijentacijskoj normi takvog nosioca pravosudne funkcije se unose u dio tabele u kojem su polja kolone V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</si>
  <si>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 xml:space="preserve">NAPOMENA 4: U Tabelu IIa se unose podaci za sve nosioce pravosudne funkcije koji su u toku godine obavljali funkciju u sudu. 
Ukoliko je nosilac pravosudne funkcije u toku godine prvi put imenovan u sud, ili je obavljao funkciju u dva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u kojem je nosilac pravosudne funkcije obavljao funkciju duži period godine ako je funkciju obavljao u dva suda istog nivoa (II dio - tačka 3a - za obračun individualne norme). Sudskim instancama različitog nivoa se smatraju kako slijedi:
a) Apelaciono odjeljenje Suda Bosne i Hercegovine, Vrhovni sud Federacije Bosne i Hercegovine, Vrhovni sud Republike Srpske i Apelacioni sud Brčko Distrikta Bosne i Hercegovine;
b) Upravno i Krivično odjeljenje Suda Bosne i Hercegovine, Osnovni sud Brčko Distrikta Bosne i Hercegovine, kantonalni sudovi, okružni sudovi i Viši privredni sud u Banja Luci; i
c) Općinski sudovi, osnovni sudovi i okružni privredni sudovi.
U slučaju ako je nosilac pravosudne funkcije obavljao funkciju u dva suda različitog nivoa, sud u Tabelu IIa unosi podake o ostvarenoj orijentacionoj normi imajući u vidu samo rezultate koje je nosilac pravosudne fukcije ostvario u tom sudu. Sud u kojem je nosilac pravosudne funkcije obavljao funkciju kraći dio perioda godine unosi podatke o ostvarenoj orijentacionoj normi radi obračuna kolektivne orijentacione norme. Sud u kojem je nosilac pravosudne funkcije obavljao funkciju duži dio perioda godine unosi podatke o ostvarenoj orijentacionoj normi radi obračuna individualne orijentacione norme nosioca pravosudne funkcije i obračuna kolektivne orijentacione norme.
Podaci o ostvarenoj normi se obračunavaju u skladu sa Instrukcijom za obračun individualne i kolektivne orijentacione norme u sudovima (II dio – tačka 2 i tačka 3a).</t>
  </si>
  <si>
    <t xml:space="preserve">NAPOMENA 4a: U Tabelu IIa, kolone II - XII, sud u kojem nosilac pravosudne funkcije redovno vrši dužnost sudije unosi podatke za nosioca pravosudne funkcije koji je odlukom VSTV BiH privremeno upućen na obavljanje sudijske dužnosti u drugi sud. U kolone X - XII unose se podaci koje je upućeni sudija ostvario u sudu u kojem redovno vrši dužnost sudije. Podaci o ostvarenoj normi sudije u sudu u kojem redovno vrši dužnost sudije i podaci o ostvarenoj normi sudije u sudu u koji je privremeno upućen unose se u Tabelu IIb. Za obadvije institucije u kolonu VI i VII unosi se cijeli period izvještavanja (01.01. - 31.12.). </t>
  </si>
  <si>
    <t xml:space="preserve">NAPOMENA 5: Za nosioca pravosudne funkcije koji nije imao dovoljan broj predmeta u radu za ostvarenje norme u Tabelu II potrebno je, pored kolona II – XII, unijeti podatke i u kolone XV – XVIII, dok će se podaci iz kolona XIII, XIV i XIX automatski obračunavati. U kolone XV, XVI, XVII i XVIII potrebno je manuelno unijeti ukupan broj predmeta koji su sudiji dodijeljeni u rad kao i ukupan broj riješenih predmeta u periodu godine, kao i podatke o broju neriješenih predmeta sa zakonskim i procesnim smetnjama i broju neriješenih predmeta bez zakonskih i procesnih smetnji. U kolonu "broj neriješenih predmeta sa zakonskim i procesnim smetnjama" unose se i predmeti koji nisu mogli biti riješeni s obzirom na vrijeme zaprimanja u sud i zakonom propisane rokove za preduzimanje radnji u predmetu.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t>
  </si>
  <si>
    <t xml:space="preserve">NAPOMENA 6: Podatak o ostvarenoj orijentacionoj normi na predmetima van CMS-a se preuzima iz POMOĆNE TABELE ZA OBRAČUN NORME OSTVARENE NA PREDMETIMA VAN CMS-a</t>
  </si>
  <si>
    <t xml:space="preserve">NAPOMENA 7: Podatak o Procentu ostvarene orijentacijske norme prema čl. 9. Pravilnika o orijentacijskim mjerilima se preuzima iz POMOĆNE TABELE ZA VEĆE VREDNOVANJE PREDMETA.</t>
  </si>
  <si>
    <t xml:space="preserve">NAPOMENA 8: Pomoćne tabele navedene u NAPOMENAMA 4, 6 i 7 kao i ostale materijale u vezi postupka izvještavanja za 2020. godinu možete preuzeti putem linka:</t>
  </si>
  <si>
    <t xml:space="preserve">NAPOMENA 9: Podatak o broju dana opravdanog odsustva, koji je potrebno unijeti u kolonu X Tabele IIa i IIb, obavezno preuzeti iz pomoćne tabele.</t>
  </si>
  <si>
    <r>
      <rPr>
        <b val="true"/>
        <u val="single"/>
        <sz val="11"/>
        <color rgb="FF000000"/>
        <rFont val="Arial"/>
        <family val="2"/>
        <charset val="238"/>
      </rPr>
      <t xml:space="preserve">Tabela IIIa</t>
    </r>
    <r>
      <rPr>
        <u val="single"/>
        <sz val="11"/>
        <color rgb="FF000000"/>
        <rFont val="Arial"/>
        <family val="2"/>
        <charset val="238"/>
      </rPr>
      <t xml:space="preserve"> - Kvalitet sudskih odluka po nosiocima pravosudnih funkcija - Elektronski obrazac za obračun kvaliteta odluka (</t>
    </r>
    <r>
      <rPr>
        <u val="single"/>
        <sz val="11"/>
        <color rgb="FFFF0000"/>
        <rFont val="Arial"/>
        <family val="2"/>
        <charset val="1"/>
      </rPr>
      <t xml:space="preserve">pogledati NAPOMENU 2 i 3</t>
    </r>
    <r>
      <rPr>
        <u val="single"/>
        <sz val="11"/>
        <color rgb="FF000000"/>
        <rFont val="Arial"/>
        <family val="2"/>
        <charset val="238"/>
      </rPr>
      <t xml:space="preserve">)</t>
    </r>
  </si>
  <si>
    <r>
      <rPr>
        <b val="true"/>
        <sz val="10"/>
        <color rgb="FF000000"/>
        <rFont val="Arial"/>
        <family val="2"/>
        <charset val="1"/>
      </rPr>
      <t xml:space="preserve">Ime i prezime -</t>
    </r>
    <r>
      <rPr>
        <sz val="10"/>
        <color rgb="FFFF0000"/>
        <rFont val="Arial"/>
        <family val="2"/>
        <charset val="1"/>
      </rPr>
      <t xml:space="preserve"> podatak je automatski prenesen iz Tabele IIa - OBAVEZNO ZADRŽATI REDOSLIJED NPF-a iz Tabele IIa</t>
    </r>
  </si>
  <si>
    <r>
      <rPr>
        <sz val="10"/>
        <color rgb="FF000000"/>
        <rFont val="Arial"/>
        <family val="2"/>
        <charset val="1"/>
      </rPr>
      <t xml:space="preserve">Naziv odjela - </t>
    </r>
    <r>
      <rPr>
        <sz val="10"/>
        <color rgb="FFFF0000"/>
        <rFont val="Arial"/>
        <family val="2"/>
        <charset val="1"/>
      </rPr>
      <t xml:space="preserve">podatak je automatski prenesen iz Tabele IIa - OBAVEZNO ZADRŽATI REDOSLIJED NPF-a iz Tabele IIa</t>
    </r>
  </si>
  <si>
    <r>
      <rPr>
        <sz val="10"/>
        <color rgb="FF000000"/>
        <rFont val="Arial"/>
        <family val="2"/>
        <charset val="1"/>
      </rPr>
      <t xml:space="preserve">Pravosudna funkcija -</t>
    </r>
    <r>
      <rPr>
        <sz val="10"/>
        <color rgb="FFFF0000"/>
        <rFont val="Arial"/>
        <family val="2"/>
        <charset val="1"/>
      </rPr>
      <t xml:space="preserve"> podatak je automatski prenesen iz Tabele IIa - OBAVEZNO ZADRŽATI REDOSLIJED NPF-a iz Tabele IIa</t>
    </r>
  </si>
  <si>
    <t xml:space="preserve">Ocijenjen / Nije ocijenjen u sudu</t>
  </si>
  <si>
    <t xml:space="preserve">Ukupan broj donesenih odluka na koje se može izjaviti pravni lijek</t>
  </si>
  <si>
    <t xml:space="preserve">Broj odbačenih pravnih lijekova***</t>
  </si>
  <si>
    <t xml:space="preserve">Broj preinačenih odluka donijetih na raspravi ili na pretresu pred višim sudom****</t>
  </si>
  <si>
    <t xml:space="preserve">Kvalitet sudskih odluka prema članu 18. stav (1) tačka a) Kriterija (S) i članu 17. stav (1) Kriterija (PS i PSO)</t>
  </si>
  <si>
    <t xml:space="preserve">Broj ostvarenih bodova za kvalitet prema članu 18. stav (1) tačka a) Kriterija (S) i članu 17. stav (1) Kriterija (PS i PSO)</t>
  </si>
  <si>
    <t xml:space="preserve">Kvalitet sudskih odluka prema članu 18. stav (1) tačka b) Kriterija (S) i članu 17. stav (2) Kriterija (PS i PSO)</t>
  </si>
  <si>
    <t xml:space="preserve">Broj ostvarenih bodova za kvalitet prema članu 18. stav 1. tačka b) Kriterija (S) i članu 17. stav (2) Kriterija (PS i PSO)</t>
  </si>
  <si>
    <t xml:space="preserve">UKUPAN broj ostvarenih bodova za kvalitet sudskih odluka</t>
  </si>
  <si>
    <t xml:space="preserve">Predsjednik suda *</t>
  </si>
  <si>
    <t xml:space="preserve">Nije ocijenjen ili Ne treba raditi na predmetima</t>
  </si>
  <si>
    <t xml:space="preserve">KVALITET SUDSKIH ODLUKA **</t>
  </si>
  <si>
    <r>
      <rPr>
        <b val="true"/>
        <u val="single"/>
        <sz val="11"/>
        <color rgb="FF000000"/>
        <rFont val="Arial"/>
        <family val="2"/>
        <charset val="1"/>
      </rPr>
      <t xml:space="preserve">Tabela IIIb</t>
    </r>
    <r>
      <rPr>
        <u val="single"/>
        <sz val="11"/>
        <color rgb="FF000000"/>
        <rFont val="Arial"/>
        <family val="2"/>
        <charset val="1"/>
      </rPr>
      <t xml:space="preserve"> - Obračun individualnog kvaliteta odluka nosilaca pravosudnih funkcija koji su u periodu izvještavanja radili u dva suda, ako su funkciju obavljali u sudovima istog nivoa, (</t>
    </r>
    <r>
      <rPr>
        <u val="single"/>
        <sz val="11"/>
        <color rgb="FFFF0000"/>
        <rFont val="Arial"/>
        <family val="2"/>
        <charset val="1"/>
      </rPr>
      <t xml:space="preserve">pogledati NAPOMENU 2</t>
    </r>
    <r>
      <rPr>
        <u val="single"/>
        <sz val="11"/>
        <color rgb="FF000000"/>
        <rFont val="Arial"/>
        <family val="2"/>
        <charset val="1"/>
      </rPr>
      <t xml:space="preserve">) i koji su odlukom VSTV BiH privremeno upućeni na obavljanje sudijske dužnosti u drugi sud (</t>
    </r>
    <r>
      <rPr>
        <u val="single"/>
        <sz val="11"/>
        <color rgb="FFFF0000"/>
        <rFont val="Arial"/>
        <family val="2"/>
        <charset val="1"/>
      </rPr>
      <t xml:space="preserve">pogledati NAPOMENU 2a</t>
    </r>
    <r>
      <rPr>
        <u val="single"/>
        <sz val="11"/>
        <color rgb="FF000000"/>
        <rFont val="Arial"/>
        <family val="2"/>
        <charset val="1"/>
      </rPr>
      <t xml:space="preserve">)</t>
    </r>
  </si>
  <si>
    <t xml:space="preserve">Upisati naziv Suda 1</t>
  </si>
  <si>
    <t xml:space="preserve">Ime i prezime</t>
  </si>
  <si>
    <t xml:space="preserve">Upisati naziv Suda 2</t>
  </si>
  <si>
    <t xml:space="preserve">Individualni kvalitet NPF-a koji je radio u dva suda u toku perioda izvještavanja</t>
  </si>
  <si>
    <t xml:space="preserve">*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</si>
  <si>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xml:space="preserve">** Kvalitet rada sudskih odluka se automatski obračunava.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</si>
  <si>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 xml:space="preserve">*** Statistički podaci o broju odbačenih pravnih lijekova prikupljaju se isključivo u svrhu statističkog izvještavanja o radu sudova.</t>
  </si>
  <si>
    <t xml:space="preserve">**** U koloni X sud unosi broj preinačenih odluka kada su preinačene odluke donesene na raspravi ili na pretresu pred višim sudom, ako je zakonom propisano da sud više instance ne smije povodom žalbe ukinuti prvostepenu odluku i vratiti predmet nižestepenom sudu na ponovno odlučivanje, izuzev ako je rasprava ili pretres pred višim sudom održana zbog novih činjenica i novih dokaza iznesenih u žalbi.</t>
  </si>
  <si>
    <t xml:space="preserve">NAPOMENA 1: Kvalitet odluka predsjednika suda i sudija u Tabeli IIIa i IIIb automatski se obračunava.</t>
  </si>
  <si>
    <r>
      <rPr>
        <b val="true"/>
        <sz val="11"/>
        <color rgb="FFFF0000"/>
        <rFont val="Calibri"/>
        <family val="2"/>
        <charset val="238"/>
      </rPr>
      <t xml:space="preserve">NAPOMENA 2: U Tabelu IIIa se unose podaci o kvalitetu odluka za sve nosioce pravosudne funkcije koji su u toku godine obavljali funkciju u sudu. Ukoliko je nosilac pravosudne funkcije u toku godine prvi put imenovan u sud, ili je obavljao funkciju u dva suda, ili je napustio pravosuđe u Tabelu IIIa se unose podaci koje je nosilac pravosudne funkcije ostvario u sudu koji popunjava Tabelu IIIa. 
Tabelu IIIb popunjava sud u kojem je nosilac pravosudne funkcije obavljao funkciju duži period godine ako je funkciju obavljao u dva suda istog nivoa. Podaci o ostvarenom individualnom kvalitetu odluka nosilaca pravosudne funkcije se unose pojedinačno za svaki sud u kojem je nosilac pravosudne funkcije obavljao funkciju.
</t>
    </r>
    <r>
      <rPr>
        <b val="true"/>
        <sz val="11"/>
        <color rgb="FFFF0000"/>
        <rFont val="Calibri"/>
        <family val="2"/>
        <charset val="1"/>
      </rPr>
      <t xml:space="preserve">U slučaju ako je nosilac pravosudne funkcije obavljao funkciju u dva suda različitog nivoa, sud u Tabelu IIIa unosi podake o ostvarenom kvalitetu odluka imajući u vidu samo rezultate koje je nosilac pravosudne fukcije ostvario u tom sudu. Sud u kojem je nosilac pravosudne funkcije obavljao funkciju kraći dio perioda godine unosi podatke o ostvarenom kvalitetu odluka radi obračuna kolektivnog kvaliteta odluka. Sud u kojem je nosilac pravosudne funkcije obavljao funkciju duži dio perioda godine unosi podatke o ostvarenom kvalitetu odluka radi obračuna individualnog kvaliteta odluka nosioca pravosudne funkcije i obračuna kolektivnog kvaliteta odluka.</t>
    </r>
  </si>
  <si>
    <t xml:space="preserve">NAPOMENA 2a: U Tabelu IIIa, kolone II - XII, sud u kojem nosilac pravosudne funkcije redovno vrši dužnost sudije unosi podatke za nosioca pravosudne funkcije koji je odlukom VSTV BiH privremeno upućen na obavljanje sudijske dužnosti u drugi sud. U kolone V i VII - XII unose 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t>
  </si>
  <si>
    <t xml:space="preserve">NAPOMENA 3: Ukoliko je sudija cijelu 2020. godinu proveo na radu u istom sudu, podaci o individualnom kvalitetu sudskih odluka koje je sudija ostvario u bivšem sudu ne iskazuju se u Tabelama za izvještavanje za 2020. godinu suda u kojem sudija trenutno obavlja pravosudnu funkciju.
Podaci o individualnom kvalitetu sudskih odluka koje je sudija ostvario u bivšem sudu iskazuju se u Tabelama za izvještavanje za 2020.godinu bivšeg suda (Tabela IIIA i Tabela IIIa) u kojem je sudija obavljao pravosudnu funkciju u vrijeme donošenja odluke na koju je izjavljena žalba.
</t>
  </si>
  <si>
    <t xml:space="preserve">Podaci o kvalitetu odluka za sudije koji su prestali obavljati sudijsku funkciju u sudu zbog odlaska u penziju u 2020. godini ili iz drugih razloga (ostavke, razrješenja), a u 2020.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Na navedeni način je potrebno postupati i ukoliko je sudija prestao obavljati sudijsku funkciju u 2019. godini ili ranije, a sud je u tokom 2020. godine zaprimio žalbene odluke od strane višeg suda po izjavljenom pravnom lijeku na odluke bivšeg sudije iz 2019. godine ili ranije.
                                                                                                                                                                                                                                                                                                                                                                                                                                                                                                                                                                                                                                                                 </t>
  </si>
  <si>
    <t xml:space="preserve">Sud</t>
  </si>
  <si>
    <t xml:space="preserve">Godina</t>
  </si>
  <si>
    <t xml:space="preserve">ImePrezime</t>
  </si>
  <si>
    <t xml:space="preserve">Funkcija</t>
  </si>
  <si>
    <t xml:space="preserve">Ocij/NijeOcij</t>
  </si>
  <si>
    <t xml:space="preserve">UkBrDonOdlnsmiPrLijek</t>
  </si>
  <si>
    <t xml:space="preserve">UkBrOzOdl</t>
  </si>
  <si>
    <t xml:space="preserve">BrOdbPravLijekova</t>
  </si>
  <si>
    <t xml:space="preserve">BrPotOdl</t>
  </si>
  <si>
    <t xml:space="preserve">BrPreinOdl</t>
  </si>
  <si>
    <t xml:space="preserve">BrPreOdlNakOdGlRas/PretPredDrugSud</t>
  </si>
  <si>
    <t xml:space="preserve">BrUkOdl</t>
  </si>
  <si>
    <t xml:space="preserve">BrDjelUkOdl</t>
  </si>
  <si>
    <t xml:space="preserve">KvaSudOdlČl16/1/a</t>
  </si>
  <si>
    <t xml:space="preserve">BrOstBodZaKvalČl16/1/a</t>
  </si>
  <si>
    <t xml:space="preserve">KvalSudOdlČl16/1/b</t>
  </si>
  <si>
    <t xml:space="preserve">BrOstBodZaKvalČl16/1/b</t>
  </si>
  <si>
    <t xml:space="preserve">UkBrOstBodZaKval</t>
  </si>
  <si>
    <t xml:space="preserve">Tabela IIIb</t>
  </si>
  <si>
    <t xml:space="preserve">Tabela IV - Odluke Ustavnog suda BiH</t>
  </si>
  <si>
    <t xml:space="preserve">Tabela IVa - Odluke kojima se ne usvaja apelacija </t>
  </si>
  <si>
    <t xml:space="preserve">Broj odluka kojima se odbacuje apelacija</t>
  </si>
  <si>
    <t xml:space="preserve">Broj odluka kojima se obustavlja postupak pred Ustavnim sudom BiH</t>
  </si>
  <si>
    <t xml:space="preserve">Broj odluka kojima se odbija apelacija</t>
  </si>
  <si>
    <t xml:space="preserve">Ukupno</t>
  </si>
  <si>
    <t xml:space="preserve">IV=I+II+III</t>
  </si>
  <si>
    <t xml:space="preserve">Tabela IVb - Odluke kojima se usvaja apelacija </t>
  </si>
  <si>
    <t xml:space="preserve">Pravni osnov</t>
  </si>
  <si>
    <t xml:space="preserve">Broj odluka kojima se usvaja apelacija</t>
  </si>
  <si>
    <t xml:space="preserve">Broj odluka kojima se preinačuju  odluke suda</t>
  </si>
  <si>
    <t xml:space="preserve">Broj odluka kojima se ukidaju  odluke suda</t>
  </si>
  <si>
    <t xml:space="preserve">Broj ostalih odluka kojima se usvaja apelacija</t>
  </si>
  <si>
    <t xml:space="preserve">Čl. 13. EK (pravo na djelotvorni pravni lijek)</t>
  </si>
  <si>
    <t xml:space="preserve">Čl. 3. P7 (naknada za pogrešnu presudu)</t>
  </si>
  <si>
    <t xml:space="preserve">Čl. 6. EK i II/3.e) Ustava BiH (pravo na pravično suđenje)</t>
  </si>
  <si>
    <t xml:space="preserve">Čl. 5.EK i II/3d Ustava (pravo na ličnu slobodu)</t>
  </si>
  <si>
    <t xml:space="preserve">Čl. 1. P.1. i II/3.k) Ustava BiH (pravo na imovinu)</t>
  </si>
  <si>
    <t xml:space="preserve">Čl. 1. P.7. (Proceduralne zaštite u vezi sa protjerivanjem stranaca)</t>
  </si>
  <si>
    <t xml:space="preserve">Tabela IVc – Predmeti u  kojima se nalaže sudu da okonča predmet bez odlaganja zbog kršenja prava na donošenje odluke u razumnom roku</t>
  </si>
  <si>
    <t xml:space="preserve">Broj odluka kojima se nalaže sudu da okonča predmet bez odlaganja zbog kršenja prava na donošenje odluke u razumnom roku jer je Ustavni sud BiH zaključio da je odugovlačenju postupka najviše doprinio</t>
  </si>
  <si>
    <t xml:space="preserve">prvostepeni sud</t>
  </si>
  <si>
    <t xml:space="preserve">drugostepeni sud</t>
  </si>
  <si>
    <t xml:space="preserve">sud koji rješava predmet po uloženom vanrednom pravnom lijeku</t>
  </si>
  <si>
    <t xml:space="preserve">V=I+II+III+IV</t>
  </si>
  <si>
    <t xml:space="preserve">Čl. 6 EK i II/3.e) Ustava BiH (pravo na pravično suđenje)</t>
  </si>
  <si>
    <t xml:space="preserve">Tabela IVd - Predmeti u kojima je utvrđeno kršenje prava na donošenje odluke u razumnom roku*</t>
  </si>
  <si>
    <t xml:space="preserve">Broj predmeta u kojima je određena naknada nematerijalne štete zbog kršenja prava na donošenje odluke u razumnom roku</t>
  </si>
  <si>
    <t xml:space="preserve">Ukupan iznos određene naknade</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</si>
  <si>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</si>
  <si>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t xml:space="preserve">BrOdbacApel</t>
  </si>
  <si>
    <t xml:space="preserve">BrObustPost</t>
  </si>
  <si>
    <t xml:space="preserve">BrOdbijApel</t>
  </si>
  <si>
    <t xml:space="preserve">BrUkidOdl</t>
  </si>
  <si>
    <t xml:space="preserve">BrUsvApel</t>
  </si>
  <si>
    <t xml:space="preserve">PrvostSud</t>
  </si>
  <si>
    <t xml:space="preserve">DrugostSud</t>
  </si>
  <si>
    <t xml:space="preserve">SudPoUlPrLij</t>
  </si>
  <si>
    <t xml:space="preserve">BrNaknNematStete</t>
  </si>
  <si>
    <t xml:space="preserve">UkIznosNaknade</t>
  </si>
  <si>
    <t xml:space="preserve">Ocjenjen</t>
  </si>
  <si>
    <t xml:space="preserve">NormaPravilnik</t>
  </si>
  <si>
    <t xml:space="preserve">DatumOd</t>
  </si>
  <si>
    <t xml:space="preserve">DatumDo</t>
  </si>
  <si>
    <t xml:space="preserve">BroDanaZa Normu</t>
  </si>
  <si>
    <t xml:space="preserve">Odsustvo</t>
  </si>
  <si>
    <t xml:space="preserve">NormaCMS</t>
  </si>
  <si>
    <t xml:space="preserve">NormaVanCMS </t>
  </si>
  <si>
    <t xml:space="preserve">VeceVrenovanje</t>
  </si>
  <si>
    <t xml:space="preserve">OstvarenaNorma</t>
  </si>
  <si>
    <t xml:space="preserve">PreracunataNorma</t>
  </si>
  <si>
    <t xml:space="preserve">BrPredURadu</t>
  </si>
  <si>
    <t xml:space="preserve">BrRijPred</t>
  </si>
  <si>
    <t xml:space="preserve">BrNerijPredSaZakProcSmet</t>
  </si>
  <si>
    <t xml:space="preserve">BrNerijPredBezZakProcSmet</t>
  </si>
  <si>
    <t xml:space="preserve">ProcRijePred</t>
  </si>
  <si>
    <t xml:space="preserve">BrOStBod</t>
  </si>
</sst>
</file>

<file path=xl/styles.xml><?xml version="1.0" encoding="utf-8"?>
<styleSheet xmlns="http://schemas.openxmlformats.org/spreadsheetml/2006/main">
  <numFmts count="8">
    <numFmt numFmtId="164" formatCode="General"/>
    <numFmt numFmtId="165" formatCode="0%"/>
    <numFmt numFmtId="166" formatCode="[$-101A]D/M/YYYY"/>
    <numFmt numFmtId="167" formatCode="0"/>
    <numFmt numFmtId="168" formatCode="0.00%"/>
    <numFmt numFmtId="169" formatCode="0.00"/>
    <numFmt numFmtId="170" formatCode="General"/>
    <numFmt numFmtId="171" formatCode="@"/>
  </numFmts>
  <fonts count="76">
    <font>
      <sz val="10"/>
      <name val="Arial"/>
      <family val="0"/>
      <charset val="1"/>
    </font>
    <font>
      <sz val="10"/>
      <name val="Arial"/>
      <family val="0"/>
    </font>
    <font>
      <sz val="10"/>
      <name val="Arial"/>
      <family val="0"/>
    </font>
    <font>
      <sz val="10"/>
      <name val="Arial"/>
      <family val="0"/>
    </font>
    <font>
      <sz val="11"/>
      <color rgb="FF000000"/>
      <name val="Calibri"/>
      <family val="2"/>
      <charset val="1"/>
    </font>
    <font>
      <sz val="10"/>
      <name val="Arial"/>
      <family val="2"/>
      <charset val="238"/>
    </font>
    <font>
      <b val="true"/>
      <sz val="12"/>
      <color rgb="FF0000FF"/>
      <name val="Times New Roman"/>
      <family val="1"/>
      <charset val="1"/>
    </font>
    <font>
      <b val="true"/>
      <sz val="20"/>
      <name val="Times New Roman"/>
      <family val="1"/>
      <charset val="1"/>
    </font>
    <font>
      <b val="true"/>
      <sz val="12"/>
      <name val="Times New Roman"/>
      <family val="1"/>
      <charset val="1"/>
    </font>
    <font>
      <b val="true"/>
      <u val="single"/>
      <sz val="10"/>
      <color rgb="FF0000FF"/>
      <name val="Arial"/>
      <family val="2"/>
      <charset val="1"/>
    </font>
    <font>
      <u val="single"/>
      <sz val="10"/>
      <color rgb="FF0000FF"/>
      <name val="Arial"/>
      <family val="2"/>
      <charset val="1"/>
    </font>
    <font>
      <b val="true"/>
      <i val="true"/>
      <sz val="12"/>
      <name val="Times New Roman"/>
      <family val="1"/>
      <charset val="1"/>
    </font>
    <font>
      <b val="true"/>
      <i val="true"/>
      <u val="single"/>
      <sz val="14"/>
      <name val="Times New Roman"/>
      <family val="1"/>
      <charset val="1"/>
    </font>
    <font>
      <b val="true"/>
      <sz val="12"/>
      <color rgb="FFFF0000"/>
      <name val="Times New Roman"/>
      <family val="1"/>
      <charset val="1"/>
    </font>
    <font>
      <b val="true"/>
      <u val="single"/>
      <sz val="12"/>
      <name val="Arial"/>
      <family val="2"/>
      <charset val="238"/>
    </font>
    <font>
      <b val="true"/>
      <sz val="12"/>
      <name val="Arial"/>
      <family val="2"/>
      <charset val="238"/>
    </font>
    <font>
      <b val="true"/>
      <sz val="10"/>
      <name val="Arial"/>
      <family val="2"/>
      <charset val="238"/>
    </font>
    <font>
      <b val="true"/>
      <sz val="12"/>
      <color rgb="FFFFFFFF"/>
      <name val="Arial"/>
      <family val="2"/>
      <charset val="238"/>
    </font>
    <font>
      <sz val="10"/>
      <color rgb="FFFFFFFF"/>
      <name val="Arial"/>
      <family val="2"/>
      <charset val="1"/>
    </font>
    <font>
      <b val="true"/>
      <u val="single"/>
      <sz val="11"/>
      <name val="Arial"/>
      <family val="2"/>
      <charset val="238"/>
    </font>
    <font>
      <b val="true"/>
      <sz val="11"/>
      <name val="Arial"/>
      <family val="2"/>
      <charset val="238"/>
    </font>
    <font>
      <b val="true"/>
      <sz val="11"/>
      <name val="Arial"/>
      <family val="2"/>
      <charset val="1"/>
    </font>
    <font>
      <u val="single"/>
      <sz val="11"/>
      <name val="Arial"/>
      <family val="2"/>
      <charset val="238"/>
    </font>
    <font>
      <sz val="10"/>
      <color rgb="FFFF0000"/>
      <name val="Arial"/>
      <family val="2"/>
      <charset val="1"/>
    </font>
    <font>
      <vertAlign val="superscript"/>
      <sz val="10"/>
      <name val="Arial"/>
      <family val="2"/>
      <charset val="238"/>
    </font>
    <font>
      <b val="true"/>
      <sz val="10"/>
      <name val="Arial"/>
      <family val="2"/>
      <charset val="1"/>
    </font>
    <font>
      <sz val="10"/>
      <name val="Arial"/>
      <family val="2"/>
      <charset val="1"/>
    </font>
    <font>
      <b val="true"/>
      <sz val="10"/>
      <color rgb="FFFF0000"/>
      <name val="Arial"/>
      <family val="2"/>
      <charset val="1"/>
    </font>
    <font>
      <sz val="12"/>
      <name val="Times New Roman"/>
      <family val="1"/>
      <charset val="1"/>
    </font>
    <font>
      <sz val="11"/>
      <name val="Times New Roman"/>
      <family val="1"/>
      <charset val="1"/>
    </font>
    <font>
      <i val="true"/>
      <sz val="10"/>
      <name val="Arial"/>
      <family val="2"/>
      <charset val="1"/>
    </font>
    <font>
      <b val="true"/>
      <vertAlign val="superscript"/>
      <sz val="10"/>
      <color rgb="FFFF0000"/>
      <name val="Arial"/>
      <family val="2"/>
      <charset val="1"/>
    </font>
    <font>
      <b val="true"/>
      <u val="single"/>
      <sz val="13"/>
      <name val="Arial"/>
      <family val="2"/>
      <charset val="1"/>
    </font>
    <font>
      <u val="single"/>
      <sz val="13"/>
      <name val="Arial"/>
      <family val="2"/>
      <charset val="1"/>
    </font>
    <font>
      <sz val="13"/>
      <name val="Arial"/>
      <family val="2"/>
      <charset val="1"/>
    </font>
    <font>
      <sz val="9"/>
      <name val="Arial"/>
      <family val="2"/>
      <charset val="1"/>
    </font>
    <font>
      <vertAlign val="superscript"/>
      <sz val="9"/>
      <name val="Arial"/>
      <family val="2"/>
      <charset val="1"/>
    </font>
    <font>
      <b val="true"/>
      <sz val="10"/>
      <color rgb="FFFF0000"/>
      <name val="Arial"/>
      <family val="2"/>
      <charset val="238"/>
    </font>
    <font>
      <sz val="10"/>
      <color rgb="FF000000"/>
      <name val="Arial"/>
      <family val="2"/>
      <charset val="238"/>
    </font>
    <font>
      <sz val="10"/>
      <color rgb="FFFFFFFF"/>
      <name val="Arial"/>
      <family val="2"/>
      <charset val="238"/>
    </font>
    <font>
      <b val="true"/>
      <u val="single"/>
      <sz val="11"/>
      <name val="Arial"/>
      <family val="2"/>
      <charset val="1"/>
    </font>
    <font>
      <u val="single"/>
      <sz val="14"/>
      <name val="Arial"/>
      <family val="2"/>
      <charset val="238"/>
    </font>
    <font>
      <u val="single"/>
      <sz val="14"/>
      <color rgb="FFFF0000"/>
      <name val="Arial"/>
      <family val="2"/>
      <charset val="1"/>
    </font>
    <font>
      <b val="true"/>
      <sz val="10"/>
      <color rgb="FF000000"/>
      <name val="Arial"/>
      <family val="2"/>
      <charset val="238"/>
    </font>
    <font>
      <b val="true"/>
      <sz val="11"/>
      <color rgb="FF000000"/>
      <name val="Arial"/>
      <family val="2"/>
      <charset val="1"/>
    </font>
    <font>
      <b val="true"/>
      <sz val="11"/>
      <color rgb="FFFFFF99"/>
      <name val="Arial"/>
      <family val="2"/>
      <charset val="1"/>
    </font>
    <font>
      <sz val="11"/>
      <color rgb="FFFF0000"/>
      <name val="Arial"/>
      <family val="2"/>
      <charset val="1"/>
    </font>
    <font>
      <b val="true"/>
      <u val="single"/>
      <sz val="10"/>
      <color rgb="FF000000"/>
      <name val="Arial"/>
      <family val="2"/>
      <charset val="238"/>
    </font>
    <font>
      <b val="true"/>
      <sz val="10"/>
      <color rgb="FFBFBFBF"/>
      <name val="Arial"/>
      <family val="2"/>
      <charset val="238"/>
    </font>
    <font>
      <b val="true"/>
      <sz val="11"/>
      <color rgb="FFFFFFFF"/>
      <name val="Calibri"/>
      <family val="2"/>
      <charset val="238"/>
    </font>
    <font>
      <b val="true"/>
      <sz val="10"/>
      <color rgb="FFFFFFFF"/>
      <name val="Arial"/>
      <family val="2"/>
      <charset val="238"/>
    </font>
    <font>
      <sz val="11"/>
      <color rgb="FFFFFFFF"/>
      <name val="Calibri"/>
      <family val="2"/>
      <charset val="1"/>
    </font>
    <font>
      <b val="true"/>
      <sz val="10"/>
      <color rgb="FF000000"/>
      <name val="Arial"/>
      <family val="2"/>
      <charset val="1"/>
    </font>
    <font>
      <sz val="11"/>
      <color rgb="FFFFFF00"/>
      <name val="Calibri"/>
      <family val="2"/>
      <charset val="1"/>
    </font>
    <font>
      <u val="single"/>
      <sz val="14"/>
      <color rgb="FF000000"/>
      <name val="Arial"/>
      <family val="2"/>
      <charset val="238"/>
    </font>
    <font>
      <u val="single"/>
      <sz val="14"/>
      <color rgb="FFFF0000"/>
      <name val="Arial"/>
      <family val="2"/>
      <charset val="238"/>
    </font>
    <font>
      <sz val="10"/>
      <color rgb="FF000000"/>
      <name val="Arial"/>
      <family val="2"/>
      <charset val="1"/>
    </font>
    <font>
      <sz val="11"/>
      <color rgb="FF000000"/>
      <name val="Arial"/>
      <family val="2"/>
      <charset val="1"/>
    </font>
    <font>
      <sz val="11"/>
      <color rgb="FF000000"/>
      <name val="Calibri"/>
      <family val="2"/>
      <charset val="238"/>
    </font>
    <font>
      <b val="true"/>
      <sz val="11"/>
      <color rgb="FF000000"/>
      <name val="Calibri"/>
      <family val="2"/>
      <charset val="238"/>
    </font>
    <font>
      <b val="true"/>
      <sz val="11"/>
      <color rgb="FFFF0000"/>
      <name val="Calibri"/>
      <family val="2"/>
      <charset val="238"/>
    </font>
    <font>
      <b val="true"/>
      <sz val="11"/>
      <color rgb="FFFF0000"/>
      <name val="Calibri"/>
      <family val="2"/>
      <charset val="1"/>
    </font>
    <font>
      <b val="true"/>
      <sz val="11"/>
      <color rgb="FF000000"/>
      <name val="Calibri"/>
      <family val="2"/>
      <charset val="1"/>
    </font>
    <font>
      <b val="true"/>
      <sz val="12"/>
      <name val="Arial"/>
      <family val="2"/>
      <charset val="1"/>
    </font>
    <font>
      <b val="true"/>
      <u val="single"/>
      <sz val="11"/>
      <color rgb="FF000000"/>
      <name val="Arial"/>
      <family val="2"/>
      <charset val="238"/>
    </font>
    <font>
      <u val="single"/>
      <sz val="11"/>
      <color rgb="FF000000"/>
      <name val="Arial"/>
      <family val="2"/>
      <charset val="238"/>
    </font>
    <font>
      <u val="single"/>
      <sz val="11"/>
      <color rgb="FFFF0000"/>
      <name val="Arial"/>
      <family val="2"/>
      <charset val="1"/>
    </font>
    <font>
      <b val="true"/>
      <sz val="11"/>
      <color rgb="FF000000"/>
      <name val="Arial"/>
      <family val="2"/>
      <charset val="238"/>
    </font>
    <font>
      <sz val="9"/>
      <name val="Arial"/>
      <family val="2"/>
      <charset val="238"/>
    </font>
    <font>
      <i val="true"/>
      <sz val="9"/>
      <name val="Arial"/>
      <family val="2"/>
      <charset val="238"/>
    </font>
    <font>
      <sz val="10"/>
      <color rgb="FFFF0000"/>
      <name val="Arial"/>
      <family val="2"/>
      <charset val="238"/>
    </font>
    <font>
      <b val="true"/>
      <sz val="11"/>
      <name val="Calibri"/>
      <family val="2"/>
      <charset val="238"/>
    </font>
    <font>
      <sz val="11"/>
      <name val="Calibri"/>
      <family val="2"/>
      <charset val="238"/>
    </font>
    <font>
      <b val="true"/>
      <u val="single"/>
      <sz val="11"/>
      <color rgb="FF000000"/>
      <name val="Arial"/>
      <family val="2"/>
      <charset val="1"/>
    </font>
    <font>
      <u val="single"/>
      <sz val="11"/>
      <color rgb="FF000000"/>
      <name val="Arial"/>
      <family val="2"/>
      <charset val="1"/>
    </font>
    <font>
      <sz val="11"/>
      <name val="Calibri"/>
      <family val="2"/>
      <charset val="1"/>
    </font>
  </fonts>
  <fills count="17">
    <fill>
      <patternFill patternType="none"/>
    </fill>
    <fill>
      <patternFill patternType="gray125"/>
    </fill>
    <fill>
      <patternFill patternType="solid">
        <fgColor rgb="FFC0C0C0"/>
        <bgColor rgb="FFBFBFBF"/>
      </patternFill>
    </fill>
    <fill>
      <patternFill patternType="solid">
        <fgColor rgb="FFFDEADA"/>
        <bgColor rgb="FFFFFFCC"/>
      </patternFill>
    </fill>
    <fill>
      <patternFill patternType="solid">
        <fgColor rgb="FFCCFFFF"/>
        <bgColor rgb="FFDBEEF4"/>
      </patternFill>
    </fill>
    <fill>
      <patternFill patternType="solid">
        <fgColor rgb="FFFFFFFF"/>
        <bgColor rgb="FFFFFFCC"/>
      </patternFill>
    </fill>
    <fill>
      <patternFill patternType="solid">
        <fgColor rgb="FFFFFF99"/>
        <bgColor rgb="FFFFFFCC"/>
      </patternFill>
    </fill>
    <fill>
      <patternFill patternType="solid">
        <fgColor rgb="FF969696"/>
        <bgColor rgb="FFA6A6A6"/>
      </patternFill>
    </fill>
    <fill>
      <patternFill patternType="solid">
        <fgColor rgb="FFFCD5B5"/>
        <bgColor rgb="FFFDEADA"/>
      </patternFill>
    </fill>
    <fill>
      <patternFill patternType="solid">
        <fgColor rgb="FFA6A6A6"/>
        <bgColor rgb="FF969696"/>
      </patternFill>
    </fill>
    <fill>
      <patternFill patternType="solid">
        <fgColor rgb="FFFFFF00"/>
        <bgColor rgb="FFFFFF00"/>
      </patternFill>
    </fill>
    <fill>
      <patternFill patternType="solid">
        <fgColor rgb="FFBFBFBF"/>
        <bgColor rgb="FFC0C0C0"/>
      </patternFill>
    </fill>
    <fill>
      <patternFill patternType="solid">
        <fgColor rgb="FFD7E4BD"/>
        <bgColor rgb="FFD9D9D9"/>
      </patternFill>
    </fill>
    <fill>
      <patternFill patternType="solid">
        <fgColor rgb="FFFFFFCC"/>
        <bgColor rgb="FFFDEADA"/>
      </patternFill>
    </fill>
    <fill>
      <patternFill patternType="solid">
        <fgColor rgb="FFD9D9D9"/>
        <bgColor rgb="FFD7E4BD"/>
      </patternFill>
    </fill>
    <fill>
      <patternFill patternType="solid">
        <fgColor rgb="FFDBEEF4"/>
        <bgColor rgb="FFDCE6F2"/>
      </patternFill>
    </fill>
    <fill>
      <patternFill patternType="solid">
        <fgColor rgb="FFDCE6F2"/>
        <bgColor rgb="FFDBEEF4"/>
      </patternFill>
    </fill>
  </fills>
  <borders count="66">
    <border diagonalUp="false" diagonalDown="false">
      <left/>
      <right/>
      <top/>
      <bottom/>
      <diagonal/>
    </border>
    <border diagonalUp="false" diagonalDown="false">
      <left style="thin"/>
      <right style="thin"/>
      <top style="thin"/>
      <bottom style="thin"/>
      <diagonal/>
    </border>
    <border diagonalUp="false" diagonalDown="false">
      <left/>
      <right/>
      <top/>
      <bottom style="medium"/>
      <diagonal/>
    </border>
    <border diagonalUp="false" diagonalDown="false">
      <left style="medium"/>
      <right style="thin"/>
      <top style="medium"/>
      <bottom style="medium"/>
      <diagonal/>
    </border>
    <border diagonalUp="false" diagonalDown="false">
      <left style="thin"/>
      <right style="medium"/>
      <top style="medium"/>
      <bottom style="thin"/>
      <diagonal/>
    </border>
    <border diagonalUp="false" diagonalDown="false">
      <left style="medium"/>
      <right style="medium"/>
      <top style="medium"/>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thin"/>
      <bottom style="medium"/>
      <diagonal/>
    </border>
    <border diagonalUp="false" diagonalDown="false">
      <left style="medium"/>
      <right style="medium"/>
      <top style="thin"/>
      <bottom style="medium"/>
      <diagonal/>
    </border>
    <border diagonalUp="false" diagonalDown="false">
      <left style="thin"/>
      <right style="thin"/>
      <top style="thin"/>
      <bottom style="medium"/>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medium"/>
      <top style="thin"/>
      <bottom style="thin"/>
      <diagonal/>
    </border>
    <border diagonalUp="false" diagonalDown="false">
      <left style="medium"/>
      <right style="thin"/>
      <top style="thin"/>
      <bottom style="medium"/>
      <diagonal/>
    </border>
    <border diagonalUp="false" diagonalDown="false">
      <left style="thin"/>
      <right style="medium"/>
      <top/>
      <bottom style="thin"/>
      <diagonal/>
    </border>
    <border diagonalUp="false" diagonalDown="false">
      <left style="medium"/>
      <right style="medium"/>
      <top/>
      <bottom style="thin"/>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style="medium"/>
      <bottom style="medium"/>
      <diagonal/>
    </border>
    <border diagonalUp="false" diagonalDown="false">
      <left style="medium"/>
      <right style="medium"/>
      <top style="medium"/>
      <bottom style="medium"/>
      <diagonal/>
    </border>
    <border diagonalUp="false" diagonalDown="false">
      <left style="thin"/>
      <right style="thin"/>
      <top style="medium"/>
      <bottom style="medium"/>
      <diagonal/>
    </border>
    <border diagonalUp="false" diagonalDown="false">
      <left/>
      <right/>
      <top style="medium"/>
      <bottom/>
      <diagonal/>
    </border>
    <border diagonalUp="false" diagonalDown="false">
      <left/>
      <right style="thin"/>
      <top style="thin"/>
      <bottom style="thin"/>
      <diagonal/>
    </border>
    <border diagonalUp="false" diagonalDown="false">
      <left/>
      <right/>
      <top/>
      <bottom style="thin"/>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right style="thin"/>
      <top style="medium"/>
      <bottom style="thin"/>
      <diagonal/>
    </border>
    <border diagonalUp="false" diagonalDown="false">
      <left style="thin"/>
      <right/>
      <top style="medium"/>
      <bottom style="thin"/>
      <diagonal/>
    </border>
    <border diagonalUp="false" diagonalDown="false">
      <left/>
      <right style="thin"/>
      <top style="thin"/>
      <bottom style="medium"/>
      <diagonal/>
    </border>
    <border diagonalUp="false" diagonalDown="false">
      <left style="thin"/>
      <right/>
      <top style="thin"/>
      <bottom style="medium"/>
      <diagonal/>
    </border>
    <border diagonalUp="false" diagonalDown="false">
      <left/>
      <right style="thin"/>
      <top/>
      <bottom style="thin"/>
      <diagonal/>
    </border>
    <border diagonalUp="false" diagonalDown="false">
      <left style="thin"/>
      <right/>
      <top/>
      <bottom style="thin"/>
      <diagonal/>
    </border>
    <border diagonalUp="false" diagonalDown="false">
      <left style="thin"/>
      <right/>
      <top style="thin"/>
      <bottom style="thin"/>
      <diagonal/>
    </border>
    <border diagonalUp="false" diagonalDown="false">
      <left style="thin"/>
      <right style="thin"/>
      <top style="thin"/>
      <bottom/>
      <diagonal/>
    </border>
    <border diagonalUp="false" diagonalDown="false">
      <left style="medium"/>
      <right/>
      <top style="thin"/>
      <bottom/>
      <diagonal/>
    </border>
    <border diagonalUp="false" diagonalDown="false">
      <left style="thin"/>
      <right/>
      <top style="thin"/>
      <bottom/>
      <diagonal/>
    </border>
    <border diagonalUp="false" diagonalDown="false">
      <left/>
      <right style="medium"/>
      <top style="thin"/>
      <bottom/>
      <diagonal/>
    </border>
    <border diagonalUp="false" diagonalDown="false">
      <left style="medium"/>
      <right style="thin"/>
      <top style="thin"/>
      <bottom style="double">
        <color rgb="FF808080"/>
      </bottom>
      <diagonal/>
    </border>
    <border diagonalUp="false" diagonalDown="false">
      <left style="thin"/>
      <right style="thin"/>
      <top style="thin"/>
      <bottom style="double">
        <color rgb="FF808080"/>
      </bottom>
      <diagonal/>
    </border>
    <border diagonalUp="false" diagonalDown="false">
      <left style="thin"/>
      <right style="thin"/>
      <top style="thin"/>
      <bottom style="double"/>
      <diagonal/>
    </border>
    <border diagonalUp="false" diagonalDown="false">
      <left/>
      <right/>
      <top style="thin"/>
      <bottom/>
      <diagonal/>
    </border>
    <border diagonalUp="false" diagonalDown="false">
      <left/>
      <right style="medium"/>
      <top style="thin"/>
      <bottom style="thin"/>
      <diagonal/>
    </border>
    <border diagonalUp="false" diagonalDown="false">
      <left style="thin"/>
      <right style="thin"/>
      <top/>
      <bottom style="double"/>
      <diagonal/>
    </border>
    <border diagonalUp="false" diagonalDown="false">
      <left style="thin"/>
      <right style="thin">
        <color rgb="FF808080"/>
      </right>
      <top style="thin"/>
      <bottom style="double"/>
      <diagonal/>
    </border>
    <border diagonalUp="false" diagonalDown="false">
      <left style="thin">
        <color rgb="FF808080"/>
      </left>
      <right/>
      <top style="thin">
        <color rgb="FF808080"/>
      </top>
      <bottom style="double"/>
      <diagonal/>
    </border>
    <border diagonalUp="false" diagonalDown="false">
      <left style="thin">
        <color rgb="FF808080"/>
      </left>
      <right style="thin">
        <color rgb="FF808080"/>
      </right>
      <top style="thin">
        <color rgb="FF808080"/>
      </top>
      <bottom style="double"/>
      <diagonal/>
    </border>
    <border diagonalUp="false" diagonalDown="false">
      <left style="thin">
        <color rgb="FF808080"/>
      </left>
      <right style="thin"/>
      <top style="thin">
        <color rgb="FF808080"/>
      </top>
      <bottom style="double"/>
      <diagonal/>
    </border>
    <border diagonalUp="false" diagonalDown="false">
      <left style="thin"/>
      <right style="medium"/>
      <top style="thin"/>
      <bottom style="double"/>
      <diagonal/>
    </border>
    <border diagonalUp="false" diagonalDown="false">
      <left style="medium"/>
      <right style="thin"/>
      <top style="thin"/>
      <bottom style="double"/>
      <diagonal/>
    </border>
    <border diagonalUp="false" diagonalDown="false">
      <left style="medium"/>
      <right style="medium"/>
      <top style="thin"/>
      <bottom style="double"/>
      <diagonal/>
    </border>
    <border diagonalUp="false" diagonalDown="false">
      <left style="thin"/>
      <right style="thin"/>
      <top style="double"/>
      <bottom style="thin"/>
      <diagonal/>
    </border>
    <border diagonalUp="false" diagonalDown="false">
      <left style="thin"/>
      <right style="thin"/>
      <top/>
      <bottom/>
      <diagonal/>
    </border>
    <border diagonalUp="false" diagonalDown="false">
      <left/>
      <right style="medium"/>
      <top/>
      <bottom style="thin"/>
      <diagonal/>
    </border>
    <border diagonalUp="false" diagonalDown="false">
      <left style="thin"/>
      <right style="thin"/>
      <top/>
      <bottom style="medium"/>
      <diagonal/>
    </border>
    <border diagonalUp="false" diagonalDown="false">
      <left style="thin"/>
      <right/>
      <top/>
      <bottom style="medium"/>
      <diagonal/>
    </border>
    <border diagonalUp="false" diagonalDown="false">
      <left style="thin"/>
      <right style="medium"/>
      <top/>
      <bottom style="medium"/>
      <diagonal/>
    </border>
    <border diagonalUp="false" diagonalDown="false">
      <left style="medium"/>
      <right style="medium"/>
      <top/>
      <bottom style="medium"/>
      <diagonal/>
    </border>
    <border diagonalUp="false" diagonalDown="false">
      <left/>
      <right/>
      <top style="thin"/>
      <bottom style="thin"/>
      <diagonal/>
    </border>
    <border diagonalUp="false" diagonalDown="false">
      <left style="medium"/>
      <right/>
      <top style="medium"/>
      <bottom/>
      <diagonal/>
    </border>
    <border diagonalUp="false" diagonalDown="false">
      <left style="medium"/>
      <right/>
      <top/>
      <bottom/>
      <diagonal/>
    </border>
    <border diagonalUp="false" diagonalDown="false">
      <left style="medium"/>
      <right/>
      <top/>
      <bottom style="medium"/>
      <diagonal/>
    </border>
    <border diagonalUp="false" diagonalDown="false">
      <left style="thin"/>
      <right/>
      <top style="medium"/>
      <bottom style="medium"/>
      <diagonal/>
    </border>
    <border diagonalUp="false" diagonalDown="false">
      <left/>
      <right style="thin"/>
      <top style="medium"/>
      <bottom/>
      <diagonal/>
    </border>
    <border diagonalUp="false" diagonalDown="false">
      <left style="medium"/>
      <right style="thin"/>
      <top/>
      <bottom style="mediu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cellStyleXfs>
  <cellXfs count="618">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false" applyAlignment="true" applyProtection="false">
      <alignment horizontal="general" vertical="center" textRotation="0" wrapText="false" indent="0" shrinkToFit="false"/>
      <protection locked="true" hidden="false"/>
    </xf>
    <xf numFmtId="164" fontId="8" fillId="3" borderId="0" xfId="0" applyFont="true" applyBorder="false" applyAlignment="true" applyProtection="false">
      <alignment horizontal="general" vertical="top"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4" fontId="6" fillId="2" borderId="0" xfId="22" applyFont="true" applyBorder="false" applyAlignment="false" applyProtection="false">
      <alignment horizontal="general" vertical="bottom" textRotation="0" wrapText="false" indent="0" shrinkToFit="false"/>
      <protection locked="true" hidden="false"/>
    </xf>
    <xf numFmtId="164" fontId="8" fillId="3" borderId="0" xfId="22" applyFont="true" applyBorder="false" applyAlignment="true" applyProtection="false">
      <alignment horizontal="general" vertical="center" textRotation="0" wrapText="false" indent="0" shrinkToFit="false"/>
      <protection locked="true" hidden="false"/>
    </xf>
    <xf numFmtId="164" fontId="8" fillId="3" borderId="0" xfId="22" applyFont="true" applyBorder="false" applyAlignment="false" applyProtection="false">
      <alignment horizontal="general" vertical="bottom" textRotation="0" wrapText="false" indent="0" shrinkToFit="false"/>
      <protection locked="true" hidden="false"/>
    </xf>
    <xf numFmtId="166" fontId="9" fillId="3" borderId="0" xfId="20" applyFont="true" applyBorder="true" applyAlignment="true" applyProtection="true">
      <alignment horizontal="general" vertical="bottom" textRotation="0" wrapText="false" indent="0" shrinkToFit="false"/>
      <protection locked="true" hidden="false"/>
    </xf>
    <xf numFmtId="164" fontId="6" fillId="2" borderId="0" xfId="23" applyFont="true" applyBorder="false" applyAlignment="false" applyProtection="false">
      <alignment horizontal="general" vertical="bottom" textRotation="0" wrapText="false" indent="0" shrinkToFit="false"/>
      <protection locked="true" hidden="false"/>
    </xf>
    <xf numFmtId="164" fontId="8" fillId="3" borderId="0" xfId="23" applyFont="true" applyBorder="true" applyAlignment="true" applyProtection="false">
      <alignment horizontal="left" vertical="bottom" textRotation="0" wrapText="true" indent="0" shrinkToFit="false"/>
      <protection locked="true" hidden="false"/>
    </xf>
    <xf numFmtId="164" fontId="8" fillId="3" borderId="0" xfId="23" applyFont="true" applyBorder="false" applyAlignment="true" applyProtection="false">
      <alignment horizontal="left" vertical="bottom" textRotation="0" wrapText="true" indent="0" shrinkToFit="false"/>
      <protection locked="true" hidden="false"/>
    </xf>
    <xf numFmtId="164" fontId="8" fillId="3" borderId="0" xfId="23" applyFont="true" applyBorder="false" applyAlignment="false" applyProtection="false">
      <alignment horizontal="general" vertical="bottom" textRotation="0" wrapText="false" indent="0" shrinkToFit="false"/>
      <protection locked="true" hidden="false"/>
    </xf>
    <xf numFmtId="164" fontId="8" fillId="3" borderId="0" xfId="23" applyFont="true" applyBorder="true" applyAlignment="true" applyProtection="false">
      <alignment horizontal="left" vertical="center" textRotation="0" wrapText="true" indent="0" shrinkToFit="false"/>
      <protection locked="true" hidden="false"/>
    </xf>
    <xf numFmtId="164" fontId="12" fillId="3" borderId="0" xfId="23" applyFont="true" applyBorder="false" applyAlignment="true" applyProtection="false">
      <alignment horizontal="general" vertical="bottom" textRotation="0" wrapText="false" indent="0" shrinkToFit="false"/>
      <protection locked="true" hidden="false"/>
    </xf>
    <xf numFmtId="164" fontId="8" fillId="3" borderId="0" xfId="23" applyFont="true" applyBorder="false" applyAlignment="true" applyProtection="false">
      <alignment horizontal="general" vertical="bottom" textRotation="0" wrapText="true" indent="0" shrinkToFit="false"/>
      <protection locked="true" hidden="false"/>
    </xf>
    <xf numFmtId="164" fontId="6" fillId="2" borderId="0" xfId="0" applyFont="true" applyBorder="false" applyAlignment="true" applyProtection="false">
      <alignment horizontal="general" vertical="center" textRotation="0" wrapText="false" indent="0" shrinkToFit="false"/>
      <protection locked="true" hidden="false"/>
    </xf>
    <xf numFmtId="164" fontId="8" fillId="3" borderId="0" xfId="0" applyFont="true" applyBorder="false" applyAlignment="true" applyProtection="false">
      <alignment horizontal="general" vertical="bottom" textRotation="0" wrapText="false" indent="0" shrinkToFit="false"/>
      <protection locked="true" hidden="false"/>
    </xf>
    <xf numFmtId="164" fontId="8" fillId="3" borderId="0" xfId="0" applyFont="true" applyBorder="false" applyAlignment="true" applyProtection="false">
      <alignment horizontal="general" vertical="center" textRotation="0" wrapText="false" indent="0" shrinkToFit="false"/>
      <protection locked="true" hidden="false"/>
    </xf>
    <xf numFmtId="164" fontId="8" fillId="3" borderId="0" xfId="0" applyFont="true" applyBorder="true" applyAlignment="true" applyProtection="false">
      <alignment horizontal="left" vertical="top" textRotation="0" wrapText="true" indent="0" shrinkToFit="false"/>
      <protection locked="true" hidden="false"/>
    </xf>
    <xf numFmtId="164" fontId="6" fillId="4" borderId="0" xfId="0" applyFont="true" applyBorder="false" applyAlignment="true" applyProtection="false">
      <alignment horizontal="general" vertical="top" textRotation="0" wrapText="true" indent="0" shrinkToFit="false"/>
      <protection locked="true" hidden="false"/>
    </xf>
    <xf numFmtId="164" fontId="13" fillId="4" borderId="0" xfId="0" applyFont="true" applyBorder="false" applyAlignment="true" applyProtection="false">
      <alignment horizontal="general" vertical="top" textRotation="0" wrapText="true" indent="0" shrinkToFit="false"/>
      <protection locked="true" hidden="false"/>
    </xf>
    <xf numFmtId="164" fontId="0" fillId="5" borderId="0" xfId="0" applyFont="false" applyBorder="false" applyAlignment="false" applyProtection="true">
      <alignment horizontal="general" vertical="bottom" textRotation="0" wrapText="false" indent="0" shrinkToFit="false"/>
      <protection locked="true" hidden="false"/>
    </xf>
    <xf numFmtId="167" fontId="0" fillId="5" borderId="0" xfId="0" applyFont="false" applyBorder="false" applyAlignment="false" applyProtection="true">
      <alignment horizontal="general" vertical="bottom" textRotation="0" wrapText="false" indent="0" shrinkToFit="false"/>
      <protection locked="true" hidden="false"/>
    </xf>
    <xf numFmtId="164" fontId="14" fillId="5" borderId="0" xfId="0" applyFont="true" applyBorder="true" applyAlignment="true" applyProtection="true">
      <alignment horizontal="general" vertical="bottom" textRotation="0" wrapText="false" indent="0" shrinkToFit="false"/>
      <protection locked="true" hidden="false"/>
    </xf>
    <xf numFmtId="167" fontId="15" fillId="5" borderId="0" xfId="33" applyFont="true" applyBorder="true" applyAlignment="true" applyProtection="true">
      <alignment horizontal="left" vertical="bottom" textRotation="0" wrapText="false" indent="0" shrinkToFit="false"/>
      <protection locked="true" hidden="false"/>
    </xf>
    <xf numFmtId="167" fontId="15" fillId="6" borderId="0" xfId="33" applyFont="true" applyBorder="true" applyAlignment="true" applyProtection="true">
      <alignment horizontal="left" vertical="bottom" textRotation="0" wrapText="false" indent="0" shrinkToFit="false"/>
      <protection locked="false" hidden="false"/>
    </xf>
    <xf numFmtId="167" fontId="0" fillId="5" borderId="0" xfId="0" applyFont="false" applyBorder="true" applyAlignment="false" applyProtection="true">
      <alignment horizontal="general" vertical="bottom" textRotation="0" wrapText="false" indent="0" shrinkToFit="false"/>
      <protection locked="true" hidden="false"/>
    </xf>
    <xf numFmtId="167" fontId="5" fillId="5" borderId="0" xfId="33" applyFont="false" applyBorder="true" applyAlignment="false" applyProtection="true">
      <alignment horizontal="general" vertical="bottom" textRotation="0" wrapText="false" indent="0" shrinkToFit="false"/>
      <protection locked="true" hidden="false"/>
    </xf>
    <xf numFmtId="167" fontId="16" fillId="5" borderId="0" xfId="33" applyFont="true" applyBorder="true" applyAlignment="false" applyProtection="true">
      <alignment horizontal="general" vertical="bottom" textRotation="0" wrapText="false" indent="0" shrinkToFit="false"/>
      <protection locked="true" hidden="false"/>
    </xf>
    <xf numFmtId="164" fontId="17" fillId="5" borderId="0" xfId="0" applyFont="true" applyBorder="false" applyAlignment="true" applyProtection="true">
      <alignment horizontal="left" vertical="bottom" textRotation="0" wrapText="false" indent="0" shrinkToFit="false"/>
      <protection locked="true" hidden="false"/>
    </xf>
    <xf numFmtId="167" fontId="18" fillId="5" borderId="0" xfId="0" applyFont="true" applyBorder="false" applyAlignment="false" applyProtection="true">
      <alignment horizontal="general" vertical="bottom" textRotation="0" wrapText="false" indent="0" shrinkToFit="false"/>
      <protection locked="true" hidden="false"/>
    </xf>
    <xf numFmtId="164" fontId="19" fillId="5" borderId="0" xfId="0" applyFont="true" applyBorder="true" applyAlignment="true" applyProtection="true">
      <alignment horizontal="general" vertical="bottom" textRotation="0" wrapText="false" indent="0" shrinkToFit="false"/>
      <protection locked="true" hidden="false"/>
    </xf>
    <xf numFmtId="167" fontId="20" fillId="5" borderId="0" xfId="0" applyFont="true" applyBorder="true" applyAlignment="true" applyProtection="true">
      <alignment horizontal="left" vertical="bottom" textRotation="0" wrapText="false" indent="0" shrinkToFit="false"/>
      <protection locked="true" hidden="false"/>
    </xf>
    <xf numFmtId="164" fontId="15" fillId="5" borderId="0" xfId="0" applyFont="true" applyBorder="false" applyAlignment="true" applyProtection="true">
      <alignment horizontal="left" vertical="bottom" textRotation="0" wrapText="false" indent="0" shrinkToFit="false"/>
      <protection locked="true" hidden="false"/>
    </xf>
    <xf numFmtId="167" fontId="0" fillId="5" borderId="0" xfId="0" applyFont="false" applyBorder="false" applyAlignment="false" applyProtection="true">
      <alignment horizontal="general" vertical="bottom" textRotation="0" wrapText="false" indent="0" shrinkToFit="false"/>
      <protection locked="false" hidden="false"/>
    </xf>
    <xf numFmtId="164" fontId="21" fillId="2" borderId="1" xfId="30" applyFont="true" applyBorder="true" applyAlignment="true" applyProtection="true">
      <alignment horizontal="left" vertical="bottom" textRotation="0" wrapText="false" indent="0" shrinkToFit="false"/>
      <protection locked="true" hidden="false"/>
    </xf>
    <xf numFmtId="168" fontId="21" fillId="5" borderId="1" xfId="0" applyFont="true" applyBorder="true" applyAlignment="false" applyProtection="true">
      <alignment horizontal="general" vertical="bottom" textRotation="0" wrapText="false" indent="0" shrinkToFit="false"/>
      <protection locked="true" hidden="false"/>
    </xf>
    <xf numFmtId="164" fontId="20" fillId="2" borderId="1" xfId="32" applyFont="true" applyBorder="true" applyAlignment="true" applyProtection="true">
      <alignment horizontal="general" vertical="bottom" textRotation="0" wrapText="false" indent="0" shrinkToFit="false"/>
      <protection locked="true" hidden="false"/>
    </xf>
    <xf numFmtId="168" fontId="20" fillId="5" borderId="1" xfId="0" applyFont="true" applyBorder="true" applyAlignment="true" applyProtection="true">
      <alignment horizontal="right" vertical="bottom" textRotation="0" wrapText="false" indent="0" shrinkToFit="false"/>
      <protection locked="true" hidden="false"/>
    </xf>
    <xf numFmtId="164" fontId="20" fillId="0" borderId="0" xfId="32" applyFont="true" applyBorder="true" applyAlignment="true" applyProtection="true">
      <alignment horizontal="general" vertical="bottom" textRotation="0" wrapText="false" indent="0" shrinkToFit="false"/>
      <protection locked="true" hidden="false"/>
    </xf>
    <xf numFmtId="164" fontId="19" fillId="5" borderId="0" xfId="33" applyFont="true" applyBorder="true" applyAlignment="false" applyProtection="true">
      <alignment horizontal="general" vertical="bottom" textRotation="0" wrapText="false" indent="0" shrinkToFit="false"/>
      <protection locked="true" hidden="false"/>
    </xf>
    <xf numFmtId="164" fontId="0" fillId="0" borderId="2" xfId="0" applyFont="false" applyBorder="true" applyAlignment="false" applyProtection="true">
      <alignment horizontal="general" vertical="bottom" textRotation="0" wrapText="false" indent="0" shrinkToFit="false"/>
      <protection locked="true" hidden="false"/>
    </xf>
    <xf numFmtId="167" fontId="0" fillId="0" borderId="0" xfId="0" applyFont="false" applyBorder="false" applyAlignment="false" applyProtection="tru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true" hidden="false"/>
    </xf>
    <xf numFmtId="164" fontId="5" fillId="2" borderId="3" xfId="33" applyFont="true" applyBorder="true" applyAlignment="true" applyProtection="true">
      <alignment horizontal="center" vertical="center" textRotation="0" wrapText="true" indent="0" shrinkToFit="false"/>
      <protection locked="true" hidden="false"/>
    </xf>
    <xf numFmtId="167" fontId="5" fillId="2" borderId="4" xfId="33" applyFont="true" applyBorder="true" applyAlignment="true" applyProtection="true">
      <alignment horizontal="center" vertical="center" textRotation="0" wrapText="true" indent="0" shrinkToFit="false"/>
      <protection locked="true" hidden="false"/>
    </xf>
    <xf numFmtId="167" fontId="5" fillId="2" borderId="4" xfId="26" applyFont="true" applyBorder="true" applyAlignment="true" applyProtection="true">
      <alignment horizontal="center" vertical="center" textRotation="0" wrapText="true" indent="0" shrinkToFit="false"/>
      <protection locked="true" hidden="false"/>
    </xf>
    <xf numFmtId="167" fontId="5" fillId="2" borderId="5" xfId="33" applyFont="true" applyBorder="true" applyAlignment="true" applyProtection="true">
      <alignment horizontal="center" vertical="center" textRotation="0" wrapText="true" indent="0" shrinkToFit="false"/>
      <protection locked="true" hidden="false"/>
    </xf>
    <xf numFmtId="167" fontId="5" fillId="2" borderId="6" xfId="33" applyFont="true" applyBorder="true" applyAlignment="true" applyProtection="true">
      <alignment horizontal="center" vertical="center" textRotation="0" wrapText="true" indent="0" shrinkToFit="false"/>
      <protection locked="true" hidden="false"/>
    </xf>
    <xf numFmtId="167" fontId="5" fillId="2" borderId="7" xfId="33" applyFont="true" applyBorder="true" applyAlignment="true" applyProtection="true">
      <alignment horizontal="center" vertical="center" textRotation="0" wrapText="true" indent="0" shrinkToFit="false"/>
      <protection locked="true" hidden="false"/>
    </xf>
    <xf numFmtId="164" fontId="5" fillId="2" borderId="5" xfId="33" applyFont="true" applyBorder="true" applyAlignment="true" applyProtection="true">
      <alignment horizontal="center" vertical="center" textRotation="0" wrapText="true" indent="0" shrinkToFit="false"/>
      <protection locked="true" hidden="false"/>
    </xf>
    <xf numFmtId="167" fontId="5" fillId="2" borderId="5" xfId="34" applyFont="true" applyBorder="true" applyAlignment="true" applyProtection="true">
      <alignment horizontal="center" vertical="center" textRotation="0" wrapText="true" indent="0" shrinkToFit="false"/>
      <protection locked="true" hidden="false"/>
    </xf>
    <xf numFmtId="167" fontId="5" fillId="7" borderId="8" xfId="26" applyFont="true" applyBorder="true" applyAlignment="true" applyProtection="true">
      <alignment horizontal="center" vertical="center" textRotation="0" wrapText="true" indent="0" shrinkToFit="false"/>
      <protection locked="true" hidden="false"/>
    </xf>
    <xf numFmtId="167" fontId="5" fillId="7" borderId="9" xfId="26" applyFont="true" applyBorder="true" applyAlignment="true" applyProtection="true">
      <alignment horizontal="center" vertical="center" textRotation="0" wrapText="true" indent="0" shrinkToFit="false"/>
      <protection locked="true" hidden="false"/>
    </xf>
    <xf numFmtId="167" fontId="5" fillId="7" borderId="9" xfId="26" applyFont="true" applyBorder="true" applyAlignment="true" applyProtection="true">
      <alignment horizontal="center" vertical="center" textRotation="0" wrapText="false" indent="0" shrinkToFit="false"/>
      <protection locked="true" hidden="false"/>
    </xf>
    <xf numFmtId="167" fontId="5" fillId="7" borderId="10" xfId="26" applyFont="true" applyBorder="true" applyAlignment="true" applyProtection="true">
      <alignment horizontal="center" vertical="center" textRotation="0" wrapText="true" indent="0" shrinkToFit="false"/>
      <protection locked="true" hidden="false"/>
    </xf>
    <xf numFmtId="169" fontId="5" fillId="7" borderId="9" xfId="26" applyFont="true" applyBorder="true" applyAlignment="true" applyProtection="true">
      <alignment horizontal="center" vertical="center" textRotation="0" wrapText="false" indent="0" shrinkToFit="false"/>
      <protection locked="true" hidden="false"/>
    </xf>
    <xf numFmtId="164" fontId="16" fillId="5" borderId="0" xfId="33" applyFont="true" applyBorder="true" applyAlignment="false" applyProtection="true">
      <alignment horizontal="general" vertical="bottom" textRotation="0" wrapText="false" indent="0" shrinkToFit="false"/>
      <protection locked="true" hidden="false"/>
    </xf>
    <xf numFmtId="167" fontId="15" fillId="5" borderId="0" xfId="33" applyFont="true" applyBorder="true" applyAlignment="false" applyProtection="true">
      <alignment horizontal="general" vertical="bottom" textRotation="0" wrapText="false" indent="0" shrinkToFit="false"/>
      <protection locked="true" hidden="false"/>
    </xf>
    <xf numFmtId="164" fontId="5" fillId="5" borderId="0" xfId="33" applyFont="false" applyBorder="true" applyAlignment="false" applyProtection="true">
      <alignment horizontal="general" vertical="bottom" textRotation="0" wrapText="false" indent="0" shrinkToFit="false"/>
      <protection locked="true" hidden="false"/>
    </xf>
    <xf numFmtId="164" fontId="5" fillId="2" borderId="6" xfId="33" applyFont="true" applyBorder="true" applyAlignment="true" applyProtection="true">
      <alignment horizontal="center" vertical="bottom" textRotation="0" wrapText="false" indent="0" shrinkToFit="false"/>
      <protection locked="true" hidden="false"/>
    </xf>
    <xf numFmtId="167" fontId="5" fillId="6" borderId="4" xfId="33" applyFont="true" applyBorder="true" applyAlignment="false" applyProtection="true">
      <alignment horizontal="general" vertical="bottom" textRotation="0" wrapText="false" indent="0" shrinkToFit="false"/>
      <protection locked="false" hidden="false"/>
    </xf>
    <xf numFmtId="167" fontId="5" fillId="5" borderId="5" xfId="33" applyFont="true" applyBorder="true" applyAlignment="false" applyProtection="true">
      <alignment horizontal="general" vertical="bottom" textRotation="0" wrapText="false" indent="0" shrinkToFit="false"/>
      <protection locked="true" hidden="false"/>
    </xf>
    <xf numFmtId="167" fontId="5" fillId="6" borderId="5" xfId="33" applyFont="true" applyBorder="true" applyAlignment="false" applyProtection="true">
      <alignment horizontal="general" vertical="bottom" textRotation="0" wrapText="false" indent="0" shrinkToFit="false"/>
      <protection locked="false" hidden="false"/>
    </xf>
    <xf numFmtId="167" fontId="5" fillId="6" borderId="6" xfId="33" applyFont="true" applyBorder="true" applyAlignment="false" applyProtection="true">
      <alignment horizontal="general" vertical="bottom" textRotation="0" wrapText="false" indent="0" shrinkToFit="false"/>
      <protection locked="false" hidden="false"/>
    </xf>
    <xf numFmtId="167" fontId="5" fillId="6" borderId="7" xfId="33" applyFont="true" applyBorder="true" applyAlignment="false" applyProtection="true">
      <alignment horizontal="general" vertical="bottom" textRotation="0" wrapText="false" indent="0" shrinkToFit="false"/>
      <protection locked="false" hidden="false"/>
    </xf>
    <xf numFmtId="168" fontId="5" fillId="5" borderId="5" xfId="33" applyFont="true" applyBorder="true" applyAlignment="false" applyProtection="true">
      <alignment horizontal="general" vertical="bottom" textRotation="0" wrapText="false" indent="0" shrinkToFit="false"/>
      <protection locked="true" hidden="false"/>
    </xf>
    <xf numFmtId="164" fontId="5" fillId="2" borderId="11" xfId="33" applyFont="true" applyBorder="true" applyAlignment="true" applyProtection="true">
      <alignment horizontal="center" vertical="bottom" textRotation="0" wrapText="false" indent="0" shrinkToFit="false"/>
      <protection locked="true" hidden="false"/>
    </xf>
    <xf numFmtId="167" fontId="5" fillId="6" borderId="12" xfId="33" applyFont="true" applyBorder="true" applyAlignment="false" applyProtection="true">
      <alignment horizontal="general" vertical="bottom" textRotation="0" wrapText="false" indent="0" shrinkToFit="false"/>
      <protection locked="false" hidden="false"/>
    </xf>
    <xf numFmtId="167" fontId="5" fillId="5" borderId="13" xfId="33" applyFont="true" applyBorder="true" applyAlignment="false" applyProtection="true">
      <alignment horizontal="general" vertical="bottom" textRotation="0" wrapText="false" indent="0" shrinkToFit="false"/>
      <protection locked="true" hidden="false"/>
    </xf>
    <xf numFmtId="167" fontId="5" fillId="6" borderId="13" xfId="33" applyFont="true" applyBorder="true" applyAlignment="false" applyProtection="true">
      <alignment horizontal="general" vertical="bottom" textRotation="0" wrapText="false" indent="0" shrinkToFit="false"/>
      <protection locked="false" hidden="false"/>
    </xf>
    <xf numFmtId="167" fontId="5" fillId="6" borderId="11" xfId="33" applyFont="true" applyBorder="true" applyAlignment="false" applyProtection="true">
      <alignment horizontal="general" vertical="bottom" textRotation="0" wrapText="false" indent="0" shrinkToFit="false"/>
      <protection locked="false" hidden="false"/>
    </xf>
    <xf numFmtId="167" fontId="5" fillId="6" borderId="1" xfId="33" applyFont="true" applyBorder="true" applyAlignment="false" applyProtection="true">
      <alignment horizontal="general" vertical="bottom" textRotation="0" wrapText="false" indent="0" shrinkToFit="false"/>
      <protection locked="false" hidden="false"/>
    </xf>
    <xf numFmtId="168" fontId="5" fillId="5" borderId="13" xfId="33" applyFont="true" applyBorder="true" applyAlignment="false" applyProtection="true">
      <alignment horizontal="general" vertical="bottom" textRotation="0" wrapText="false" indent="0" shrinkToFit="false"/>
      <protection locked="true" hidden="false"/>
    </xf>
    <xf numFmtId="164" fontId="5" fillId="2" borderId="14" xfId="33" applyFont="true" applyBorder="true" applyAlignment="true" applyProtection="true">
      <alignment horizontal="center" vertical="bottom" textRotation="0" wrapText="false" indent="0" shrinkToFit="false"/>
      <protection locked="true" hidden="false"/>
    </xf>
    <xf numFmtId="167" fontId="5" fillId="6" borderId="8" xfId="33" applyFont="true" applyBorder="true" applyAlignment="false" applyProtection="true">
      <alignment horizontal="general" vertical="bottom" textRotation="0" wrapText="false" indent="0" shrinkToFit="false"/>
      <protection locked="false" hidden="false"/>
    </xf>
    <xf numFmtId="167" fontId="5" fillId="5" borderId="9" xfId="33" applyFont="true" applyBorder="true" applyAlignment="false" applyProtection="true">
      <alignment horizontal="general" vertical="bottom" textRotation="0" wrapText="false" indent="0" shrinkToFit="false"/>
      <protection locked="true" hidden="false"/>
    </xf>
    <xf numFmtId="167" fontId="5" fillId="6" borderId="9" xfId="33" applyFont="true" applyBorder="true" applyAlignment="false" applyProtection="true">
      <alignment horizontal="general" vertical="bottom" textRotation="0" wrapText="false" indent="0" shrinkToFit="false"/>
      <protection locked="false" hidden="false"/>
    </xf>
    <xf numFmtId="167" fontId="5" fillId="6" borderId="14" xfId="33" applyFont="true" applyBorder="true" applyAlignment="false" applyProtection="true">
      <alignment horizontal="general" vertical="bottom" textRotation="0" wrapText="false" indent="0" shrinkToFit="false"/>
      <protection locked="false" hidden="false"/>
    </xf>
    <xf numFmtId="167" fontId="5" fillId="6" borderId="10" xfId="33" applyFont="true" applyBorder="true" applyAlignment="false" applyProtection="true">
      <alignment horizontal="general" vertical="bottom" textRotation="0" wrapText="false" indent="0" shrinkToFit="false"/>
      <protection locked="false" hidden="false"/>
    </xf>
    <xf numFmtId="168" fontId="5" fillId="5" borderId="9" xfId="33" applyFont="true" applyBorder="true" applyAlignment="false" applyProtection="true">
      <alignment horizontal="general" vertical="bottom" textRotation="0" wrapText="false" indent="0" shrinkToFit="false"/>
      <protection locked="true" hidden="false"/>
    </xf>
    <xf numFmtId="164" fontId="25" fillId="5" borderId="0" xfId="33" applyFont="true" applyBorder="true" applyAlignment="false" applyProtection="true">
      <alignment horizontal="general" vertical="bottom" textRotation="0" wrapText="false" indent="0" shrinkToFit="false"/>
      <protection locked="true" hidden="false"/>
    </xf>
    <xf numFmtId="167" fontId="5" fillId="5" borderId="0" xfId="33" applyFont="true" applyBorder="true" applyAlignment="false" applyProtection="true">
      <alignment horizontal="general" vertical="bottom" textRotation="0" wrapText="false" indent="0" shrinkToFit="false"/>
      <protection locked="true" hidden="false"/>
    </xf>
    <xf numFmtId="168" fontId="5" fillId="5" borderId="0" xfId="33" applyFont="true" applyBorder="true" applyAlignment="false" applyProtection="true">
      <alignment horizontal="general" vertical="bottom" textRotation="0" wrapText="false" indent="0" shrinkToFit="false"/>
      <protection locked="true" hidden="false"/>
    </xf>
    <xf numFmtId="164" fontId="26" fillId="2" borderId="6" xfId="31" applyFont="true" applyBorder="true" applyAlignment="true" applyProtection="true">
      <alignment horizontal="center" vertical="bottom" textRotation="0" wrapText="false" indent="0" shrinkToFit="false"/>
      <protection locked="true" hidden="false"/>
    </xf>
    <xf numFmtId="164" fontId="26" fillId="2" borderId="11" xfId="31" applyFont="true" applyBorder="true" applyAlignment="true" applyProtection="true">
      <alignment horizontal="center" vertical="bottom" textRotation="0" wrapText="false" indent="0" shrinkToFit="false"/>
      <protection locked="true" hidden="false"/>
    </xf>
    <xf numFmtId="167" fontId="5" fillId="6" borderId="15" xfId="33" applyFont="true" applyBorder="true" applyAlignment="false" applyProtection="true">
      <alignment horizontal="general" vertical="bottom" textRotation="0" wrapText="false" indent="0" shrinkToFit="false"/>
      <protection locked="false" hidden="false"/>
    </xf>
    <xf numFmtId="167" fontId="5" fillId="6" borderId="16" xfId="33" applyFont="true" applyBorder="true" applyAlignment="false" applyProtection="true">
      <alignment horizontal="general" vertical="bottom" textRotation="0" wrapText="false" indent="0" shrinkToFit="false"/>
      <protection locked="false" hidden="false"/>
    </xf>
    <xf numFmtId="167" fontId="5" fillId="6" borderId="17" xfId="33" applyFont="true" applyBorder="true" applyAlignment="false" applyProtection="true">
      <alignment horizontal="general" vertical="bottom" textRotation="0" wrapText="false" indent="0" shrinkToFit="false"/>
      <protection locked="false" hidden="false"/>
    </xf>
    <xf numFmtId="167" fontId="5" fillId="6" borderId="18" xfId="33" applyFont="true" applyBorder="true" applyAlignment="false" applyProtection="true">
      <alignment horizontal="general" vertical="bottom" textRotation="0" wrapText="false" indent="0" shrinkToFit="false"/>
      <protection locked="false" hidden="false"/>
    </xf>
    <xf numFmtId="164" fontId="26" fillId="2" borderId="14" xfId="31" applyFont="true" applyBorder="true" applyAlignment="true" applyProtection="true">
      <alignment horizontal="center" vertical="bottom" textRotation="0" wrapText="false" indent="0" shrinkToFit="false"/>
      <protection locked="true" hidden="false"/>
    </xf>
    <xf numFmtId="164" fontId="26" fillId="2" borderId="6" xfId="33" applyFont="true" applyBorder="true" applyAlignment="true" applyProtection="true">
      <alignment horizontal="center" vertical="bottom" textRotation="0" wrapText="false" indent="0" shrinkToFit="false"/>
      <protection locked="true" hidden="false"/>
    </xf>
    <xf numFmtId="164" fontId="26" fillId="2" borderId="14" xfId="33" applyFont="true" applyBorder="true" applyAlignment="true" applyProtection="true">
      <alignment horizontal="center" vertical="bottom" textRotation="0" wrapText="false" indent="0" shrinkToFit="false"/>
      <protection locked="true" hidden="false"/>
    </xf>
    <xf numFmtId="164" fontId="0" fillId="5" borderId="0" xfId="0" applyFont="false" applyBorder="true" applyAlignment="false" applyProtection="true">
      <alignment horizontal="general" vertical="bottom" textRotation="0" wrapText="false" indent="0" shrinkToFit="false"/>
      <protection locked="true" hidden="false"/>
    </xf>
    <xf numFmtId="164" fontId="21" fillId="7" borderId="3" xfId="33" applyFont="true" applyBorder="true" applyAlignment="false" applyProtection="true">
      <alignment horizontal="general" vertical="bottom" textRotation="0" wrapText="false" indent="0" shrinkToFit="false"/>
      <protection locked="true" hidden="false"/>
    </xf>
    <xf numFmtId="167" fontId="25" fillId="5" borderId="19" xfId="33" applyFont="true" applyBorder="true" applyAlignment="false" applyProtection="true">
      <alignment horizontal="general" vertical="bottom" textRotation="0" wrapText="false" indent="0" shrinkToFit="false"/>
      <protection locked="true" hidden="false"/>
    </xf>
    <xf numFmtId="167" fontId="27" fillId="5" borderId="19" xfId="33" applyFont="true" applyBorder="true" applyAlignment="false" applyProtection="true">
      <alignment horizontal="general" vertical="bottom" textRotation="0" wrapText="false" indent="0" shrinkToFit="false"/>
      <protection locked="true" hidden="false"/>
    </xf>
    <xf numFmtId="168" fontId="5" fillId="5" borderId="20" xfId="33" applyFont="true" applyBorder="true" applyAlignment="false" applyProtection="true">
      <alignment horizontal="general" vertical="bottom" textRotation="0" wrapText="false" indent="0" shrinkToFit="false"/>
      <protection locked="true" hidden="false"/>
    </xf>
    <xf numFmtId="167" fontId="27" fillId="5" borderId="21" xfId="33" applyFont="true" applyBorder="true" applyAlignment="false" applyProtection="true">
      <alignment horizontal="general" vertical="bottom" textRotation="0" wrapText="false" indent="0" shrinkToFit="false"/>
      <protection locked="true" hidden="false"/>
    </xf>
    <xf numFmtId="164" fontId="25" fillId="5" borderId="0" xfId="0" applyFont="true" applyBorder="false" applyAlignment="false" applyProtection="true">
      <alignment horizontal="general" vertical="bottom" textRotation="0" wrapText="false" indent="0" shrinkToFit="false"/>
      <protection locked="true" hidden="false"/>
    </xf>
    <xf numFmtId="164" fontId="0" fillId="5" borderId="22" xfId="0" applyFont="false" applyBorder="true" applyAlignment="false" applyProtection="true">
      <alignment horizontal="general" vertical="bottom" textRotation="0" wrapText="false" indent="0" shrinkToFit="false"/>
      <protection locked="true" hidden="false"/>
    </xf>
    <xf numFmtId="167" fontId="5" fillId="5" borderId="0" xfId="0" applyFont="true" applyBorder="false" applyAlignment="false" applyProtection="true">
      <alignment horizontal="general" vertical="bottom" textRotation="0" wrapText="false" indent="0" shrinkToFit="false"/>
      <protection locked="true" hidden="false"/>
    </xf>
    <xf numFmtId="164" fontId="5" fillId="5" borderId="0" xfId="0" applyFont="true" applyBorder="false" applyAlignment="false" applyProtection="true">
      <alignment horizontal="general" vertical="bottom" textRotation="0" wrapText="false" indent="0" shrinkToFit="false"/>
      <protection locked="true" hidden="false"/>
    </xf>
    <xf numFmtId="167" fontId="25" fillId="6" borderId="20" xfId="0" applyFont="true" applyBorder="true" applyAlignment="false" applyProtection="true">
      <alignment horizontal="general" vertical="bottom" textRotation="0" wrapText="false" indent="0" shrinkToFit="false"/>
      <protection locked="false" hidden="false"/>
    </xf>
    <xf numFmtId="167" fontId="26" fillId="6" borderId="23" xfId="0" applyFont="true" applyBorder="true" applyAlignment="true" applyProtection="true">
      <alignment horizontal="left" vertical="top" textRotation="0" wrapText="true" indent="0" shrinkToFit="false"/>
      <protection locked="false" hidden="false"/>
    </xf>
    <xf numFmtId="164" fontId="26" fillId="5" borderId="22" xfId="0" applyFont="true" applyBorder="true" applyAlignment="true" applyProtection="true">
      <alignment horizontal="left" vertical="top" textRotation="0" wrapText="true" indent="0" shrinkToFit="false"/>
      <protection locked="true" hidden="false"/>
    </xf>
    <xf numFmtId="164" fontId="26" fillId="5" borderId="0" xfId="0" applyFont="true" applyBorder="true" applyAlignment="false" applyProtection="true">
      <alignment horizontal="general" vertical="bottom" textRotation="0" wrapText="false" indent="0" shrinkToFit="false"/>
      <protection locked="true" hidden="false"/>
    </xf>
    <xf numFmtId="164" fontId="26" fillId="5" borderId="24" xfId="0" applyFont="true" applyBorder="true" applyAlignment="false" applyProtection="true">
      <alignment horizontal="general" vertical="bottom" textRotation="0" wrapText="false" indent="0" shrinkToFit="false"/>
      <protection locked="true" hidden="false"/>
    </xf>
    <xf numFmtId="164" fontId="31" fillId="0" borderId="0" xfId="0" applyFont="true" applyBorder="true" applyAlignment="true" applyProtection="true">
      <alignment horizontal="left" vertical="center" textRotation="0" wrapText="true" indent="0" shrinkToFit="false"/>
      <protection locked="true" hidden="false"/>
    </xf>
    <xf numFmtId="164" fontId="5" fillId="5" borderId="0" xfId="33" applyFont="true" applyBorder="true" applyAlignment="false" applyProtection="true">
      <alignment horizontal="general" vertical="bottom" textRotation="0" wrapText="false" indent="0" shrinkToFit="false"/>
      <protection locked="true" hidden="false"/>
    </xf>
    <xf numFmtId="164" fontId="27" fillId="5" borderId="0" xfId="33" applyFont="true" applyBorder="true" applyAlignment="true" applyProtection="true">
      <alignment horizontal="left" vertical="top" textRotation="0" wrapText="true" indent="0" shrinkToFit="false"/>
      <protection locked="true" hidden="false"/>
    </xf>
    <xf numFmtId="164" fontId="32" fillId="8" borderId="25" xfId="34" applyFont="true" applyBorder="true" applyAlignment="true" applyProtection="true">
      <alignment horizontal="left" vertical="bottom" textRotation="0" wrapText="false" indent="0" shrinkToFit="false"/>
      <protection locked="true" hidden="false"/>
    </xf>
    <xf numFmtId="167" fontId="34" fillId="8" borderId="26" xfId="0" applyFont="true" applyBorder="true" applyAlignment="false" applyProtection="true">
      <alignment horizontal="general" vertical="bottom" textRotation="0" wrapText="false" indent="0" shrinkToFit="false"/>
      <protection locked="true" hidden="false"/>
    </xf>
    <xf numFmtId="167" fontId="34" fillId="8" borderId="26" xfId="34" applyFont="true" applyBorder="true" applyAlignment="false" applyProtection="true">
      <alignment horizontal="general" vertical="bottom" textRotation="0" wrapText="false" indent="0" shrinkToFit="false"/>
      <protection locked="true" hidden="false"/>
    </xf>
    <xf numFmtId="164" fontId="34" fillId="8" borderId="26" xfId="0" applyFont="true" applyBorder="true" applyAlignment="false" applyProtection="true">
      <alignment horizontal="general" vertical="bottom" textRotation="0" wrapText="false" indent="0" shrinkToFit="false"/>
      <protection locked="true" hidden="false"/>
    </xf>
    <xf numFmtId="164" fontId="34" fillId="8" borderId="27" xfId="0" applyFont="true" applyBorder="true" applyAlignment="false" applyProtection="true">
      <alignment horizontal="general" vertical="bottom" textRotation="0" wrapText="false" indent="0" shrinkToFit="false"/>
      <protection locked="true" hidden="false"/>
    </xf>
    <xf numFmtId="164" fontId="21" fillId="7" borderId="3" xfId="34" applyFont="true" applyBorder="true" applyAlignment="true" applyProtection="true">
      <alignment horizontal="left" vertical="bottom" textRotation="0" wrapText="false" indent="0" shrinkToFit="false"/>
      <protection locked="true" hidden="false"/>
    </xf>
    <xf numFmtId="167" fontId="25" fillId="5" borderId="19" xfId="34" applyFont="true" applyBorder="true" applyAlignment="false" applyProtection="true">
      <alignment horizontal="general" vertical="bottom" textRotation="0" wrapText="false" indent="0" shrinkToFit="false"/>
      <protection locked="true" hidden="false"/>
    </xf>
    <xf numFmtId="168" fontId="25" fillId="5" borderId="20" xfId="34" applyFont="true" applyBorder="true" applyAlignment="false" applyProtection="true">
      <alignment horizontal="general" vertical="bottom" textRotation="0" wrapText="false" indent="0" shrinkToFit="false"/>
      <protection locked="true" hidden="false"/>
    </xf>
    <xf numFmtId="164" fontId="26" fillId="2" borderId="20" xfId="34" applyFont="true" applyBorder="true" applyAlignment="true" applyProtection="true">
      <alignment horizontal="center" vertical="center" textRotation="0" wrapText="true" indent="0" shrinkToFit="false"/>
      <protection locked="true" hidden="false"/>
    </xf>
    <xf numFmtId="167" fontId="5" fillId="2" borderId="5" xfId="26" applyFont="true" applyBorder="true" applyAlignment="true" applyProtection="true">
      <alignment horizontal="center" vertical="center" textRotation="0" wrapText="true" indent="0" shrinkToFit="false"/>
      <protection locked="true" hidden="false"/>
    </xf>
    <xf numFmtId="167" fontId="5" fillId="2" borderId="28" xfId="34" applyFont="true" applyBorder="true" applyAlignment="true" applyProtection="true">
      <alignment horizontal="center" vertical="center" textRotation="0" wrapText="true" indent="0" shrinkToFit="false"/>
      <protection locked="true" hidden="false"/>
    </xf>
    <xf numFmtId="167" fontId="5" fillId="2" borderId="7" xfId="34" applyFont="true" applyBorder="true" applyAlignment="true" applyProtection="true">
      <alignment horizontal="center" vertical="center" textRotation="0" wrapText="true" indent="0" shrinkToFit="false"/>
      <protection locked="true" hidden="false"/>
    </xf>
    <xf numFmtId="167" fontId="5" fillId="2" borderId="29" xfId="34" applyFont="true" applyBorder="true" applyAlignment="true" applyProtection="true">
      <alignment horizontal="center" vertical="center" textRotation="0" wrapText="true" indent="0" shrinkToFit="false"/>
      <protection locked="true" hidden="false"/>
    </xf>
    <xf numFmtId="164" fontId="5" fillId="2" borderId="5" xfId="34" applyFont="true" applyBorder="true" applyAlignment="true" applyProtection="true">
      <alignment horizontal="center" vertical="center" textRotation="0" wrapText="true" indent="0" shrinkToFit="false"/>
      <protection locked="true" hidden="false"/>
    </xf>
    <xf numFmtId="167" fontId="25" fillId="2" borderId="5" xfId="34" applyFont="true" applyBorder="true" applyAlignment="true" applyProtection="true">
      <alignment horizontal="center" vertical="center" textRotation="0" wrapText="true" indent="0" shrinkToFit="false"/>
      <protection locked="true" hidden="false"/>
    </xf>
    <xf numFmtId="167" fontId="35" fillId="9" borderId="9" xfId="34" applyFont="true" applyBorder="true" applyAlignment="true" applyProtection="true">
      <alignment horizontal="center" vertical="center" textRotation="0" wrapText="true" indent="0" shrinkToFit="false"/>
      <protection locked="true" hidden="false"/>
    </xf>
    <xf numFmtId="167" fontId="35" fillId="9" borderId="9" xfId="26" applyFont="true" applyBorder="true" applyAlignment="true" applyProtection="true">
      <alignment horizontal="center" vertical="center" textRotation="0" wrapText="true" indent="0" shrinkToFit="false"/>
      <protection locked="true" hidden="false"/>
    </xf>
    <xf numFmtId="167" fontId="35" fillId="9" borderId="30" xfId="34" applyFont="true" applyBorder="true" applyAlignment="true" applyProtection="true">
      <alignment horizontal="center" vertical="center" textRotation="0" wrapText="true" indent="0" shrinkToFit="false"/>
      <protection locked="true" hidden="false"/>
    </xf>
    <xf numFmtId="167" fontId="35" fillId="9" borderId="10" xfId="34" applyFont="true" applyBorder="true" applyAlignment="true" applyProtection="true">
      <alignment horizontal="center" vertical="center" textRotation="0" wrapText="true" indent="0" shrinkToFit="false"/>
      <protection locked="true" hidden="false"/>
    </xf>
    <xf numFmtId="167" fontId="35" fillId="9" borderId="31" xfId="34" applyFont="true" applyBorder="true" applyAlignment="true" applyProtection="true">
      <alignment horizontal="center" vertical="center" textRotation="0" wrapText="true" indent="0" shrinkToFit="false"/>
      <protection locked="true" hidden="false"/>
    </xf>
    <xf numFmtId="169" fontId="35" fillId="7" borderId="9" xfId="26" applyFont="true" applyBorder="true" applyAlignment="true" applyProtection="true">
      <alignment horizontal="center" vertical="center" textRotation="0" wrapText="false" indent="0" shrinkToFit="false"/>
      <protection locked="true" hidden="false"/>
    </xf>
    <xf numFmtId="164" fontId="35" fillId="5" borderId="0" xfId="0" applyFont="true" applyBorder="false" applyAlignment="false" applyProtection="true">
      <alignment horizontal="general" vertical="bottom" textRotation="0" wrapText="false" indent="0" shrinkToFit="false"/>
      <protection locked="true" hidden="false"/>
    </xf>
    <xf numFmtId="167" fontId="5" fillId="6" borderId="5" xfId="34" applyFont="true" applyBorder="true" applyAlignment="true" applyProtection="true">
      <alignment horizontal="center" vertical="bottom" textRotation="0" wrapText="true" indent="0" shrinkToFit="false"/>
      <protection locked="false" hidden="false"/>
    </xf>
    <xf numFmtId="167" fontId="5" fillId="6" borderId="16" xfId="34" applyFont="true" applyBorder="true" applyAlignment="false" applyProtection="true">
      <alignment horizontal="general" vertical="bottom" textRotation="0" wrapText="false" indent="0" shrinkToFit="false"/>
      <protection locked="false" hidden="false"/>
    </xf>
    <xf numFmtId="167" fontId="5" fillId="5" borderId="16" xfId="34" applyFont="true" applyBorder="true" applyAlignment="false" applyProtection="true">
      <alignment horizontal="general" vertical="bottom" textRotation="0" wrapText="false" indent="0" shrinkToFit="false"/>
      <protection locked="true" hidden="false"/>
    </xf>
    <xf numFmtId="167" fontId="5" fillId="6" borderId="32" xfId="34" applyFont="true" applyBorder="true" applyAlignment="false" applyProtection="true">
      <alignment horizontal="general" vertical="bottom" textRotation="0" wrapText="false" indent="0" shrinkToFit="false"/>
      <protection locked="false" hidden="false"/>
    </xf>
    <xf numFmtId="167" fontId="5" fillId="6" borderId="18" xfId="34" applyFont="true" applyBorder="true" applyAlignment="false" applyProtection="true">
      <alignment horizontal="general" vertical="bottom" textRotation="0" wrapText="false" indent="0" shrinkToFit="false"/>
      <protection locked="false" hidden="false"/>
    </xf>
    <xf numFmtId="167" fontId="5" fillId="6" borderId="33" xfId="34" applyFont="true" applyBorder="true" applyAlignment="false" applyProtection="true">
      <alignment horizontal="general" vertical="bottom" textRotation="0" wrapText="false" indent="0" shrinkToFit="false"/>
      <protection locked="false" hidden="false"/>
    </xf>
    <xf numFmtId="168" fontId="5" fillId="5" borderId="16" xfId="34" applyFont="true" applyBorder="true" applyAlignment="false" applyProtection="true">
      <alignment horizontal="general" vertical="bottom" textRotation="0" wrapText="false" indent="0" shrinkToFit="false"/>
      <protection locked="true" hidden="false"/>
    </xf>
    <xf numFmtId="170" fontId="37" fillId="5" borderId="16" xfId="0" applyFont="true" applyBorder="true" applyAlignment="false" applyProtection="true">
      <alignment horizontal="general" vertical="bottom" textRotation="0" wrapText="false" indent="0" shrinkToFit="false"/>
      <protection locked="true" hidden="false"/>
    </xf>
    <xf numFmtId="164" fontId="5" fillId="0" borderId="0" xfId="23" applyFont="true" applyBorder="false" applyAlignment="false" applyProtection="true">
      <alignment horizontal="general" vertical="bottom" textRotation="0" wrapText="false" indent="0" shrinkToFit="false"/>
      <protection locked="true" hidden="false"/>
    </xf>
    <xf numFmtId="167" fontId="5" fillId="6" borderId="13" xfId="34" applyFont="true" applyBorder="true" applyAlignment="true" applyProtection="true">
      <alignment horizontal="center" vertical="bottom" textRotation="0" wrapText="true" indent="0" shrinkToFit="false"/>
      <protection locked="false" hidden="false"/>
    </xf>
    <xf numFmtId="167" fontId="5" fillId="6" borderId="13" xfId="34" applyFont="true" applyBorder="true" applyAlignment="false" applyProtection="true">
      <alignment horizontal="general" vertical="bottom" textRotation="0" wrapText="false" indent="0" shrinkToFit="false"/>
      <protection locked="false" hidden="false"/>
    </xf>
    <xf numFmtId="167" fontId="5" fillId="5" borderId="13" xfId="34" applyFont="true" applyBorder="true" applyAlignment="false" applyProtection="true">
      <alignment horizontal="general" vertical="bottom" textRotation="0" wrapText="false" indent="0" shrinkToFit="false"/>
      <protection locked="true" hidden="false"/>
    </xf>
    <xf numFmtId="167" fontId="5" fillId="6" borderId="23" xfId="34" applyFont="true" applyBorder="true" applyAlignment="false" applyProtection="true">
      <alignment horizontal="general" vertical="bottom" textRotation="0" wrapText="false" indent="0" shrinkToFit="false"/>
      <protection locked="false" hidden="false"/>
    </xf>
    <xf numFmtId="167" fontId="5" fillId="6" borderId="1" xfId="34" applyFont="true" applyBorder="true" applyAlignment="false" applyProtection="true">
      <alignment horizontal="general" vertical="bottom" textRotation="0" wrapText="false" indent="0" shrinkToFit="false"/>
      <protection locked="false" hidden="false"/>
    </xf>
    <xf numFmtId="167" fontId="5" fillId="6" borderId="34" xfId="34" applyFont="true" applyBorder="true" applyAlignment="false" applyProtection="true">
      <alignment horizontal="general" vertical="bottom" textRotation="0" wrapText="false" indent="0" shrinkToFit="false"/>
      <protection locked="false" hidden="false"/>
    </xf>
    <xf numFmtId="168" fontId="5" fillId="5" borderId="13" xfId="34" applyFont="true" applyBorder="true" applyAlignment="false" applyProtection="true">
      <alignment horizontal="general" vertical="bottom" textRotation="0" wrapText="false" indent="0" shrinkToFit="false"/>
      <protection locked="true" hidden="false"/>
    </xf>
    <xf numFmtId="167" fontId="5" fillId="6" borderId="9" xfId="34" applyFont="true" applyBorder="true" applyAlignment="true" applyProtection="true">
      <alignment horizontal="center" vertical="bottom" textRotation="0" wrapText="true" indent="0" shrinkToFit="false"/>
      <protection locked="false" hidden="false"/>
    </xf>
    <xf numFmtId="167" fontId="5" fillId="6" borderId="9" xfId="34" applyFont="true" applyBorder="true" applyAlignment="false" applyProtection="true">
      <alignment horizontal="general" vertical="bottom" textRotation="0" wrapText="false" indent="0" shrinkToFit="false"/>
      <protection locked="false" hidden="false"/>
    </xf>
    <xf numFmtId="167" fontId="5" fillId="5" borderId="9" xfId="34" applyFont="true" applyBorder="true" applyAlignment="false" applyProtection="true">
      <alignment horizontal="general" vertical="bottom" textRotation="0" wrapText="false" indent="0" shrinkToFit="false"/>
      <protection locked="true" hidden="false"/>
    </xf>
    <xf numFmtId="167" fontId="5" fillId="6" borderId="30" xfId="34" applyFont="true" applyBorder="true" applyAlignment="false" applyProtection="true">
      <alignment horizontal="general" vertical="bottom" textRotation="0" wrapText="false" indent="0" shrinkToFit="false"/>
      <protection locked="false" hidden="false"/>
    </xf>
    <xf numFmtId="167" fontId="5" fillId="6" borderId="10" xfId="34" applyFont="true" applyBorder="true" applyAlignment="false" applyProtection="true">
      <alignment horizontal="general" vertical="bottom" textRotation="0" wrapText="false" indent="0" shrinkToFit="false"/>
      <protection locked="false" hidden="false"/>
    </xf>
    <xf numFmtId="167" fontId="5" fillId="6" borderId="31" xfId="34" applyFont="true" applyBorder="true" applyAlignment="false" applyProtection="true">
      <alignment horizontal="general" vertical="bottom" textRotation="0" wrapText="false" indent="0" shrinkToFit="false"/>
      <protection locked="false" hidden="false"/>
    </xf>
    <xf numFmtId="168" fontId="5" fillId="5" borderId="9" xfId="34" applyFont="true" applyBorder="true" applyAlignment="false" applyProtection="true">
      <alignment horizontal="general" vertical="bottom" textRotation="0" wrapText="false" indent="0" shrinkToFit="false"/>
      <protection locked="true" hidden="false"/>
    </xf>
    <xf numFmtId="170" fontId="37" fillId="5" borderId="9" xfId="0" applyFont="true" applyBorder="true" applyAlignment="false" applyProtection="true">
      <alignment horizontal="general" vertical="bottom" textRotation="0" wrapText="false" indent="0" shrinkToFit="false"/>
      <protection locked="true" hidden="false"/>
    </xf>
    <xf numFmtId="164" fontId="27" fillId="0" borderId="0" xfId="0" applyFont="true" applyBorder="false" applyAlignment="true" applyProtection="true">
      <alignment horizontal="general" vertical="center" textRotation="0" wrapText="false" indent="0" shrinkToFit="false"/>
      <protection locked="true" hidden="false"/>
    </xf>
    <xf numFmtId="164" fontId="0" fillId="5" borderId="0" xfId="0" applyFont="false" applyBorder="false" applyAlignment="true" applyProtection="true">
      <alignment horizontal="general" vertical="center" textRotation="0" wrapText="false" indent="0" shrinkToFit="false"/>
      <protection locked="true" hidden="false"/>
    </xf>
    <xf numFmtId="164" fontId="27" fillId="0" borderId="0" xfId="0" applyFont="true" applyBorder="true" applyAlignment="true" applyProtection="true">
      <alignment horizontal="left" vertical="center" textRotation="0" wrapText="true" indent="0" shrinkToFit="false"/>
      <protection locked="true" hidden="false"/>
    </xf>
    <xf numFmtId="164" fontId="38" fillId="2" borderId="1" xfId="0" applyFont="true" applyBorder="true" applyAlignment="true" applyProtection="false">
      <alignment horizontal="center" vertical="bottom" textRotation="0" wrapText="false" indent="0" shrinkToFit="false"/>
      <protection locked="true" hidden="false"/>
    </xf>
    <xf numFmtId="167" fontId="0" fillId="10" borderId="1" xfId="0" applyFont="false" applyBorder="true" applyAlignment="true" applyProtection="true">
      <alignment horizontal="right" vertical="center" textRotation="0" wrapText="false" indent="0" shrinkToFit="false"/>
      <protection locked="true" hidden="false"/>
    </xf>
    <xf numFmtId="164" fontId="0" fillId="10" borderId="1" xfId="0" applyFont="false" applyBorder="true" applyAlignment="false" applyProtection="true">
      <alignment horizontal="general" vertical="bottom" textRotation="0" wrapText="false" indent="0" shrinkToFit="false"/>
      <protection locked="true" hidden="false"/>
    </xf>
    <xf numFmtId="167" fontId="0" fillId="10" borderId="1" xfId="0" applyFont="false" applyBorder="true" applyAlignment="false" applyProtection="tru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24" applyFont="false" applyBorder="false" applyAlignment="false" applyProtection="true">
      <alignment horizontal="general" vertical="bottom" textRotation="0" wrapText="false" indent="0" shrinkToFit="false"/>
      <protection locked="true" hidden="true"/>
    </xf>
    <xf numFmtId="164" fontId="4" fillId="0" borderId="0" xfId="24" applyFont="false" applyBorder="false" applyAlignment="true" applyProtection="true">
      <alignment horizontal="left" vertical="bottom" textRotation="0" wrapText="false" indent="0" shrinkToFit="false"/>
      <protection locked="true" hidden="true"/>
    </xf>
    <xf numFmtId="164" fontId="4" fillId="0" borderId="0" xfId="24" applyFont="false" applyBorder="false" applyAlignment="true" applyProtection="true">
      <alignment horizontal="general" vertical="bottom" textRotation="0" wrapText="true" indent="0" shrinkToFit="false"/>
      <protection locked="true" hidden="true"/>
    </xf>
    <xf numFmtId="166" fontId="4" fillId="0" borderId="0" xfId="24" applyFont="false" applyBorder="false" applyAlignment="false" applyProtection="true">
      <alignment horizontal="general" vertical="bottom" textRotation="0" wrapText="false" indent="0" shrinkToFit="false"/>
      <protection locked="true" hidden="true"/>
    </xf>
    <xf numFmtId="170" fontId="14" fillId="5" borderId="0" xfId="22" applyFont="true" applyBorder="true" applyAlignment="true" applyProtection="true">
      <alignment horizontal="general" vertical="bottom" textRotation="0" wrapText="false" indent="0" shrinkToFit="false"/>
      <protection locked="true" hidden="true"/>
    </xf>
    <xf numFmtId="164" fontId="5" fillId="5" borderId="0" xfId="22" applyFont="false" applyBorder="false" applyAlignment="false" applyProtection="true">
      <alignment horizontal="general" vertical="bottom" textRotation="0" wrapText="false" indent="0" shrinkToFit="false"/>
      <protection locked="true" hidden="true"/>
    </xf>
    <xf numFmtId="164" fontId="26" fillId="0" borderId="0" xfId="22" applyFont="true" applyBorder="true" applyAlignment="true" applyProtection="true">
      <alignment horizontal="general" vertical="bottom" textRotation="0" wrapText="false" indent="0" shrinkToFit="false"/>
      <protection locked="true" hidden="true"/>
    </xf>
    <xf numFmtId="167" fontId="15" fillId="0" borderId="0" xfId="22" applyFont="true" applyBorder="true" applyAlignment="true" applyProtection="true">
      <alignment horizontal="left" vertical="bottom" textRotation="0" wrapText="false" indent="0" shrinkToFit="false"/>
      <protection locked="true" hidden="false"/>
    </xf>
    <xf numFmtId="164" fontId="39" fillId="5" borderId="0" xfId="32" applyFont="true" applyBorder="true" applyAlignment="false" applyProtection="true">
      <alignment horizontal="general" vertical="bottom" textRotation="0" wrapText="false" indent="0" shrinkToFit="false"/>
      <protection locked="true" hidden="true"/>
    </xf>
    <xf numFmtId="164" fontId="5" fillId="5" borderId="0" xfId="32" applyFont="false" applyBorder="false" applyAlignment="false" applyProtection="true">
      <alignment horizontal="general" vertical="bottom" textRotation="0" wrapText="false" indent="0" shrinkToFit="false"/>
      <protection locked="true" hidden="true"/>
    </xf>
    <xf numFmtId="166" fontId="5" fillId="5" borderId="0" xfId="32" applyFont="false" applyBorder="false" applyAlignment="false" applyProtection="true">
      <alignment horizontal="general" vertical="bottom" textRotation="0" wrapText="false" indent="0" shrinkToFit="false"/>
      <protection locked="true" hidden="true"/>
    </xf>
    <xf numFmtId="166" fontId="5" fillId="5" borderId="0" xfId="22" applyFont="false" applyBorder="false" applyAlignment="false" applyProtection="true">
      <alignment horizontal="general" vertical="bottom" textRotation="0" wrapText="false" indent="0" shrinkToFit="false"/>
      <protection locked="true" hidden="true"/>
    </xf>
    <xf numFmtId="164" fontId="39" fillId="0" borderId="0" xfId="22" applyFont="true" applyBorder="false" applyAlignment="false" applyProtection="true">
      <alignment horizontal="general" vertical="bottom" textRotation="0" wrapText="false" indent="0" shrinkToFit="false"/>
      <protection locked="true" hidden="true"/>
    </xf>
    <xf numFmtId="164" fontId="40" fillId="5" borderId="0" xfId="32" applyFont="true" applyBorder="true" applyAlignment="true" applyProtection="true">
      <alignment horizontal="general" vertical="bottom" textRotation="0" wrapText="false" indent="0" shrinkToFit="false"/>
      <protection locked="true" hidden="true"/>
    </xf>
    <xf numFmtId="171" fontId="21" fillId="5" borderId="0" xfId="32" applyFont="true" applyBorder="true" applyAlignment="false" applyProtection="true">
      <alignment horizontal="general" vertical="bottom" textRotation="0" wrapText="false" indent="0" shrinkToFit="false"/>
      <protection locked="true" hidden="true"/>
    </xf>
    <xf numFmtId="167" fontId="5" fillId="5" borderId="0" xfId="22" applyFont="false" applyBorder="false" applyAlignment="false" applyProtection="true">
      <alignment horizontal="general" vertical="bottom" textRotation="0" wrapText="false" indent="0" shrinkToFit="false"/>
      <protection locked="true" hidden="true"/>
    </xf>
    <xf numFmtId="164" fontId="26" fillId="5" borderId="0" xfId="22" applyFont="true" applyBorder="true" applyAlignment="true" applyProtection="true">
      <alignment horizontal="general" vertical="bottom" textRotation="0" wrapText="false" indent="0" shrinkToFit="false"/>
      <protection locked="true" hidden="true"/>
    </xf>
    <xf numFmtId="164" fontId="5" fillId="5" borderId="0" xfId="32" applyFont="false" applyBorder="true" applyAlignment="false" applyProtection="true">
      <alignment horizontal="general" vertical="bottom" textRotation="0" wrapText="false" indent="0" shrinkToFit="false"/>
      <protection locked="true" hidden="true"/>
    </xf>
    <xf numFmtId="164" fontId="41" fillId="5" borderId="0" xfId="32" applyFont="true" applyBorder="true" applyAlignment="true" applyProtection="true">
      <alignment horizontal="left" vertical="bottom" textRotation="0" wrapText="true" indent="0" shrinkToFit="false"/>
      <protection locked="true" hidden="true"/>
    </xf>
    <xf numFmtId="164" fontId="41" fillId="5" borderId="0" xfId="32" applyFont="true" applyBorder="false" applyAlignment="false" applyProtection="true">
      <alignment horizontal="general" vertical="bottom" textRotation="0" wrapText="false" indent="0" shrinkToFit="false"/>
      <protection locked="true" hidden="true"/>
    </xf>
    <xf numFmtId="164" fontId="43" fillId="11" borderId="6" xfId="24" applyFont="true" applyBorder="true" applyAlignment="true" applyProtection="true">
      <alignment horizontal="center" vertical="center" textRotation="0" wrapText="true" indent="0" shrinkToFit="false"/>
      <protection locked="true" hidden="false"/>
    </xf>
    <xf numFmtId="164" fontId="44" fillId="11" borderId="7" xfId="24" applyFont="true" applyBorder="true" applyAlignment="true" applyProtection="true">
      <alignment horizontal="center" vertical="center" textRotation="0" wrapText="true" indent="0" shrinkToFit="false"/>
      <protection locked="true" hidden="false"/>
    </xf>
    <xf numFmtId="164" fontId="43" fillId="11" borderId="7" xfId="24" applyFont="true" applyBorder="true" applyAlignment="true" applyProtection="true">
      <alignment horizontal="center" vertical="center" textRotation="0" wrapText="true" indent="0" shrinkToFit="false"/>
      <protection locked="true" hidden="false"/>
    </xf>
    <xf numFmtId="164" fontId="43" fillId="11" borderId="7" xfId="25" applyFont="true" applyBorder="true" applyAlignment="true" applyProtection="true">
      <alignment horizontal="center" vertical="center" textRotation="0" wrapText="true" indent="0" shrinkToFit="false"/>
      <protection locked="true" hidden="false"/>
    </xf>
    <xf numFmtId="164" fontId="43" fillId="12" borderId="7" xfId="25" applyFont="true" applyBorder="true" applyAlignment="true" applyProtection="true">
      <alignment horizontal="center" vertical="center" textRotation="0" wrapText="true" indent="0" shrinkToFit="false"/>
      <protection locked="true" hidden="false"/>
    </xf>
    <xf numFmtId="164" fontId="43" fillId="11" borderId="4" xfId="24" applyFont="true" applyBorder="true" applyAlignment="true" applyProtection="true">
      <alignment horizontal="center" vertical="center" textRotation="0" wrapText="true" indent="0" shrinkToFit="false"/>
      <protection locked="true" hidden="false"/>
    </xf>
    <xf numFmtId="164" fontId="4" fillId="0" borderId="0" xfId="24" applyFont="true" applyBorder="false" applyAlignment="true" applyProtection="true">
      <alignment horizontal="general" vertical="center" textRotation="0" wrapText="false" indent="0" shrinkToFit="false"/>
      <protection locked="true" hidden="false"/>
    </xf>
    <xf numFmtId="164" fontId="4" fillId="0" borderId="0" xfId="24" applyFont="true" applyBorder="false" applyAlignment="true" applyProtection="true">
      <alignment horizontal="center" vertical="center" textRotation="0" wrapText="false" indent="0" shrinkToFit="false"/>
      <protection locked="true" hidden="false"/>
    </xf>
    <xf numFmtId="164" fontId="4" fillId="0" borderId="0" xfId="24" applyFont="true" applyBorder="false" applyAlignment="true" applyProtection="true">
      <alignment horizontal="center" vertical="center" textRotation="0" wrapText="true" indent="0" shrinkToFit="false"/>
      <protection locked="true" hidden="false"/>
    </xf>
    <xf numFmtId="164" fontId="4" fillId="0" borderId="0" xfId="24" applyFont="false" applyBorder="false" applyAlignment="false" applyProtection="true">
      <alignment horizontal="general" vertical="bottom" textRotation="0" wrapText="false" indent="0" shrinkToFit="false"/>
      <protection locked="true" hidden="false"/>
    </xf>
    <xf numFmtId="164" fontId="43" fillId="11" borderId="35" xfId="24" applyFont="true" applyBorder="true" applyAlignment="true" applyProtection="true">
      <alignment horizontal="general" vertical="center" textRotation="0" wrapText="true" indent="0" shrinkToFit="false"/>
      <protection locked="true" hidden="false"/>
    </xf>
    <xf numFmtId="164" fontId="43" fillId="12" borderId="1" xfId="25" applyFont="true" applyBorder="true" applyAlignment="true" applyProtection="true">
      <alignment horizontal="center" vertical="center" textRotation="0" wrapText="true" indent="0" shrinkToFit="false"/>
      <protection locked="true" hidden="false"/>
    </xf>
    <xf numFmtId="164" fontId="38" fillId="9" borderId="36" xfId="24" applyFont="true" applyBorder="true" applyAlignment="true" applyProtection="true">
      <alignment horizontal="center" vertical="center" textRotation="0" wrapText="true" indent="0" shrinkToFit="false"/>
      <protection locked="true" hidden="false"/>
    </xf>
    <xf numFmtId="164" fontId="38" fillId="9" borderId="37" xfId="24" applyFont="true" applyBorder="true" applyAlignment="true" applyProtection="true">
      <alignment horizontal="center" vertical="center" textRotation="0" wrapText="true" indent="0" shrinkToFit="false"/>
      <protection locked="true" hidden="false"/>
    </xf>
    <xf numFmtId="164" fontId="38" fillId="9" borderId="12" xfId="24" applyFont="true" applyBorder="true" applyAlignment="true" applyProtection="true">
      <alignment horizontal="center" vertical="center" textRotation="0" wrapText="true" indent="0" shrinkToFit="false"/>
      <protection locked="true" hidden="false"/>
    </xf>
    <xf numFmtId="164" fontId="38" fillId="9" borderId="11" xfId="24" applyFont="true" applyBorder="true" applyAlignment="true" applyProtection="true">
      <alignment horizontal="center" vertical="center" textRotation="0" wrapText="true" indent="0" shrinkToFit="false"/>
      <protection locked="true" hidden="false"/>
    </xf>
    <xf numFmtId="164" fontId="38" fillId="9" borderId="1" xfId="24" applyFont="true" applyBorder="true" applyAlignment="true" applyProtection="true">
      <alignment horizontal="center" vertical="center" textRotation="0" wrapText="true" indent="0" shrinkToFit="false"/>
      <protection locked="true" hidden="false"/>
    </xf>
    <xf numFmtId="164" fontId="38" fillId="9" borderId="38" xfId="24" applyFont="true" applyBorder="true" applyAlignment="true" applyProtection="true">
      <alignment horizontal="center" vertical="center" textRotation="0" wrapText="true" indent="0" shrinkToFit="false"/>
      <protection locked="true" hidden="false"/>
    </xf>
    <xf numFmtId="165" fontId="5" fillId="0" borderId="0" xfId="35" applyFont="true" applyBorder="true" applyAlignment="true" applyProtection="true">
      <alignment horizontal="left" vertical="center" textRotation="0" wrapText="false" indent="0" shrinkToFit="false"/>
      <protection locked="true" hidden="false"/>
    </xf>
    <xf numFmtId="164" fontId="4" fillId="0" borderId="0" xfId="24" applyFont="true" applyBorder="false" applyAlignment="true" applyProtection="true">
      <alignment horizontal="left" vertical="bottom" textRotation="0" wrapText="false" indent="0" shrinkToFit="false"/>
      <protection locked="true" hidden="false"/>
    </xf>
    <xf numFmtId="164" fontId="4" fillId="0" borderId="0" xfId="24" applyFont="true" applyBorder="false" applyAlignment="true" applyProtection="true">
      <alignment horizontal="general" vertical="bottom" textRotation="0" wrapText="true" indent="0" shrinkToFit="false"/>
      <protection locked="true" hidden="false"/>
    </xf>
    <xf numFmtId="164" fontId="38" fillId="13" borderId="39" xfId="24" applyFont="true" applyBorder="true" applyAlignment="true" applyProtection="true">
      <alignment horizontal="center" vertical="center" textRotation="0" wrapText="true" indent="0" shrinkToFit="false"/>
      <protection locked="false" hidden="false"/>
    </xf>
    <xf numFmtId="164" fontId="38" fillId="6" borderId="40" xfId="24" applyFont="true" applyBorder="true" applyAlignment="true" applyProtection="true">
      <alignment horizontal="left" vertical="center" textRotation="0" wrapText="false" indent="0" shrinkToFit="false"/>
      <protection locked="false" hidden="false"/>
    </xf>
    <xf numFmtId="164" fontId="38" fillId="13" borderId="40" xfId="24" applyFont="true" applyBorder="true" applyAlignment="true" applyProtection="true">
      <alignment horizontal="center" vertical="center" textRotation="0" wrapText="true" indent="0" shrinkToFit="false"/>
      <protection locked="false" hidden="false"/>
    </xf>
    <xf numFmtId="164" fontId="38" fillId="11" borderId="41" xfId="24" applyFont="true" applyBorder="true" applyAlignment="true" applyProtection="true">
      <alignment horizontal="left" vertical="center" textRotation="0" wrapText="true" indent="0" shrinkToFit="false"/>
      <protection locked="true" hidden="false"/>
    </xf>
    <xf numFmtId="164" fontId="43" fillId="14" borderId="42" xfId="24" applyFont="true" applyBorder="true" applyAlignment="true" applyProtection="true">
      <alignment horizontal="general" vertical="center" textRotation="0" wrapText="true" indent="0" shrinkToFit="false"/>
      <protection locked="true" hidden="false"/>
    </xf>
    <xf numFmtId="165" fontId="38" fillId="13" borderId="37" xfId="24" applyFont="true" applyBorder="true" applyAlignment="true" applyProtection="true">
      <alignment horizontal="center" vertical="center" textRotation="0" wrapText="false" indent="0" shrinkToFit="false"/>
      <protection locked="false" hidden="false"/>
    </xf>
    <xf numFmtId="171" fontId="38" fillId="13" borderId="1" xfId="24" applyFont="true" applyBorder="true" applyAlignment="true" applyProtection="true">
      <alignment horizontal="center" vertical="center" textRotation="0" wrapText="false" indent="0" shrinkToFit="false"/>
      <protection locked="false" hidden="false"/>
    </xf>
    <xf numFmtId="167" fontId="38" fillId="13" borderId="35" xfId="24" applyFont="true" applyBorder="true" applyAlignment="true" applyProtection="true">
      <alignment horizontal="center" vertical="center" textRotation="0" wrapText="false" indent="0" shrinkToFit="false"/>
      <protection locked="false" hidden="false"/>
    </xf>
    <xf numFmtId="164" fontId="38" fillId="6" borderId="37" xfId="24" applyFont="true" applyBorder="true" applyAlignment="true" applyProtection="true">
      <alignment horizontal="center" vertical="center" textRotation="0" wrapText="false" indent="0" shrinkToFit="false"/>
      <protection locked="false" hidden="false"/>
    </xf>
    <xf numFmtId="168" fontId="38" fillId="6" borderId="37" xfId="24" applyFont="true" applyBorder="true" applyAlignment="true" applyProtection="true">
      <alignment horizontal="center" vertical="center" textRotation="0" wrapText="false" indent="0" shrinkToFit="false"/>
      <protection locked="false" hidden="false"/>
    </xf>
    <xf numFmtId="168" fontId="43" fillId="0" borderId="1" xfId="35" applyFont="true" applyBorder="true" applyAlignment="true" applyProtection="true">
      <alignment horizontal="right" vertical="bottom" textRotation="0" wrapText="false" indent="0" shrinkToFit="false"/>
      <protection locked="true" hidden="false"/>
    </xf>
    <xf numFmtId="168" fontId="43" fillId="0" borderId="15" xfId="24" applyFont="true" applyBorder="true" applyAlignment="true" applyProtection="true">
      <alignment horizontal="right" vertical="bottom" textRotation="0" wrapText="false" indent="0" shrinkToFit="false"/>
      <protection locked="true" hidden="false"/>
    </xf>
    <xf numFmtId="164" fontId="43" fillId="6" borderId="11" xfId="24" applyFont="true" applyBorder="true" applyAlignment="true" applyProtection="true">
      <alignment horizontal="right" vertical="bottom" textRotation="0" wrapText="false" indent="0" shrinkToFit="false"/>
      <protection locked="false" hidden="false"/>
    </xf>
    <xf numFmtId="164" fontId="43" fillId="6" borderId="1" xfId="24" applyFont="true" applyBorder="true" applyAlignment="true" applyProtection="true">
      <alignment horizontal="right" vertical="bottom" textRotation="0" wrapText="false" indent="0" shrinkToFit="false"/>
      <protection locked="false" hidden="false"/>
    </xf>
    <xf numFmtId="168" fontId="43" fillId="0" borderId="12" xfId="24" applyFont="true" applyBorder="true" applyAlignment="true" applyProtection="true">
      <alignment horizontal="right" vertical="bottom" textRotation="0" wrapText="false" indent="0" shrinkToFit="false"/>
      <protection locked="true" hidden="false"/>
    </xf>
    <xf numFmtId="167" fontId="37" fillId="0" borderId="43" xfId="24" applyFont="true" applyBorder="true" applyAlignment="true" applyProtection="true">
      <alignment horizontal="right" vertical="bottom" textRotation="0" wrapText="false" indent="0" shrinkToFit="false"/>
      <protection locked="true" hidden="false"/>
    </xf>
    <xf numFmtId="165" fontId="0" fillId="0" borderId="0" xfId="35" applyFont="true" applyBorder="true" applyAlignment="true" applyProtection="true">
      <alignment horizontal="left" vertical="center" textRotation="0" wrapText="false" indent="0" shrinkToFit="false"/>
      <protection locked="true" hidden="false"/>
    </xf>
    <xf numFmtId="164" fontId="4" fillId="0" borderId="0" xfId="24" applyFont="false" applyBorder="false" applyAlignment="true" applyProtection="true">
      <alignment horizontal="general" vertical="bottom" textRotation="0" wrapText="true" indent="0" shrinkToFit="false"/>
      <protection locked="true" hidden="false"/>
    </xf>
    <xf numFmtId="164" fontId="48" fillId="11" borderId="44" xfId="24" applyFont="true" applyBorder="true" applyAlignment="true" applyProtection="true">
      <alignment horizontal="left" vertical="center" textRotation="0" wrapText="true" indent="0" shrinkToFit="false"/>
      <protection locked="true" hidden="false"/>
    </xf>
    <xf numFmtId="164" fontId="43" fillId="14" borderId="45" xfId="24" applyFont="true" applyBorder="true" applyAlignment="true" applyProtection="true">
      <alignment horizontal="general" vertical="center" textRotation="0" wrapText="true" indent="0" shrinkToFit="false"/>
      <protection locked="true" hidden="false"/>
    </xf>
    <xf numFmtId="165" fontId="38" fillId="15" borderId="46" xfId="24" applyFont="true" applyBorder="true" applyAlignment="true" applyProtection="true">
      <alignment horizontal="center" vertical="center" textRotation="0" wrapText="false" indent="0" shrinkToFit="false"/>
      <protection locked="false" hidden="false"/>
    </xf>
    <xf numFmtId="171" fontId="38" fillId="13" borderId="41" xfId="24" applyFont="true" applyBorder="true" applyAlignment="true" applyProtection="true">
      <alignment horizontal="center" vertical="center" textRotation="0" wrapText="false" indent="0" shrinkToFit="false"/>
      <protection locked="false" hidden="false"/>
    </xf>
    <xf numFmtId="167" fontId="38" fillId="13" borderId="41" xfId="24" applyFont="true" applyBorder="true" applyAlignment="true" applyProtection="true">
      <alignment horizontal="center" vertical="center" textRotation="0" wrapText="false" indent="0" shrinkToFit="false"/>
      <protection locked="false" hidden="false"/>
    </xf>
    <xf numFmtId="164" fontId="38" fillId="6" borderId="47" xfId="24" applyFont="true" applyBorder="true" applyAlignment="true" applyProtection="true">
      <alignment horizontal="center" vertical="center" textRotation="0" wrapText="false" indent="0" shrinkToFit="false"/>
      <protection locked="false" hidden="false"/>
    </xf>
    <xf numFmtId="168" fontId="38" fillId="6" borderId="47" xfId="24" applyFont="true" applyBorder="true" applyAlignment="true" applyProtection="true">
      <alignment horizontal="center" vertical="center" textRotation="0" wrapText="false" indent="0" shrinkToFit="false"/>
      <protection locked="false" hidden="false"/>
    </xf>
    <xf numFmtId="168" fontId="38" fillId="6" borderId="48" xfId="24" applyFont="true" applyBorder="true" applyAlignment="true" applyProtection="true">
      <alignment horizontal="center" vertical="center" textRotation="0" wrapText="false" indent="0" shrinkToFit="false"/>
      <protection locked="false" hidden="false"/>
    </xf>
    <xf numFmtId="168" fontId="43" fillId="0" borderId="41" xfId="35" applyFont="true" applyBorder="true" applyAlignment="true" applyProtection="true">
      <alignment horizontal="right" vertical="bottom" textRotation="0" wrapText="false" indent="0" shrinkToFit="false"/>
      <protection locked="true" hidden="false"/>
    </xf>
    <xf numFmtId="168" fontId="43" fillId="0" borderId="49" xfId="24" applyFont="true" applyBorder="true" applyAlignment="true" applyProtection="true">
      <alignment horizontal="right" vertical="bottom" textRotation="0" wrapText="false" indent="0" shrinkToFit="false"/>
      <protection locked="true" hidden="false"/>
    </xf>
    <xf numFmtId="164" fontId="43" fillId="6" borderId="50" xfId="24" applyFont="true" applyBorder="true" applyAlignment="true" applyProtection="true">
      <alignment horizontal="right" vertical="bottom" textRotation="0" wrapText="false" indent="0" shrinkToFit="false"/>
      <protection locked="false" hidden="false"/>
    </xf>
    <xf numFmtId="164" fontId="43" fillId="6" borderId="41" xfId="24" applyFont="true" applyBorder="true" applyAlignment="true" applyProtection="true">
      <alignment horizontal="right" vertical="bottom" textRotation="0" wrapText="false" indent="0" shrinkToFit="false"/>
      <protection locked="false" hidden="false"/>
    </xf>
    <xf numFmtId="167" fontId="37" fillId="0" borderId="51" xfId="24" applyFont="true" applyBorder="true" applyAlignment="true" applyProtection="true">
      <alignment horizontal="right" vertical="bottom" textRotation="0" wrapText="false" indent="0" shrinkToFit="false"/>
      <protection locked="true" hidden="false"/>
    </xf>
    <xf numFmtId="164" fontId="38" fillId="13" borderId="17" xfId="24" applyFont="true" applyBorder="true" applyAlignment="true" applyProtection="true">
      <alignment horizontal="center" vertical="center" textRotation="0" wrapText="false" indent="0" shrinkToFit="false"/>
      <protection locked="false" hidden="false"/>
    </xf>
    <xf numFmtId="164" fontId="38" fillId="6" borderId="18" xfId="24" applyFont="true" applyBorder="true" applyAlignment="true" applyProtection="true">
      <alignment horizontal="left" vertical="center" textRotation="0" wrapText="true" indent="0" shrinkToFit="false"/>
      <protection locked="false" hidden="false"/>
    </xf>
    <xf numFmtId="164" fontId="38" fillId="13" borderId="18" xfId="24" applyFont="true" applyBorder="true" applyAlignment="true" applyProtection="true">
      <alignment horizontal="center" vertical="center" textRotation="0" wrapText="true" indent="0" shrinkToFit="false"/>
      <protection locked="false" hidden="false"/>
    </xf>
    <xf numFmtId="167" fontId="38" fillId="6" borderId="52" xfId="24" applyFont="true" applyBorder="true" applyAlignment="true" applyProtection="true">
      <alignment horizontal="center" vertical="center" textRotation="0" wrapText="false" indent="0" shrinkToFit="false"/>
      <protection locked="false" hidden="false"/>
    </xf>
    <xf numFmtId="164" fontId="38" fillId="13" borderId="18" xfId="24" applyFont="true" applyBorder="true" applyAlignment="true" applyProtection="true">
      <alignment horizontal="left" vertical="center" textRotation="0" wrapText="true" indent="0" shrinkToFit="false"/>
      <protection locked="false" hidden="false"/>
    </xf>
    <xf numFmtId="170" fontId="38" fillId="13" borderId="18" xfId="24" applyFont="true" applyBorder="true" applyAlignment="true" applyProtection="true">
      <alignment horizontal="general" vertical="center" textRotation="0" wrapText="true" indent="0" shrinkToFit="false"/>
      <protection locked="false" hidden="false"/>
    </xf>
    <xf numFmtId="165" fontId="38" fillId="13" borderId="33" xfId="24" applyFont="true" applyBorder="true" applyAlignment="true" applyProtection="true">
      <alignment horizontal="center" vertical="center" textRotation="0" wrapText="false" indent="0" shrinkToFit="false"/>
      <protection locked="false" hidden="false"/>
    </xf>
    <xf numFmtId="171" fontId="38" fillId="13" borderId="18" xfId="24" applyFont="true" applyBorder="true" applyAlignment="true" applyProtection="true">
      <alignment horizontal="center" vertical="center" textRotation="0" wrapText="false" indent="0" shrinkToFit="false"/>
      <protection locked="false" hidden="false"/>
    </xf>
    <xf numFmtId="167" fontId="38" fillId="13" borderId="53" xfId="24" applyFont="true" applyBorder="true" applyAlignment="true" applyProtection="true">
      <alignment horizontal="center" vertical="center" textRotation="0" wrapText="false" indent="0" shrinkToFit="false"/>
      <protection locked="false" hidden="false"/>
    </xf>
    <xf numFmtId="164" fontId="38" fillId="6" borderId="18" xfId="24" applyFont="true" applyBorder="true" applyAlignment="true" applyProtection="true">
      <alignment horizontal="center" vertical="center" textRotation="0" wrapText="false" indent="0" shrinkToFit="false"/>
      <protection locked="false" hidden="false"/>
    </xf>
    <xf numFmtId="168" fontId="38" fillId="6" borderId="18" xfId="24" applyFont="true" applyBorder="true" applyAlignment="true" applyProtection="true">
      <alignment horizontal="center" vertical="center" textRotation="0" wrapText="false" indent="0" shrinkToFit="false"/>
      <protection locked="false" hidden="false"/>
    </xf>
    <xf numFmtId="168" fontId="43" fillId="0" borderId="18" xfId="35" applyFont="true" applyBorder="true" applyAlignment="true" applyProtection="true">
      <alignment horizontal="right" vertical="bottom" textRotation="0" wrapText="false" indent="0" shrinkToFit="false"/>
      <protection locked="true" hidden="false"/>
    </xf>
    <xf numFmtId="164" fontId="43" fillId="6" borderId="17" xfId="24" applyFont="true" applyBorder="true" applyAlignment="true" applyProtection="true">
      <alignment horizontal="right" vertical="bottom" textRotation="0" wrapText="false" indent="0" shrinkToFit="false"/>
      <protection locked="false" hidden="false"/>
    </xf>
    <xf numFmtId="164" fontId="43" fillId="6" borderId="18" xfId="24" applyFont="true" applyBorder="true" applyAlignment="true" applyProtection="true">
      <alignment horizontal="right" vertical="bottom" textRotation="0" wrapText="false" indent="0" shrinkToFit="false"/>
      <protection locked="false" hidden="false"/>
    </xf>
    <xf numFmtId="167" fontId="37" fillId="0" borderId="54" xfId="24" applyFont="true" applyBorder="true" applyAlignment="true" applyProtection="true">
      <alignment horizontal="right" vertical="bottom" textRotation="0" wrapText="false" indent="0" shrinkToFit="false"/>
      <protection locked="true" hidden="false"/>
    </xf>
    <xf numFmtId="164" fontId="38" fillId="13" borderId="11" xfId="24" applyFont="true" applyBorder="true" applyAlignment="true" applyProtection="true">
      <alignment horizontal="center" vertical="center" textRotation="0" wrapText="false" indent="0" shrinkToFit="false"/>
      <protection locked="false" hidden="false"/>
    </xf>
    <xf numFmtId="164" fontId="38" fillId="6" borderId="1" xfId="24" applyFont="true" applyBorder="true" applyAlignment="true" applyProtection="true">
      <alignment horizontal="left" vertical="center" textRotation="0" wrapText="true" indent="0" shrinkToFit="false"/>
      <protection locked="false" hidden="false"/>
    </xf>
    <xf numFmtId="170" fontId="38" fillId="13" borderId="1" xfId="24" applyFont="true" applyBorder="true" applyAlignment="true" applyProtection="true">
      <alignment horizontal="general" vertical="center" textRotation="0" wrapText="true" indent="0" shrinkToFit="false"/>
      <protection locked="false" hidden="false"/>
    </xf>
    <xf numFmtId="167" fontId="38" fillId="13" borderId="1" xfId="24" applyFont="true" applyBorder="true" applyAlignment="true" applyProtection="true">
      <alignment horizontal="center" vertical="center" textRotation="0" wrapText="false" indent="0" shrinkToFit="false"/>
      <protection locked="false" hidden="false"/>
    </xf>
    <xf numFmtId="165" fontId="38" fillId="16" borderId="33" xfId="24" applyFont="true" applyBorder="true" applyAlignment="true" applyProtection="true">
      <alignment horizontal="center" vertical="center" textRotation="0" wrapText="false" indent="0" shrinkToFit="false"/>
      <protection locked="false" hidden="false"/>
    </xf>
    <xf numFmtId="164" fontId="38" fillId="13" borderId="14" xfId="24" applyFont="true" applyBorder="true" applyAlignment="true" applyProtection="true">
      <alignment horizontal="center" vertical="center" textRotation="0" wrapText="false" indent="0" shrinkToFit="false"/>
      <protection locked="false" hidden="false"/>
    </xf>
    <xf numFmtId="164" fontId="38" fillId="6" borderId="10" xfId="24" applyFont="true" applyBorder="true" applyAlignment="true" applyProtection="true">
      <alignment horizontal="left" vertical="center" textRotation="0" wrapText="true" indent="0" shrinkToFit="false"/>
      <protection locked="false" hidden="false"/>
    </xf>
    <xf numFmtId="167" fontId="38" fillId="13" borderId="10" xfId="24" applyFont="true" applyBorder="true" applyAlignment="true" applyProtection="true">
      <alignment horizontal="center" vertical="center" textRotation="0" wrapText="false" indent="0" shrinkToFit="false"/>
      <protection locked="false" hidden="false"/>
    </xf>
    <xf numFmtId="164" fontId="38" fillId="6" borderId="55" xfId="24" applyFont="true" applyBorder="true" applyAlignment="true" applyProtection="true">
      <alignment horizontal="left" vertical="center" textRotation="0" wrapText="true" indent="0" shrinkToFit="false"/>
      <protection locked="false" hidden="false"/>
    </xf>
    <xf numFmtId="164" fontId="38" fillId="13" borderId="10" xfId="24" applyFont="true" applyBorder="true" applyAlignment="true" applyProtection="true">
      <alignment horizontal="left" vertical="center" textRotation="0" wrapText="true" indent="0" shrinkToFit="false"/>
      <protection locked="false" hidden="false"/>
    </xf>
    <xf numFmtId="170" fontId="38" fillId="13" borderId="10" xfId="24" applyFont="true" applyBorder="true" applyAlignment="true" applyProtection="true">
      <alignment horizontal="general" vertical="center" textRotation="0" wrapText="true" indent="0" shrinkToFit="false"/>
      <protection locked="false" hidden="false"/>
    </xf>
    <xf numFmtId="165" fontId="38" fillId="16" borderId="56" xfId="24" applyFont="true" applyBorder="true" applyAlignment="true" applyProtection="true">
      <alignment horizontal="center" vertical="center" textRotation="0" wrapText="false" indent="0" shrinkToFit="false"/>
      <protection locked="false" hidden="false"/>
    </xf>
    <xf numFmtId="171" fontId="38" fillId="13" borderId="10" xfId="24" applyFont="true" applyBorder="true" applyAlignment="true" applyProtection="true">
      <alignment horizontal="center" vertical="center" textRotation="0" wrapText="false" indent="0" shrinkToFit="false"/>
      <protection locked="false" hidden="false"/>
    </xf>
    <xf numFmtId="164" fontId="38" fillId="6" borderId="55" xfId="24" applyFont="true" applyBorder="true" applyAlignment="true" applyProtection="true">
      <alignment horizontal="center" vertical="center" textRotation="0" wrapText="false" indent="0" shrinkToFit="false"/>
      <protection locked="false" hidden="false"/>
    </xf>
    <xf numFmtId="168" fontId="38" fillId="6" borderId="55" xfId="24" applyFont="true" applyBorder="true" applyAlignment="true" applyProtection="true">
      <alignment horizontal="center" vertical="center" textRotation="0" wrapText="false" indent="0" shrinkToFit="false"/>
      <protection locked="false" hidden="false"/>
    </xf>
    <xf numFmtId="168" fontId="43" fillId="0" borderId="10" xfId="35" applyFont="true" applyBorder="true" applyAlignment="true" applyProtection="true">
      <alignment horizontal="right" vertical="bottom" textRotation="0" wrapText="false" indent="0" shrinkToFit="false"/>
      <protection locked="true" hidden="false"/>
    </xf>
    <xf numFmtId="168" fontId="43" fillId="0" borderId="57" xfId="24" applyFont="true" applyBorder="true" applyAlignment="true" applyProtection="true">
      <alignment horizontal="right" vertical="bottom" textRotation="0" wrapText="false" indent="0" shrinkToFit="false"/>
      <protection locked="true" hidden="false"/>
    </xf>
    <xf numFmtId="164" fontId="43" fillId="6" borderId="14" xfId="24" applyFont="true" applyBorder="true" applyAlignment="true" applyProtection="true">
      <alignment horizontal="right" vertical="bottom" textRotation="0" wrapText="false" indent="0" shrinkToFit="false"/>
      <protection locked="false" hidden="false"/>
    </xf>
    <xf numFmtId="164" fontId="43" fillId="6" borderId="10" xfId="24" applyFont="true" applyBorder="true" applyAlignment="true" applyProtection="true">
      <alignment horizontal="right" vertical="bottom" textRotation="0" wrapText="false" indent="0" shrinkToFit="false"/>
      <protection locked="false" hidden="false"/>
    </xf>
    <xf numFmtId="168" fontId="43" fillId="0" borderId="8" xfId="24" applyFont="true" applyBorder="true" applyAlignment="true" applyProtection="true">
      <alignment horizontal="right" vertical="bottom" textRotation="0" wrapText="false" indent="0" shrinkToFit="false"/>
      <protection locked="true" hidden="false"/>
    </xf>
    <xf numFmtId="167" fontId="37" fillId="0" borderId="9" xfId="24" applyFont="true" applyBorder="true" applyAlignment="true" applyProtection="true">
      <alignment horizontal="right" vertical="bottom" textRotation="0" wrapText="false" indent="0" shrinkToFit="false"/>
      <protection locked="true" hidden="false"/>
    </xf>
    <xf numFmtId="164" fontId="38" fillId="0" borderId="0" xfId="24" applyFont="true" applyBorder="true" applyAlignment="true" applyProtection="true">
      <alignment horizontal="center" vertical="center" textRotation="0" wrapText="false" indent="0" shrinkToFit="false"/>
      <protection locked="true" hidden="false"/>
    </xf>
    <xf numFmtId="164" fontId="38" fillId="0" borderId="0" xfId="24" applyFont="true" applyBorder="true" applyAlignment="true" applyProtection="true">
      <alignment horizontal="left" vertical="center" textRotation="0" wrapText="true" indent="0" shrinkToFit="false"/>
      <protection locked="true" hidden="false"/>
    </xf>
    <xf numFmtId="164" fontId="38" fillId="0" borderId="0" xfId="24" applyFont="true" applyBorder="true" applyAlignment="true" applyProtection="true">
      <alignment horizontal="center" vertical="center" textRotation="0" wrapText="true" indent="0" shrinkToFit="false"/>
      <protection locked="true" hidden="false"/>
    </xf>
    <xf numFmtId="164" fontId="38" fillId="0" borderId="0" xfId="24" applyFont="true" applyBorder="true" applyAlignment="true" applyProtection="true">
      <alignment horizontal="general" vertical="center" textRotation="0" wrapText="true" indent="0" shrinkToFit="false"/>
      <protection locked="true" hidden="false"/>
    </xf>
    <xf numFmtId="165" fontId="38" fillId="0" borderId="0" xfId="24" applyFont="true" applyBorder="true" applyAlignment="true" applyProtection="true">
      <alignment horizontal="center" vertical="center" textRotation="0" wrapText="false" indent="0" shrinkToFit="false"/>
      <protection locked="true" hidden="false"/>
    </xf>
    <xf numFmtId="171" fontId="38" fillId="0" borderId="0" xfId="24" applyFont="true" applyBorder="true" applyAlignment="true" applyProtection="true">
      <alignment horizontal="center" vertical="center" textRotation="0" wrapText="false" indent="0" shrinkToFit="false"/>
      <protection locked="true" hidden="false"/>
    </xf>
    <xf numFmtId="167" fontId="38" fillId="0" borderId="0" xfId="24" applyFont="true" applyBorder="true" applyAlignment="true" applyProtection="true">
      <alignment horizontal="center" vertical="center" textRotation="0" wrapText="false" indent="0" shrinkToFit="false"/>
      <protection locked="true" hidden="false"/>
    </xf>
    <xf numFmtId="168" fontId="38" fillId="0" borderId="0" xfId="24" applyFont="true" applyBorder="true" applyAlignment="true" applyProtection="true">
      <alignment horizontal="center" vertical="center" textRotation="0" wrapText="false" indent="0" shrinkToFit="false"/>
      <protection locked="true" hidden="false"/>
    </xf>
    <xf numFmtId="164" fontId="43" fillId="0" borderId="0" xfId="24" applyFont="true" applyBorder="false" applyAlignment="true" applyProtection="true">
      <alignment horizontal="right" vertical="bottom" textRotation="0" wrapText="false" indent="0" shrinkToFit="false"/>
      <protection locked="true" hidden="false"/>
    </xf>
    <xf numFmtId="168" fontId="16" fillId="11" borderId="20" xfId="24" applyFont="true" applyBorder="true" applyAlignment="false" applyProtection="true">
      <alignment horizontal="general" vertical="bottom" textRotation="0" wrapText="false" indent="0" shrinkToFit="false"/>
      <protection locked="true" hidden="false"/>
    </xf>
    <xf numFmtId="170" fontId="49" fillId="0" borderId="0" xfId="24" applyFont="true" applyBorder="true" applyAlignment="true" applyProtection="true">
      <alignment horizontal="right" vertical="bottom" textRotation="0" wrapText="false" indent="0" shrinkToFit="false"/>
      <protection locked="true" hidden="false"/>
    </xf>
    <xf numFmtId="168" fontId="50" fillId="0" borderId="0" xfId="24" applyFont="true" applyBorder="true" applyAlignment="true" applyProtection="true">
      <alignment horizontal="right" vertical="bottom" textRotation="0" wrapText="false" indent="0" shrinkToFit="false"/>
      <protection locked="true" hidden="false"/>
    </xf>
    <xf numFmtId="164" fontId="51" fillId="0" borderId="0" xfId="24" applyFont="true" applyBorder="true" applyAlignment="true" applyProtection="true">
      <alignment horizontal="general" vertical="center" textRotation="0" wrapText="false" indent="0" shrinkToFit="false"/>
      <protection locked="true" hidden="false"/>
    </xf>
    <xf numFmtId="164" fontId="4" fillId="0" borderId="0" xfId="24" applyFont="false" applyBorder="true" applyAlignment="true" applyProtection="true">
      <alignment horizontal="general" vertical="center" textRotation="0" wrapText="false" indent="0" shrinkToFit="false"/>
      <protection locked="true" hidden="false"/>
    </xf>
    <xf numFmtId="168" fontId="16" fillId="0" borderId="0" xfId="24" applyFont="true" applyBorder="true" applyAlignment="true" applyProtection="true">
      <alignment horizontal="right" vertical="center" textRotation="0" wrapText="false" indent="0" shrinkToFit="false"/>
      <protection locked="true" hidden="false"/>
    </xf>
    <xf numFmtId="167" fontId="37" fillId="14" borderId="58" xfId="24" applyFont="true" applyBorder="true" applyAlignment="true" applyProtection="true">
      <alignment horizontal="right" vertical="bottom" textRotation="0" wrapText="false" indent="0" shrinkToFit="false"/>
      <protection locked="true" hidden="false"/>
    </xf>
    <xf numFmtId="167" fontId="37" fillId="14" borderId="9" xfId="24" applyFont="true" applyBorder="true" applyAlignment="true" applyProtection="true">
      <alignment horizontal="right" vertical="bottom" textRotation="0" wrapText="false" indent="0" shrinkToFit="false"/>
      <protection locked="true" hidden="false"/>
    </xf>
    <xf numFmtId="167" fontId="37" fillId="0" borderId="0" xfId="24" applyFont="true" applyBorder="true" applyAlignment="true" applyProtection="true">
      <alignment horizontal="right" vertical="bottom" textRotation="0" wrapText="false" indent="0" shrinkToFit="false"/>
      <protection locked="true" hidden="false"/>
    </xf>
    <xf numFmtId="164" fontId="52" fillId="16" borderId="34" xfId="24" applyFont="true" applyBorder="true" applyAlignment="true" applyProtection="true">
      <alignment horizontal="left" vertical="center" textRotation="0" wrapText="false" indent="0" shrinkToFit="false"/>
      <protection locked="true" hidden="false"/>
    </xf>
    <xf numFmtId="164" fontId="38" fillId="16" borderId="59" xfId="24" applyFont="true" applyBorder="true" applyAlignment="true" applyProtection="true">
      <alignment horizontal="center" vertical="center" textRotation="0" wrapText="true" indent="0" shrinkToFit="false"/>
      <protection locked="true" hidden="false"/>
    </xf>
    <xf numFmtId="164" fontId="38" fillId="16" borderId="59" xfId="24" applyFont="true" applyBorder="true" applyAlignment="true" applyProtection="true">
      <alignment horizontal="left" vertical="center" textRotation="0" wrapText="true" indent="0" shrinkToFit="false"/>
      <protection locked="true" hidden="false"/>
    </xf>
    <xf numFmtId="164" fontId="38" fillId="16" borderId="59" xfId="24" applyFont="true" applyBorder="true" applyAlignment="true" applyProtection="true">
      <alignment horizontal="general" vertical="center" textRotation="0" wrapText="true" indent="0" shrinkToFit="false"/>
      <protection locked="true" hidden="false"/>
    </xf>
    <xf numFmtId="165" fontId="38" fillId="16" borderId="23" xfId="24" applyFont="true" applyBorder="true" applyAlignment="true" applyProtection="true">
      <alignment horizontal="center" vertical="center" textRotation="0" wrapText="false" indent="0" shrinkToFit="false"/>
      <protection locked="true" hidden="false"/>
    </xf>
    <xf numFmtId="164" fontId="23" fillId="6" borderId="1" xfId="24" applyFont="true" applyBorder="true" applyAlignment="true" applyProtection="true">
      <alignment horizontal="left" vertical="center" textRotation="0" wrapText="true" indent="0" shrinkToFit="false"/>
      <protection locked="true" hidden="false"/>
    </xf>
    <xf numFmtId="171" fontId="23" fillId="6" borderId="34" xfId="24" applyFont="true" applyBorder="true" applyAlignment="true" applyProtection="true">
      <alignment horizontal="general" vertical="center" textRotation="0" wrapText="false" indent="0" shrinkToFit="false"/>
      <protection locked="true" hidden="false"/>
    </xf>
    <xf numFmtId="171" fontId="23" fillId="6" borderId="1" xfId="24" applyFont="true" applyBorder="true" applyAlignment="true" applyProtection="true">
      <alignment horizontal="left" vertical="center" textRotation="0" wrapText="false" indent="0" shrinkToFit="false"/>
      <protection locked="true" hidden="false"/>
    </xf>
    <xf numFmtId="164" fontId="23" fillId="6" borderId="1" xfId="24" applyFont="true" applyBorder="true" applyAlignment="true" applyProtection="true">
      <alignment horizontal="general" vertical="center" textRotation="0" wrapText="true" indent="0" shrinkToFit="false"/>
      <protection locked="true" hidden="false"/>
    </xf>
    <xf numFmtId="165" fontId="23" fillId="16" borderId="1" xfId="24" applyFont="true" applyBorder="true" applyAlignment="true" applyProtection="true">
      <alignment horizontal="center" vertical="center" textRotation="0" wrapText="false" indent="0" shrinkToFit="false"/>
      <protection locked="true" hidden="false"/>
    </xf>
    <xf numFmtId="164" fontId="26" fillId="6" borderId="1" xfId="24" applyFont="true" applyBorder="true" applyAlignment="true" applyProtection="true">
      <alignment horizontal="left" vertical="center" textRotation="0" wrapText="true" indent="0" shrinkToFit="false"/>
      <protection locked="false" hidden="false"/>
    </xf>
    <xf numFmtId="171" fontId="26" fillId="6" borderId="34" xfId="24" applyFont="true" applyBorder="true" applyAlignment="true" applyProtection="true">
      <alignment horizontal="general" vertical="center" textRotation="0" wrapText="false" indent="0" shrinkToFit="false"/>
      <protection locked="false" hidden="false"/>
    </xf>
    <xf numFmtId="171" fontId="23" fillId="6" borderId="1" xfId="24" applyFont="true" applyBorder="true" applyAlignment="true" applyProtection="true">
      <alignment horizontal="left" vertical="center" textRotation="0" wrapText="false" indent="0" shrinkToFit="false"/>
      <protection locked="false" hidden="false"/>
    </xf>
    <xf numFmtId="164" fontId="26" fillId="6" borderId="1" xfId="24" applyFont="true" applyBorder="true" applyAlignment="true" applyProtection="true">
      <alignment horizontal="general" vertical="center" textRotation="0" wrapText="true" indent="0" shrinkToFit="false"/>
      <protection locked="false" hidden="false"/>
    </xf>
    <xf numFmtId="165" fontId="26" fillId="16" borderId="1" xfId="24" applyFont="true" applyBorder="true" applyAlignment="true" applyProtection="true">
      <alignment horizontal="center" vertical="center" textRotation="0" wrapText="false" indent="0" shrinkToFit="false"/>
      <protection locked="false" hidden="false"/>
    </xf>
    <xf numFmtId="164" fontId="38" fillId="0" borderId="60" xfId="24" applyFont="true" applyBorder="true" applyAlignment="true" applyProtection="true">
      <alignment horizontal="center" vertical="center" textRotation="0" wrapText="false" indent="0" shrinkToFit="false"/>
      <protection locked="true" hidden="false"/>
    </xf>
    <xf numFmtId="164" fontId="38" fillId="0" borderId="22" xfId="24" applyFont="true" applyBorder="true" applyAlignment="true" applyProtection="true">
      <alignment horizontal="left" vertical="center" textRotation="0" wrapText="true" indent="0" shrinkToFit="false"/>
      <protection locked="true" hidden="false"/>
    </xf>
    <xf numFmtId="164" fontId="38" fillId="0" borderId="22" xfId="24" applyFont="true" applyBorder="true" applyAlignment="true" applyProtection="true">
      <alignment horizontal="center" vertical="center" textRotation="0" wrapText="true" indent="0" shrinkToFit="false"/>
      <protection locked="true" hidden="false"/>
    </xf>
    <xf numFmtId="164" fontId="38" fillId="0" borderId="22" xfId="24" applyFont="true" applyBorder="true" applyAlignment="true" applyProtection="true">
      <alignment horizontal="general" vertical="center" textRotation="0" wrapText="true" indent="0" shrinkToFit="false"/>
      <protection locked="true" hidden="false"/>
    </xf>
    <xf numFmtId="165" fontId="38" fillId="0" borderId="22" xfId="24" applyFont="true" applyBorder="true" applyAlignment="true" applyProtection="true">
      <alignment horizontal="center" vertical="center" textRotation="0" wrapText="false" indent="0" shrinkToFit="false"/>
      <protection locked="true" hidden="false"/>
    </xf>
    <xf numFmtId="171" fontId="38" fillId="0" borderId="22" xfId="24" applyFont="true" applyBorder="true" applyAlignment="true" applyProtection="true">
      <alignment horizontal="center" vertical="center" textRotation="0" wrapText="false" indent="0" shrinkToFit="false"/>
      <protection locked="true" hidden="false"/>
    </xf>
    <xf numFmtId="167" fontId="38" fillId="0" borderId="22" xfId="24" applyFont="true" applyBorder="true" applyAlignment="true" applyProtection="true">
      <alignment horizontal="center" vertical="center" textRotation="0" wrapText="false" indent="0" shrinkToFit="false"/>
      <protection locked="true" hidden="false"/>
    </xf>
    <xf numFmtId="164" fontId="38" fillId="0" borderId="22" xfId="24" applyFont="true" applyBorder="true" applyAlignment="true" applyProtection="true">
      <alignment horizontal="center" vertical="center" textRotation="0" wrapText="false" indent="0" shrinkToFit="false"/>
      <protection locked="true" hidden="false"/>
    </xf>
    <xf numFmtId="168" fontId="38" fillId="0" borderId="22" xfId="24" applyFont="true" applyBorder="true" applyAlignment="true" applyProtection="true">
      <alignment horizontal="center" vertical="center" textRotation="0" wrapText="false" indent="0" shrinkToFit="false"/>
      <protection locked="true" hidden="false"/>
    </xf>
    <xf numFmtId="168" fontId="16" fillId="0" borderId="22" xfId="24" applyFont="true" applyBorder="true" applyAlignment="true" applyProtection="true">
      <alignment horizontal="right" vertical="center" textRotation="0" wrapText="false" indent="0" shrinkToFit="false"/>
      <protection locked="true" hidden="false"/>
    </xf>
    <xf numFmtId="167" fontId="37" fillId="0" borderId="22" xfId="24" applyFont="true" applyBorder="true" applyAlignment="true" applyProtection="true">
      <alignment horizontal="right" vertical="bottom" textRotation="0" wrapText="false" indent="0" shrinkToFit="false"/>
      <protection locked="true" hidden="false"/>
    </xf>
    <xf numFmtId="164" fontId="43" fillId="12" borderId="4" xfId="25" applyFont="true" applyBorder="true" applyAlignment="true" applyProtection="true">
      <alignment horizontal="center" vertical="center" textRotation="0" wrapText="true" indent="0" shrinkToFit="false"/>
      <protection locked="true" hidden="false"/>
    </xf>
    <xf numFmtId="164" fontId="27" fillId="0" borderId="61" xfId="24" applyFont="true" applyBorder="true" applyAlignment="true" applyProtection="true">
      <alignment horizontal="left" vertical="center" textRotation="0" wrapText="true" indent="0" shrinkToFit="false"/>
      <protection locked="true" hidden="false"/>
    </xf>
    <xf numFmtId="164" fontId="43" fillId="12" borderId="12" xfId="25" applyFont="true" applyBorder="true" applyAlignment="true" applyProtection="true">
      <alignment horizontal="center" vertical="center" textRotation="0" wrapText="true" indent="0" shrinkToFit="false"/>
      <protection locked="true" hidden="false"/>
    </xf>
    <xf numFmtId="164" fontId="38" fillId="0" borderId="62" xfId="24" applyFont="true" applyBorder="true" applyAlignment="true" applyProtection="true">
      <alignment horizontal="center" vertical="center" textRotation="0" wrapText="false" indent="0" shrinkToFit="false"/>
      <protection locked="true" hidden="false"/>
    </xf>
    <xf numFmtId="164" fontId="38" fillId="0" borderId="2" xfId="24" applyFont="true" applyBorder="true" applyAlignment="true" applyProtection="true">
      <alignment horizontal="left" vertical="center" textRotation="0" wrapText="true" indent="0" shrinkToFit="false"/>
      <protection locked="true" hidden="false"/>
    </xf>
    <xf numFmtId="164" fontId="38" fillId="0" borderId="2" xfId="24" applyFont="true" applyBorder="true" applyAlignment="true" applyProtection="true">
      <alignment horizontal="center" vertical="center" textRotation="0" wrapText="true" indent="0" shrinkToFit="false"/>
      <protection locked="true" hidden="false"/>
    </xf>
    <xf numFmtId="164" fontId="38" fillId="0" borderId="2" xfId="24" applyFont="true" applyBorder="true" applyAlignment="true" applyProtection="true">
      <alignment horizontal="general" vertical="center" textRotation="0" wrapText="true" indent="0" shrinkToFit="false"/>
      <protection locked="true" hidden="false"/>
    </xf>
    <xf numFmtId="165" fontId="38" fillId="0" borderId="2" xfId="24" applyFont="true" applyBorder="true" applyAlignment="true" applyProtection="true">
      <alignment horizontal="center" vertical="center" textRotation="0" wrapText="false" indent="0" shrinkToFit="false"/>
      <protection locked="true" hidden="false"/>
    </xf>
    <xf numFmtId="171" fontId="38" fillId="0" borderId="2" xfId="24" applyFont="true" applyBorder="true" applyAlignment="true" applyProtection="true">
      <alignment horizontal="center" vertical="center" textRotation="0" wrapText="false" indent="0" shrinkToFit="false"/>
      <protection locked="true" hidden="false"/>
    </xf>
    <xf numFmtId="167" fontId="38" fillId="0" borderId="2" xfId="24" applyFont="true" applyBorder="true" applyAlignment="true" applyProtection="true">
      <alignment horizontal="center" vertical="center" textRotation="0" wrapText="false" indent="0" shrinkToFit="false"/>
      <protection locked="true" hidden="false"/>
    </xf>
    <xf numFmtId="164" fontId="38" fillId="0" borderId="2" xfId="24" applyFont="true" applyBorder="true" applyAlignment="true" applyProtection="true">
      <alignment horizontal="center" vertical="center" textRotation="0" wrapText="false" indent="0" shrinkToFit="false"/>
      <protection locked="true" hidden="false"/>
    </xf>
    <xf numFmtId="168" fontId="38" fillId="0" borderId="2" xfId="24" applyFont="true" applyBorder="true" applyAlignment="true" applyProtection="true">
      <alignment horizontal="center" vertical="center" textRotation="0" wrapText="false" indent="0" shrinkToFit="false"/>
      <protection locked="true" hidden="false"/>
    </xf>
    <xf numFmtId="168" fontId="16" fillId="0" borderId="2" xfId="24" applyFont="true" applyBorder="true" applyAlignment="true" applyProtection="true">
      <alignment horizontal="right" vertical="center" textRotation="0" wrapText="false" indent="0" shrinkToFit="false"/>
      <protection locked="true" hidden="false"/>
    </xf>
    <xf numFmtId="167" fontId="37" fillId="0" borderId="2" xfId="24" applyFont="true" applyBorder="true" applyAlignment="true" applyProtection="true">
      <alignment horizontal="right" vertical="bottom" textRotation="0" wrapText="false" indent="0" shrinkToFit="false"/>
      <protection locked="true" hidden="false"/>
    </xf>
    <xf numFmtId="164" fontId="38" fillId="0" borderId="61" xfId="24" applyFont="true" applyBorder="true" applyAlignment="true" applyProtection="true">
      <alignment horizontal="center" vertical="center" textRotation="0" wrapText="false" indent="0" shrinkToFit="false"/>
      <protection locked="true" hidden="false"/>
    </xf>
    <xf numFmtId="170" fontId="37" fillId="14" borderId="58" xfId="24" applyFont="true" applyBorder="true" applyAlignment="true" applyProtection="true">
      <alignment horizontal="right" vertical="bottom" textRotation="0" wrapText="false" indent="0" shrinkToFit="false"/>
      <protection locked="true" hidden="false"/>
    </xf>
    <xf numFmtId="164" fontId="49" fillId="0" borderId="2" xfId="24" applyFont="true" applyBorder="true" applyAlignment="true" applyProtection="true">
      <alignment horizontal="right" vertical="bottom" textRotation="0" wrapText="false" indent="0" shrinkToFit="false"/>
      <protection locked="true" hidden="false"/>
    </xf>
    <xf numFmtId="170" fontId="37" fillId="14" borderId="20" xfId="24" applyFont="true" applyBorder="true" applyAlignment="true" applyProtection="true">
      <alignment horizontal="right" vertical="bottom" textRotation="0" wrapText="false" indent="0" shrinkToFit="false"/>
      <protection locked="true" hidden="false"/>
    </xf>
    <xf numFmtId="164" fontId="43" fillId="0" borderId="0" xfId="24" applyFont="true" applyBorder="true" applyAlignment="true" applyProtection="true">
      <alignment horizontal="center" vertical="center" textRotation="0" wrapText="true" indent="0" shrinkToFit="false"/>
      <protection locked="true" hidden="false"/>
    </xf>
    <xf numFmtId="164" fontId="53" fillId="0" borderId="0" xfId="24" applyFont="true" applyBorder="true" applyAlignment="true" applyProtection="true">
      <alignment horizontal="general" vertical="center" textRotation="0" wrapText="false" indent="0" shrinkToFit="false"/>
      <protection locked="true" hidden="false"/>
    </xf>
    <xf numFmtId="164" fontId="54" fillId="11" borderId="5" xfId="24" applyFont="true" applyBorder="true" applyAlignment="true" applyProtection="true">
      <alignment horizontal="left" vertical="bottom" textRotation="0" wrapText="true" indent="0" shrinkToFit="false"/>
      <protection locked="true" hidden="false"/>
    </xf>
    <xf numFmtId="164" fontId="38" fillId="5" borderId="36" xfId="24" applyFont="true" applyBorder="true" applyAlignment="true" applyProtection="true">
      <alignment horizontal="left" vertical="center" textRotation="0" wrapText="false" indent="0" shrinkToFit="false"/>
      <protection locked="true" hidden="false"/>
    </xf>
    <xf numFmtId="164" fontId="38" fillId="5" borderId="42" xfId="24" applyFont="true" applyBorder="true" applyAlignment="true" applyProtection="true">
      <alignment horizontal="left" vertical="center" textRotation="0" wrapText="false" indent="0" shrinkToFit="false"/>
      <protection locked="true" hidden="false"/>
    </xf>
    <xf numFmtId="164" fontId="38" fillId="5" borderId="59" xfId="24" applyFont="true" applyBorder="true" applyAlignment="true" applyProtection="true">
      <alignment horizontal="left" vertical="center" textRotation="0" wrapText="false" indent="0" shrinkToFit="false"/>
      <protection locked="true" hidden="false"/>
    </xf>
    <xf numFmtId="164" fontId="38" fillId="6" borderId="59" xfId="24" applyFont="true" applyBorder="true" applyAlignment="true" applyProtection="true">
      <alignment horizontal="left" vertical="center" textRotation="0" wrapText="false" indent="0" shrinkToFit="false"/>
      <protection locked="false" hidden="false"/>
    </xf>
    <xf numFmtId="164" fontId="38" fillId="5" borderId="24" xfId="24" applyFont="true" applyBorder="true" applyAlignment="true" applyProtection="true">
      <alignment horizontal="left" vertical="center" textRotation="0" wrapText="false" indent="0" shrinkToFit="false"/>
      <protection locked="true" hidden="false"/>
    </xf>
    <xf numFmtId="164" fontId="38" fillId="5" borderId="0" xfId="24" applyFont="true" applyBorder="true" applyAlignment="true" applyProtection="true">
      <alignment horizontal="left" vertical="center" textRotation="0" wrapText="false" indent="0" shrinkToFit="false"/>
      <protection locked="true" hidden="false"/>
    </xf>
    <xf numFmtId="164" fontId="56" fillId="5" borderId="59" xfId="24" applyFont="true" applyBorder="true" applyAlignment="true" applyProtection="true">
      <alignment horizontal="left" vertical="center" textRotation="0" wrapText="false" indent="0" shrinkToFit="false"/>
      <protection locked="true" hidden="false"/>
    </xf>
    <xf numFmtId="164" fontId="57" fillId="5" borderId="59" xfId="24" applyFont="true" applyBorder="true" applyAlignment="true" applyProtection="true">
      <alignment horizontal="left" vertical="center" textRotation="0" wrapText="false" indent="0" shrinkToFit="false"/>
      <protection locked="true" hidden="false"/>
    </xf>
    <xf numFmtId="164" fontId="56" fillId="5" borderId="59" xfId="24" applyFont="true" applyBorder="true" applyAlignment="true" applyProtection="true">
      <alignment horizontal="right" vertical="bottom" textRotation="0" wrapText="false" indent="0" shrinkToFit="false"/>
      <protection locked="true" hidden="false"/>
    </xf>
    <xf numFmtId="168" fontId="56" fillId="5" borderId="24" xfId="24" applyFont="true" applyBorder="true" applyAlignment="true" applyProtection="true">
      <alignment horizontal="right" vertical="bottom" textRotation="0" wrapText="false" indent="0" shrinkToFit="false"/>
      <protection locked="true" hidden="false"/>
    </xf>
    <xf numFmtId="164" fontId="38" fillId="5" borderId="24" xfId="24" applyFont="true" applyBorder="true" applyAlignment="true" applyProtection="true">
      <alignment horizontal="left" vertical="bottom" textRotation="0" wrapText="false" indent="0" shrinkToFit="false"/>
      <protection locked="true" hidden="false"/>
    </xf>
    <xf numFmtId="164" fontId="38" fillId="5" borderId="43" xfId="24" applyFont="true" applyBorder="true" applyAlignment="true" applyProtection="true">
      <alignment horizontal="left" vertical="center" textRotation="0" wrapText="false" indent="0" shrinkToFit="false"/>
      <protection locked="true" hidden="false"/>
    </xf>
    <xf numFmtId="164" fontId="38" fillId="6" borderId="11" xfId="24" applyFont="true" applyBorder="true" applyAlignment="true" applyProtection="true">
      <alignment horizontal="center" vertical="center" textRotation="0" wrapText="false" indent="0" shrinkToFit="false"/>
      <protection locked="false" hidden="false"/>
    </xf>
    <xf numFmtId="164" fontId="38" fillId="13" borderId="1" xfId="24" applyFont="true" applyBorder="true" applyAlignment="true" applyProtection="true">
      <alignment horizontal="center" vertical="center" textRotation="0" wrapText="true" indent="0" shrinkToFit="false"/>
      <protection locked="false" hidden="false"/>
    </xf>
    <xf numFmtId="164" fontId="38" fillId="11" borderId="1" xfId="24" applyFont="true" applyBorder="true" applyAlignment="true" applyProtection="true">
      <alignment horizontal="left" vertical="center" textRotation="0" wrapText="true" indent="0" shrinkToFit="false"/>
      <protection locked="true" hidden="false"/>
    </xf>
    <xf numFmtId="164" fontId="43" fillId="11" borderId="1" xfId="24" applyFont="true" applyBorder="true" applyAlignment="true" applyProtection="true">
      <alignment horizontal="general" vertical="center" textRotation="0" wrapText="true" indent="0" shrinkToFit="false"/>
      <protection locked="true" hidden="false"/>
    </xf>
    <xf numFmtId="164" fontId="38" fillId="11" borderId="1" xfId="24" applyFont="true" applyBorder="true" applyAlignment="true" applyProtection="true">
      <alignment horizontal="general" vertical="center" textRotation="0" wrapText="true" indent="0" shrinkToFit="false"/>
      <protection locked="true" hidden="false"/>
    </xf>
    <xf numFmtId="165" fontId="38" fillId="13" borderId="1" xfId="24" applyFont="true" applyBorder="true" applyAlignment="true" applyProtection="true">
      <alignment horizontal="center" vertical="center" textRotation="0" wrapText="false" indent="0" shrinkToFit="false"/>
      <protection locked="false" hidden="false"/>
    </xf>
    <xf numFmtId="164" fontId="38" fillId="13" borderId="35" xfId="24" applyFont="true" applyBorder="true" applyAlignment="true" applyProtection="true">
      <alignment horizontal="center" vertical="center" textRotation="0" wrapText="false" indent="0" shrinkToFit="false"/>
      <protection locked="false" hidden="false"/>
    </xf>
    <xf numFmtId="164" fontId="38" fillId="6" borderId="1" xfId="24" applyFont="true" applyBorder="true" applyAlignment="true" applyProtection="true">
      <alignment horizontal="center" vertical="center" textRotation="0" wrapText="false" indent="0" shrinkToFit="false"/>
      <protection locked="false" hidden="false"/>
    </xf>
    <xf numFmtId="168" fontId="38" fillId="6" borderId="1" xfId="24" applyFont="true" applyBorder="true" applyAlignment="true" applyProtection="true">
      <alignment horizontal="center" vertical="center" textRotation="0" wrapText="false" indent="0" shrinkToFit="false"/>
      <protection locked="false" hidden="false"/>
    </xf>
    <xf numFmtId="170" fontId="38" fillId="13" borderId="1" xfId="24" applyFont="true" applyBorder="true" applyAlignment="true" applyProtection="true">
      <alignment horizontal="general" vertical="center" textRotation="0" wrapText="true" indent="0" shrinkToFit="false"/>
      <protection locked="true" hidden="false"/>
    </xf>
    <xf numFmtId="171" fontId="38" fillId="5" borderId="0" xfId="24" applyFont="true" applyBorder="true" applyAlignment="true" applyProtection="true">
      <alignment horizontal="left" vertical="center" textRotation="0" wrapText="false" indent="0" shrinkToFit="false"/>
      <protection locked="true" hidden="false"/>
    </xf>
    <xf numFmtId="165" fontId="38" fillId="13" borderId="18" xfId="24" applyFont="true" applyBorder="true" applyAlignment="true" applyProtection="true">
      <alignment horizontal="center" vertical="center" textRotation="0" wrapText="false" indent="0" shrinkToFit="false"/>
      <protection locked="false" hidden="false"/>
    </xf>
    <xf numFmtId="164" fontId="38" fillId="0" borderId="43" xfId="24" applyFont="true" applyBorder="true" applyAlignment="true" applyProtection="true">
      <alignment horizontal="left" vertical="center" textRotation="0" wrapText="false" indent="0" shrinkToFit="false"/>
      <protection locked="true" hidden="false"/>
    </xf>
    <xf numFmtId="164" fontId="38" fillId="13" borderId="1" xfId="24" applyFont="true" applyBorder="true" applyAlignment="true" applyProtection="true">
      <alignment horizontal="center" vertical="center" textRotation="0" wrapText="false" indent="0" shrinkToFit="false"/>
      <protection locked="false" hidden="false"/>
    </xf>
    <xf numFmtId="164" fontId="38" fillId="6" borderId="14" xfId="24" applyFont="true" applyBorder="true" applyAlignment="true" applyProtection="true">
      <alignment horizontal="center" vertical="center" textRotation="0" wrapText="false" indent="0" shrinkToFit="false"/>
      <protection locked="false" hidden="false"/>
    </xf>
    <xf numFmtId="164" fontId="38" fillId="13" borderId="10" xfId="24" applyFont="true" applyBorder="true" applyAlignment="true" applyProtection="true">
      <alignment horizontal="center" vertical="center" textRotation="0" wrapText="true" indent="0" shrinkToFit="false"/>
      <protection locked="false" hidden="false"/>
    </xf>
    <xf numFmtId="164" fontId="38" fillId="13" borderId="10" xfId="24" applyFont="true" applyBorder="true" applyAlignment="true" applyProtection="true">
      <alignment horizontal="center" vertical="center" textRotation="0" wrapText="false" indent="0" shrinkToFit="false"/>
      <protection locked="false" hidden="false"/>
    </xf>
    <xf numFmtId="164" fontId="38" fillId="6" borderId="10" xfId="24" applyFont="true" applyBorder="true" applyAlignment="true" applyProtection="true">
      <alignment horizontal="center" vertical="center" textRotation="0" wrapText="false" indent="0" shrinkToFit="false"/>
      <protection locked="false" hidden="false"/>
    </xf>
    <xf numFmtId="168" fontId="38" fillId="6" borderId="10" xfId="24" applyFont="true" applyBorder="true" applyAlignment="true" applyProtection="true">
      <alignment horizontal="center" vertical="center" textRotation="0" wrapText="false" indent="0" shrinkToFit="false"/>
      <protection locked="false" hidden="false"/>
    </xf>
    <xf numFmtId="164" fontId="4" fillId="0" borderId="0" xfId="24" applyFont="false" applyBorder="true" applyAlignment="true" applyProtection="true">
      <alignment horizontal="center" vertical="center" textRotation="0" wrapText="false" indent="0" shrinkToFit="false"/>
      <protection locked="true" hidden="false"/>
    </xf>
    <xf numFmtId="164" fontId="4" fillId="0" borderId="0" xfId="24" applyFont="false" applyBorder="true" applyAlignment="true" applyProtection="true">
      <alignment horizontal="left" vertical="center" textRotation="0" wrapText="true" indent="0" shrinkToFit="false"/>
      <protection locked="true" hidden="false"/>
    </xf>
    <xf numFmtId="164" fontId="58" fillId="0" borderId="0" xfId="24" applyFont="true" applyBorder="true" applyAlignment="true" applyProtection="true">
      <alignment horizontal="left" vertical="center" textRotation="0" wrapText="true" indent="0" shrinkToFit="false"/>
      <protection locked="true" hidden="false"/>
    </xf>
    <xf numFmtId="164" fontId="4" fillId="0" borderId="0" xfId="24" applyFont="false" applyBorder="true" applyAlignment="true" applyProtection="true">
      <alignment horizontal="general" vertical="center" textRotation="0" wrapText="true" indent="0" shrinkToFit="false"/>
      <protection locked="true" hidden="false"/>
    </xf>
    <xf numFmtId="167" fontId="4" fillId="0" borderId="0" xfId="24" applyFont="true" applyBorder="true" applyAlignment="true" applyProtection="true">
      <alignment horizontal="center" vertical="center" textRotation="0" wrapText="false" indent="0" shrinkToFit="false"/>
      <protection locked="true" hidden="false"/>
    </xf>
    <xf numFmtId="164" fontId="4" fillId="0" borderId="0" xfId="24" applyFont="true" applyBorder="true" applyAlignment="true" applyProtection="true">
      <alignment horizontal="center" vertical="center" textRotation="0" wrapText="false" indent="0" shrinkToFit="false"/>
      <protection locked="true" hidden="false"/>
    </xf>
    <xf numFmtId="168" fontId="4" fillId="0" borderId="0" xfId="24" applyFont="false" applyBorder="true" applyAlignment="true" applyProtection="true">
      <alignment horizontal="center" vertical="center" textRotation="0" wrapText="false" indent="0" shrinkToFit="false"/>
      <protection locked="true" hidden="false"/>
    </xf>
    <xf numFmtId="168" fontId="59" fillId="0" borderId="0" xfId="35" applyFont="true" applyBorder="true" applyAlignment="true" applyProtection="true">
      <alignment horizontal="right" vertical="bottom" textRotation="0" wrapText="false" indent="0" shrinkToFit="false"/>
      <protection locked="true" hidden="false"/>
    </xf>
    <xf numFmtId="168" fontId="59" fillId="0" borderId="0" xfId="24" applyFont="true" applyBorder="true" applyAlignment="true" applyProtection="true">
      <alignment horizontal="right" vertical="bottom" textRotation="0" wrapText="false" indent="0" shrinkToFit="false"/>
      <protection locked="true" hidden="false"/>
    </xf>
    <xf numFmtId="167" fontId="60" fillId="0" borderId="0" xfId="24" applyFont="true" applyBorder="true" applyAlignment="true" applyProtection="true">
      <alignment horizontal="right" vertical="bottom" textRotation="0" wrapText="false" indent="0" shrinkToFit="false"/>
      <protection locked="true" hidden="false"/>
    </xf>
    <xf numFmtId="164" fontId="4" fillId="0" borderId="0" xfId="24" applyFont="false" applyBorder="false" applyAlignment="true" applyProtection="true">
      <alignment horizontal="general" vertical="center" textRotation="0" wrapText="false" indent="0" shrinkToFit="false"/>
      <protection locked="true" hidden="false"/>
    </xf>
    <xf numFmtId="164" fontId="60" fillId="0" borderId="0" xfId="24" applyFont="true" applyBorder="true" applyAlignment="true" applyProtection="true">
      <alignment horizontal="general" vertical="top" textRotation="0" wrapText="false" indent="0" shrinkToFit="false"/>
      <protection locked="true" hidden="false"/>
    </xf>
    <xf numFmtId="164" fontId="4" fillId="0" borderId="0" xfId="24" applyFont="false" applyBorder="false" applyAlignment="false" applyProtection="true">
      <alignment horizontal="general" vertical="bottom" textRotation="0" wrapText="false" indent="0" shrinkToFit="false"/>
      <protection locked="false" hidden="false"/>
    </xf>
    <xf numFmtId="164" fontId="60" fillId="0" borderId="0" xfId="24" applyFont="true" applyBorder="true" applyAlignment="true" applyProtection="true">
      <alignment horizontal="general" vertical="top" textRotation="0" wrapText="false" indent="0" shrinkToFit="false"/>
      <protection locked="false" hidden="false"/>
    </xf>
    <xf numFmtId="164" fontId="4" fillId="0" borderId="0" xfId="24" applyFont="false" applyBorder="true" applyAlignment="true" applyProtection="true">
      <alignment horizontal="general" vertical="bottom" textRotation="0" wrapText="false" indent="0" shrinkToFit="false"/>
      <protection locked="false" hidden="false"/>
    </xf>
    <xf numFmtId="164" fontId="38" fillId="0" borderId="0" xfId="24" applyFont="true" applyBorder="true" applyAlignment="true" applyProtection="true">
      <alignment horizontal="general" vertical="bottom" textRotation="0" wrapText="false" indent="0" shrinkToFit="false"/>
      <protection locked="false" hidden="false"/>
    </xf>
    <xf numFmtId="168" fontId="43" fillId="0" borderId="0" xfId="35" applyFont="true" applyBorder="true" applyAlignment="true" applyProtection="true">
      <alignment horizontal="general" vertical="bottom" textRotation="0" wrapText="false" indent="0" shrinkToFit="false"/>
      <protection locked="false" hidden="false"/>
    </xf>
    <xf numFmtId="168" fontId="43" fillId="0" borderId="0" xfId="35" applyFont="true" applyBorder="true" applyAlignment="true" applyProtection="true">
      <alignment horizontal="general" vertical="bottom" textRotation="0" wrapText="false" indent="0" shrinkToFit="false"/>
      <protection locked="true" hidden="false"/>
    </xf>
    <xf numFmtId="164" fontId="60" fillId="0" borderId="0" xfId="24" applyFont="true" applyBorder="true" applyAlignment="true" applyProtection="true">
      <alignment horizontal="left" vertical="center" textRotation="0" wrapText="true" indent="0" shrinkToFit="false"/>
      <protection locked="true" hidden="false"/>
    </xf>
    <xf numFmtId="164" fontId="61" fillId="0" borderId="0" xfId="0" applyFont="true" applyBorder="true" applyAlignment="true" applyProtection="false">
      <alignment horizontal="left" vertical="center" textRotation="0" wrapText="true" indent="0" shrinkToFit="false"/>
      <protection locked="true" hidden="false"/>
    </xf>
    <xf numFmtId="164" fontId="61" fillId="0" borderId="0" xfId="0" applyFont="true" applyBorder="false" applyAlignment="true" applyProtection="false">
      <alignment horizontal="left" vertical="center" textRotation="0" wrapText="true" indent="0" shrinkToFit="false"/>
      <protection locked="true" hidden="false"/>
    </xf>
    <xf numFmtId="164" fontId="61" fillId="0" borderId="0" xfId="24" applyFont="true" applyBorder="false" applyAlignment="true" applyProtection="true">
      <alignment horizontal="left" vertical="bottom" textRotation="0" wrapText="false" indent="0" shrinkToFit="false"/>
      <protection locked="true" hidden="true"/>
    </xf>
    <xf numFmtId="164" fontId="61" fillId="0" borderId="0" xfId="25" applyFont="true" applyBorder="false" applyAlignment="false" applyProtection="true">
      <alignment horizontal="general" vertical="bottom" textRotation="0" wrapText="false" indent="0" shrinkToFit="false"/>
      <protection locked="true" hidden="false"/>
    </xf>
    <xf numFmtId="164" fontId="6" fillId="0" borderId="0" xfId="22" applyFont="true" applyBorder="false" applyAlignment="false" applyProtection="false">
      <alignment horizontal="general" vertical="bottom" textRotation="0" wrapText="false" indent="0" shrinkToFit="false"/>
      <protection locked="true" hidden="false"/>
    </xf>
    <xf numFmtId="166" fontId="9" fillId="0" borderId="0" xfId="20" applyFont="true" applyBorder="true" applyAlignment="true" applyProtection="true">
      <alignment horizontal="general" vertical="bottom" textRotation="0" wrapText="false" indent="0" shrinkToFit="false"/>
      <protection locked="true" hidden="false"/>
    </xf>
    <xf numFmtId="164" fontId="8" fillId="0" borderId="0" xfId="22" applyFont="true" applyBorder="false" applyAlignment="false" applyProtection="false">
      <alignment horizontal="general" vertical="bottom" textRotation="0" wrapText="false" indent="0" shrinkToFit="false"/>
      <protection locked="true" hidden="false"/>
    </xf>
    <xf numFmtId="167" fontId="4" fillId="0" borderId="0" xfId="24" applyFont="false" applyBorder="false" applyAlignment="false" applyProtection="true">
      <alignment horizontal="general" vertical="bottom" textRotation="0" wrapText="false" indent="0" shrinkToFit="false"/>
      <protection locked="true" hidden="false"/>
    </xf>
    <xf numFmtId="168" fontId="4" fillId="0" borderId="0" xfId="24" applyFont="false" applyBorder="false" applyAlignment="false" applyProtection="true">
      <alignment horizontal="general" vertical="bottom" textRotation="0" wrapText="false" indent="0" shrinkToFit="false"/>
      <protection locked="true" hidden="false"/>
    </xf>
    <xf numFmtId="164" fontId="62" fillId="0" borderId="0" xfId="24" applyFont="true" applyBorder="false" applyAlignment="false" applyProtection="true">
      <alignment horizontal="general" vertical="bottom" textRotation="0" wrapText="false" indent="0" shrinkToFit="false"/>
      <protection locked="true" hidden="false"/>
    </xf>
    <xf numFmtId="170" fontId="14" fillId="5" borderId="0" xfId="22" applyFont="true" applyBorder="true" applyAlignment="true" applyProtection="true">
      <alignment horizontal="general" vertical="bottom" textRotation="0" wrapText="false" indent="0" shrinkToFit="false"/>
      <protection locked="true" hidden="false"/>
    </xf>
    <xf numFmtId="164" fontId="5" fillId="5" borderId="0" xfId="22" applyFont="false" applyBorder="false" applyAlignment="false" applyProtection="true">
      <alignment horizontal="general" vertical="bottom" textRotation="0" wrapText="false" indent="0" shrinkToFit="false"/>
      <protection locked="true" hidden="false"/>
    </xf>
    <xf numFmtId="167" fontId="5" fillId="0" borderId="0" xfId="22" applyFont="false" applyBorder="false" applyAlignment="false" applyProtection="true">
      <alignment horizontal="general" vertical="bottom" textRotation="0" wrapText="false" indent="0" shrinkToFit="false"/>
      <protection locked="true" hidden="false"/>
    </xf>
    <xf numFmtId="167" fontId="63" fillId="5" borderId="0" xfId="22" applyFont="true" applyBorder="true" applyAlignment="true" applyProtection="true">
      <alignment horizontal="left" vertical="bottom" textRotation="0" wrapText="false" indent="0" shrinkToFit="false"/>
      <protection locked="true" hidden="false"/>
    </xf>
    <xf numFmtId="167" fontId="5" fillId="5" borderId="0" xfId="22" applyFont="false" applyBorder="false" applyAlignment="false" applyProtection="true">
      <alignment horizontal="general" vertical="bottom" textRotation="0" wrapText="false" indent="0" shrinkToFit="false"/>
      <protection locked="true" hidden="false"/>
    </xf>
    <xf numFmtId="167" fontId="25" fillId="5" borderId="0" xfId="22" applyFont="true" applyBorder="true" applyAlignment="false" applyProtection="true">
      <alignment horizontal="general" vertical="bottom" textRotation="0" wrapText="false" indent="0" shrinkToFit="false"/>
      <protection locked="true" hidden="false"/>
    </xf>
    <xf numFmtId="168" fontId="5" fillId="5" borderId="0" xfId="22" applyFont="false" applyBorder="false" applyAlignment="false" applyProtection="true">
      <alignment horizontal="general" vertical="bottom" textRotation="0" wrapText="false" indent="0" shrinkToFit="false"/>
      <protection locked="true" hidden="false"/>
    </xf>
    <xf numFmtId="164" fontId="40" fillId="5" borderId="0" xfId="32" applyFont="true" applyBorder="true" applyAlignment="true" applyProtection="true">
      <alignment horizontal="general" vertical="bottom" textRotation="0" wrapText="false" indent="0" shrinkToFit="false"/>
      <protection locked="true" hidden="false"/>
    </xf>
    <xf numFmtId="167" fontId="5" fillId="5" borderId="0" xfId="32" applyFont="false" applyBorder="true" applyAlignment="false" applyProtection="true">
      <alignment horizontal="general" vertical="bottom" textRotation="0" wrapText="false" indent="0" shrinkToFit="false"/>
      <protection locked="true" hidden="false"/>
    </xf>
    <xf numFmtId="167" fontId="16" fillId="5" borderId="0" xfId="32" applyFont="true" applyBorder="true" applyAlignment="false" applyProtection="true">
      <alignment horizontal="general" vertical="bottom" textRotation="0" wrapText="false" indent="0" shrinkToFit="false"/>
      <protection locked="true" hidden="false"/>
    </xf>
    <xf numFmtId="167" fontId="15" fillId="5" borderId="0" xfId="32" applyFont="true" applyBorder="true" applyAlignment="true" applyProtection="true">
      <alignment horizontal="left" vertical="bottom" textRotation="0" wrapText="false" indent="0" shrinkToFit="false"/>
      <protection locked="true" hidden="false"/>
    </xf>
    <xf numFmtId="167" fontId="5" fillId="5" borderId="0" xfId="32" applyFont="false" applyBorder="false" applyAlignment="false" applyProtection="true">
      <alignment horizontal="general" vertical="bottom" textRotation="0" wrapText="false" indent="0" shrinkToFit="false"/>
      <protection locked="true" hidden="false"/>
    </xf>
    <xf numFmtId="164" fontId="64" fillId="0" borderId="0" xfId="24" applyFont="true" applyBorder="false" applyAlignment="true" applyProtection="true">
      <alignment horizontal="general" vertical="bottom" textRotation="0" wrapText="false" indent="0" shrinkToFit="false"/>
      <protection locked="true" hidden="false"/>
    </xf>
    <xf numFmtId="164" fontId="67" fillId="0" borderId="0" xfId="24" applyFont="true" applyBorder="false" applyAlignment="true" applyProtection="true">
      <alignment horizontal="general" vertical="bottom" textRotation="0" wrapText="false" indent="0" shrinkToFit="false"/>
      <protection locked="true" hidden="false"/>
    </xf>
    <xf numFmtId="167" fontId="67" fillId="0" borderId="0" xfId="24" applyFont="true" applyBorder="false" applyAlignment="true" applyProtection="true">
      <alignment horizontal="general" vertical="bottom" textRotation="0" wrapText="false" indent="0" shrinkToFit="false"/>
      <protection locked="true" hidden="false"/>
    </xf>
    <xf numFmtId="168" fontId="67" fillId="0" borderId="0" xfId="24" applyFont="true" applyBorder="false" applyAlignment="true" applyProtection="true">
      <alignment horizontal="general" vertical="bottom" textRotation="0" wrapText="false" indent="0" shrinkToFit="false"/>
      <protection locked="true" hidden="false"/>
    </xf>
    <xf numFmtId="164" fontId="4" fillId="0" borderId="0" xfId="24" applyFont="false" applyBorder="true" applyAlignment="false" applyProtection="true">
      <alignment horizontal="general" vertical="bottom" textRotation="0" wrapText="false" indent="0" shrinkToFit="false"/>
      <protection locked="true" hidden="false"/>
    </xf>
    <xf numFmtId="167" fontId="4" fillId="0" borderId="0" xfId="24" applyFont="false" applyBorder="true" applyAlignment="true" applyProtection="true">
      <alignment horizontal="center" vertical="center" textRotation="0" wrapText="false" indent="0" shrinkToFit="false"/>
      <protection locked="true" hidden="false"/>
    </xf>
    <xf numFmtId="167" fontId="59" fillId="0" borderId="0" xfId="24" applyFont="true" applyBorder="true" applyAlignment="true" applyProtection="true">
      <alignment horizontal="right" vertical="bottom" textRotation="0" wrapText="false" indent="0" shrinkToFit="false"/>
      <protection locked="true" hidden="false"/>
    </xf>
    <xf numFmtId="164" fontId="38" fillId="11" borderId="6" xfId="24" applyFont="true" applyBorder="true" applyAlignment="true" applyProtection="true">
      <alignment horizontal="center" vertical="center" textRotation="0" wrapText="true" indent="0" shrinkToFit="false"/>
      <protection locked="true" hidden="false"/>
    </xf>
    <xf numFmtId="164" fontId="52" fillId="11" borderId="7" xfId="24" applyFont="true" applyBorder="true" applyAlignment="true" applyProtection="true">
      <alignment horizontal="center" vertical="center" textRotation="0" wrapText="true" indent="0" shrinkToFit="false"/>
      <protection locked="true" hidden="false"/>
    </xf>
    <xf numFmtId="164" fontId="56" fillId="11" borderId="7" xfId="24" applyFont="true" applyBorder="true" applyAlignment="true" applyProtection="true">
      <alignment horizontal="center" vertical="center" textRotation="0" wrapText="true" indent="0" shrinkToFit="false"/>
      <protection locked="true" hidden="false"/>
    </xf>
    <xf numFmtId="167" fontId="26" fillId="11" borderId="7" xfId="34" applyFont="true" applyBorder="true" applyAlignment="true" applyProtection="true">
      <alignment horizontal="center" vertical="center" textRotation="0" wrapText="true" indent="0" shrinkToFit="false"/>
      <protection locked="true" hidden="false"/>
    </xf>
    <xf numFmtId="167" fontId="26" fillId="2" borderId="7" xfId="27" applyFont="true" applyBorder="true" applyAlignment="true" applyProtection="true">
      <alignment horizontal="center" vertical="center" textRotation="0" wrapText="true" indent="0" shrinkToFit="false"/>
      <protection locked="true" hidden="false"/>
    </xf>
    <xf numFmtId="167" fontId="26" fillId="2" borderId="7" xfId="34" applyFont="true" applyBorder="true" applyAlignment="true" applyProtection="true">
      <alignment horizontal="center" vertical="center" textRotation="0" wrapText="true" indent="0" shrinkToFit="false"/>
      <protection locked="true" hidden="false"/>
    </xf>
    <xf numFmtId="168" fontId="5" fillId="11" borderId="7" xfId="34" applyFont="true" applyBorder="true" applyAlignment="true" applyProtection="true">
      <alignment horizontal="center" vertical="center" textRotation="0" wrapText="true" indent="0" shrinkToFit="false"/>
      <protection locked="true" hidden="false"/>
    </xf>
    <xf numFmtId="164" fontId="5" fillId="11" borderId="7" xfId="34" applyFont="true" applyBorder="true" applyAlignment="true" applyProtection="true">
      <alignment horizontal="center" vertical="center" textRotation="0" wrapText="true" indent="0" shrinkToFit="false"/>
      <protection locked="true" hidden="false"/>
    </xf>
    <xf numFmtId="164" fontId="16" fillId="2" borderId="4" xfId="34" applyFont="true" applyBorder="true" applyAlignment="true" applyProtection="true">
      <alignment horizontal="center" vertical="center" textRotation="0" wrapText="true" indent="0" shrinkToFit="false"/>
      <protection locked="true" hidden="false"/>
    </xf>
    <xf numFmtId="167" fontId="25" fillId="12" borderId="7" xfId="34" applyFont="true" applyBorder="true" applyAlignment="true" applyProtection="true">
      <alignment horizontal="center" vertical="center" textRotation="0" wrapText="true" indent="0" shrinkToFit="false"/>
      <protection locked="true" hidden="false"/>
    </xf>
    <xf numFmtId="164" fontId="38" fillId="0" borderId="0" xfId="24" applyFont="true" applyBorder="false" applyAlignment="false" applyProtection="true">
      <alignment horizontal="general" vertical="bottom" textRotation="0" wrapText="false" indent="0" shrinkToFit="false"/>
      <protection locked="true" hidden="false"/>
    </xf>
    <xf numFmtId="168" fontId="38" fillId="0" borderId="0" xfId="24" applyFont="true" applyBorder="false" applyAlignment="false" applyProtection="true">
      <alignment horizontal="general" vertical="bottom" textRotation="0" wrapText="false" indent="0" shrinkToFit="false"/>
      <protection locked="true" hidden="false"/>
    </xf>
    <xf numFmtId="164" fontId="68" fillId="9" borderId="14" xfId="24" applyFont="true" applyBorder="true" applyAlignment="true" applyProtection="true">
      <alignment horizontal="center" vertical="center" textRotation="0" wrapText="true" indent="0" shrinkToFit="false"/>
      <protection locked="true" hidden="false"/>
    </xf>
    <xf numFmtId="164" fontId="68" fillId="9" borderId="10" xfId="24" applyFont="true" applyBorder="true" applyAlignment="true" applyProtection="true">
      <alignment horizontal="center" vertical="center" textRotation="0" wrapText="true" indent="0" shrinkToFit="false"/>
      <protection locked="true" hidden="false"/>
    </xf>
    <xf numFmtId="169" fontId="68" fillId="9" borderId="10" xfId="27" applyFont="true" applyBorder="true" applyAlignment="true" applyProtection="true">
      <alignment horizontal="center" vertical="center" textRotation="0" wrapText="true" indent="0" shrinkToFit="false"/>
      <protection locked="true" hidden="false"/>
    </xf>
    <xf numFmtId="167" fontId="68" fillId="9" borderId="10" xfId="27" applyFont="true" applyBorder="true" applyAlignment="true" applyProtection="true">
      <alignment horizontal="center" vertical="center" textRotation="0" wrapText="false" indent="0" shrinkToFit="false"/>
      <protection locked="true" hidden="false"/>
    </xf>
    <xf numFmtId="167" fontId="68" fillId="9" borderId="10" xfId="27" applyFont="true" applyBorder="true" applyAlignment="true" applyProtection="true">
      <alignment horizontal="center" vertical="center" textRotation="0" wrapText="true" indent="0" shrinkToFit="false"/>
      <protection locked="true" hidden="false"/>
    </xf>
    <xf numFmtId="168" fontId="68" fillId="9" borderId="10" xfId="27" applyFont="true" applyBorder="true" applyAlignment="true" applyProtection="true">
      <alignment horizontal="center" vertical="center" textRotation="0" wrapText="false" indent="0" shrinkToFit="false"/>
      <protection locked="true" hidden="false"/>
    </xf>
    <xf numFmtId="169" fontId="68" fillId="9" borderId="10" xfId="27" applyFont="true" applyBorder="true" applyAlignment="true" applyProtection="true">
      <alignment horizontal="center" vertical="center" textRotation="0" wrapText="false" indent="0" shrinkToFit="false"/>
      <protection locked="true" hidden="false"/>
    </xf>
    <xf numFmtId="169" fontId="68" fillId="9" borderId="8" xfId="27" applyFont="true" applyBorder="true" applyAlignment="true" applyProtection="true">
      <alignment horizontal="center" vertical="center" textRotation="0" wrapText="false" indent="0" shrinkToFit="false"/>
      <protection locked="true" hidden="false"/>
    </xf>
    <xf numFmtId="164" fontId="69" fillId="0" borderId="0" xfId="24" applyFont="true" applyBorder="false" applyAlignment="true" applyProtection="true">
      <alignment horizontal="center" vertical="center" textRotation="0" wrapText="false" indent="0" shrinkToFit="false"/>
      <protection locked="true" hidden="false"/>
    </xf>
    <xf numFmtId="168" fontId="69" fillId="0" borderId="0" xfId="24" applyFont="true" applyBorder="false" applyAlignment="true" applyProtection="true">
      <alignment horizontal="center" vertical="center" textRotation="0" wrapText="false" indent="0" shrinkToFit="false"/>
      <protection locked="true" hidden="false"/>
    </xf>
    <xf numFmtId="164" fontId="16" fillId="5" borderId="0" xfId="34" applyFont="true" applyBorder="true" applyAlignment="false" applyProtection="true">
      <alignment horizontal="general" vertical="bottom" textRotation="0" wrapText="false" indent="0" shrinkToFit="false"/>
      <protection locked="true" hidden="false"/>
    </xf>
    <xf numFmtId="167" fontId="5" fillId="5" borderId="0" xfId="34" applyFont="false" applyBorder="true" applyAlignment="false" applyProtection="true">
      <alignment horizontal="general" vertical="bottom" textRotation="0" wrapText="false" indent="0" shrinkToFit="false"/>
      <protection locked="true" hidden="false"/>
    </xf>
    <xf numFmtId="167" fontId="15" fillId="5" borderId="0" xfId="34" applyFont="true" applyBorder="true" applyAlignment="false" applyProtection="true">
      <alignment horizontal="general" vertical="bottom" textRotation="0" wrapText="false" indent="0" shrinkToFit="false"/>
      <protection locked="true" hidden="false"/>
    </xf>
    <xf numFmtId="168" fontId="5" fillId="5" borderId="0" xfId="34" applyFont="false" applyBorder="true" applyAlignment="false" applyProtection="true">
      <alignment horizontal="general" vertical="bottom" textRotation="0" wrapText="false" indent="0" shrinkToFit="false"/>
      <protection locked="true" hidden="false"/>
    </xf>
    <xf numFmtId="164" fontId="5" fillId="5" borderId="0" xfId="34" applyFont="false" applyBorder="true" applyAlignment="false" applyProtection="true">
      <alignment horizontal="general" vertical="bottom" textRotation="0" wrapText="false" indent="0" shrinkToFit="false"/>
      <protection locked="true" hidden="false"/>
    </xf>
    <xf numFmtId="164" fontId="5" fillId="6" borderId="6" xfId="34" applyFont="true" applyBorder="true" applyAlignment="true" applyProtection="true">
      <alignment horizontal="center" vertical="center" textRotation="0" wrapText="true" indent="0" shrinkToFit="false"/>
      <protection locked="false" hidden="false"/>
    </xf>
    <xf numFmtId="170" fontId="5" fillId="6" borderId="7" xfId="34" applyFont="true" applyBorder="true" applyAlignment="true" applyProtection="true">
      <alignment horizontal="general" vertical="center" textRotation="0" wrapText="true" indent="0" shrinkToFit="false"/>
      <protection locked="false" hidden="false"/>
    </xf>
    <xf numFmtId="164" fontId="5" fillId="14" borderId="7" xfId="34" applyFont="false" applyBorder="true" applyAlignment="true" applyProtection="true">
      <alignment horizontal="general" vertical="bottom" textRotation="0" wrapText="false" indent="0" shrinkToFit="false"/>
      <protection locked="true" hidden="false"/>
    </xf>
    <xf numFmtId="164" fontId="5" fillId="6" borderId="7" xfId="34" applyFont="true" applyBorder="true" applyAlignment="true" applyProtection="true">
      <alignment horizontal="general" vertical="center" textRotation="0" wrapText="true" indent="0" shrinkToFit="false"/>
      <protection locked="false" hidden="false"/>
    </xf>
    <xf numFmtId="167" fontId="5" fillId="6" borderId="7" xfId="34" applyFont="true" applyBorder="true" applyAlignment="false" applyProtection="true">
      <alignment horizontal="general" vertical="bottom" textRotation="0" wrapText="false" indent="0" shrinkToFit="false"/>
      <protection locked="false" hidden="false"/>
    </xf>
    <xf numFmtId="167" fontId="5" fillId="5" borderId="7" xfId="34" applyFont="true" applyBorder="true" applyAlignment="false" applyProtection="true">
      <alignment horizontal="general" vertical="bottom" textRotation="0" wrapText="false" indent="0" shrinkToFit="false"/>
      <protection locked="true" hidden="false"/>
    </xf>
    <xf numFmtId="168" fontId="5" fillId="5" borderId="7" xfId="34" applyFont="true" applyBorder="true" applyAlignment="false" applyProtection="true">
      <alignment horizontal="general" vertical="bottom" textRotation="0" wrapText="false" indent="0" shrinkToFit="false"/>
      <protection locked="true" hidden="true"/>
    </xf>
    <xf numFmtId="167" fontId="70" fillId="5" borderId="7" xfId="34" applyFont="true" applyBorder="true" applyAlignment="false" applyProtection="true">
      <alignment horizontal="general" vertical="bottom" textRotation="0" wrapText="false" indent="0" shrinkToFit="false"/>
      <protection locked="true" hidden="true"/>
    </xf>
    <xf numFmtId="167" fontId="37" fillId="0" borderId="4" xfId="24" applyFont="true" applyBorder="true" applyAlignment="false" applyProtection="true">
      <alignment horizontal="general" vertical="bottom" textRotation="0" wrapText="false" indent="0" shrinkToFit="false"/>
      <protection locked="true" hidden="true"/>
    </xf>
    <xf numFmtId="168" fontId="25" fillId="5" borderId="5" xfId="34" applyFont="true" applyBorder="true" applyAlignment="false" applyProtection="true">
      <alignment horizontal="general" vertical="bottom" textRotation="0" wrapText="false" indent="0" shrinkToFit="false"/>
      <protection locked="true" hidden="false"/>
    </xf>
    <xf numFmtId="164" fontId="5" fillId="6" borderId="11" xfId="34" applyFont="true" applyBorder="true" applyAlignment="true" applyProtection="true">
      <alignment horizontal="center" vertical="center" textRotation="0" wrapText="true" indent="0" shrinkToFit="false"/>
      <protection locked="false" hidden="false"/>
    </xf>
    <xf numFmtId="170" fontId="5" fillId="6" borderId="1" xfId="34" applyFont="true" applyBorder="true" applyAlignment="true" applyProtection="true">
      <alignment horizontal="general" vertical="center" textRotation="0" wrapText="true" indent="0" shrinkToFit="false"/>
      <protection locked="false" hidden="false"/>
    </xf>
    <xf numFmtId="164" fontId="5" fillId="6" borderId="1" xfId="34" applyFont="true" applyBorder="true" applyAlignment="true" applyProtection="true">
      <alignment horizontal="general" vertical="center" textRotation="0" wrapText="true" indent="0" shrinkToFit="false"/>
      <protection locked="false" hidden="false"/>
    </xf>
    <xf numFmtId="167" fontId="5" fillId="5" borderId="1" xfId="34" applyFont="true" applyBorder="true" applyAlignment="false" applyProtection="true">
      <alignment horizontal="general" vertical="bottom" textRotation="0" wrapText="false" indent="0" shrinkToFit="false"/>
      <protection locked="true" hidden="false"/>
    </xf>
    <xf numFmtId="168" fontId="5" fillId="5" borderId="1" xfId="34" applyFont="true" applyBorder="true" applyAlignment="false" applyProtection="true">
      <alignment horizontal="general" vertical="bottom" textRotation="0" wrapText="false" indent="0" shrinkToFit="false"/>
      <protection locked="true" hidden="true"/>
    </xf>
    <xf numFmtId="167" fontId="70" fillId="5" borderId="1" xfId="34" applyFont="true" applyBorder="true" applyAlignment="false" applyProtection="true">
      <alignment horizontal="general" vertical="bottom" textRotation="0" wrapText="false" indent="0" shrinkToFit="false"/>
      <protection locked="true" hidden="true"/>
    </xf>
    <xf numFmtId="167" fontId="37" fillId="0" borderId="12" xfId="24" applyFont="true" applyBorder="true" applyAlignment="false" applyProtection="true">
      <alignment horizontal="general" vertical="bottom" textRotation="0" wrapText="false" indent="0" shrinkToFit="false"/>
      <protection locked="true" hidden="true"/>
    </xf>
    <xf numFmtId="168" fontId="25" fillId="5" borderId="13" xfId="34" applyFont="true" applyBorder="true" applyAlignment="false" applyProtection="true">
      <alignment horizontal="general" vertical="bottom" textRotation="0" wrapText="false" indent="0" shrinkToFit="false"/>
      <protection locked="true" hidden="false"/>
    </xf>
    <xf numFmtId="164" fontId="5" fillId="6" borderId="0" xfId="34" applyFont="true" applyBorder="true" applyAlignment="true" applyProtection="true">
      <alignment horizontal="general" vertical="center" textRotation="0" wrapText="false" indent="0" shrinkToFit="false"/>
      <protection locked="false" hidden="false"/>
    </xf>
    <xf numFmtId="164" fontId="5" fillId="6" borderId="14" xfId="34" applyFont="true" applyBorder="true" applyAlignment="true" applyProtection="true">
      <alignment horizontal="center" vertical="center" textRotation="0" wrapText="true" indent="0" shrinkToFit="false"/>
      <protection locked="false" hidden="false"/>
    </xf>
    <xf numFmtId="164" fontId="5" fillId="6" borderId="10" xfId="34" applyFont="true" applyBorder="true" applyAlignment="true" applyProtection="true">
      <alignment horizontal="general" vertical="center" textRotation="0" wrapText="true" indent="0" shrinkToFit="false"/>
      <protection locked="false" hidden="false"/>
    </xf>
    <xf numFmtId="167" fontId="5" fillId="5" borderId="10" xfId="34" applyFont="true" applyBorder="true" applyAlignment="false" applyProtection="true">
      <alignment horizontal="general" vertical="bottom" textRotation="0" wrapText="false" indent="0" shrinkToFit="false"/>
      <protection locked="true" hidden="false"/>
    </xf>
    <xf numFmtId="168" fontId="25" fillId="5" borderId="9" xfId="34" applyFont="true" applyBorder="true" applyAlignment="false" applyProtection="true">
      <alignment horizontal="general" vertical="bottom" textRotation="0" wrapText="false" indent="0" shrinkToFit="false"/>
      <protection locked="true" hidden="false"/>
    </xf>
    <xf numFmtId="164" fontId="71" fillId="14" borderId="3" xfId="24" applyFont="true" applyBorder="true" applyAlignment="true" applyProtection="true">
      <alignment horizontal="left" vertical="center" textRotation="0" wrapText="false" indent="0" shrinkToFit="false"/>
      <protection locked="true" hidden="false"/>
    </xf>
    <xf numFmtId="167" fontId="71" fillId="14" borderId="21" xfId="24" applyFont="true" applyBorder="true" applyAlignment="true" applyProtection="true">
      <alignment horizontal="general" vertical="bottom" textRotation="0" wrapText="false" indent="0" shrinkToFit="false"/>
      <protection locked="true" hidden="false"/>
    </xf>
    <xf numFmtId="167" fontId="71" fillId="14" borderId="21" xfId="24" applyFont="true" applyBorder="true" applyAlignment="false" applyProtection="true">
      <alignment horizontal="general" vertical="bottom" textRotation="0" wrapText="false" indent="0" shrinkToFit="false"/>
      <protection locked="true" hidden="false"/>
    </xf>
    <xf numFmtId="168" fontId="71" fillId="14" borderId="19" xfId="24" applyFont="true" applyBorder="true" applyAlignment="true" applyProtection="true">
      <alignment horizontal="right" vertical="bottom" textRotation="0" wrapText="false" indent="0" shrinkToFit="false"/>
      <protection locked="true" hidden="false"/>
    </xf>
    <xf numFmtId="168" fontId="71" fillId="14" borderId="21" xfId="19" applyFont="true" applyBorder="true" applyAlignment="true" applyProtection="true">
      <alignment horizontal="general" vertical="bottom" textRotation="0" wrapText="false" indent="0" shrinkToFit="false"/>
      <protection locked="true" hidden="false"/>
    </xf>
    <xf numFmtId="164" fontId="72" fillId="0" borderId="0" xfId="24" applyFont="true" applyBorder="false" applyAlignment="false" applyProtection="true">
      <alignment horizontal="general" vertical="bottom" textRotation="0" wrapText="false" indent="0" shrinkToFit="false"/>
      <protection locked="true" hidden="false"/>
    </xf>
    <xf numFmtId="168" fontId="72" fillId="0" borderId="0" xfId="24" applyFont="true" applyBorder="false" applyAlignment="false" applyProtection="true">
      <alignment horizontal="general" vertical="bottom" textRotation="0" wrapText="false" indent="0" shrinkToFit="false"/>
      <protection locked="true" hidden="false"/>
    </xf>
    <xf numFmtId="167" fontId="4" fillId="0" borderId="0" xfId="24" applyFont="false" applyBorder="true" applyAlignment="true" applyProtection="true">
      <alignment horizontal="general" vertical="bottom" textRotation="0" wrapText="false" indent="0" shrinkToFit="false"/>
      <protection locked="true" hidden="false"/>
    </xf>
    <xf numFmtId="164" fontId="73" fillId="0" borderId="0" xfId="24" applyFont="true" applyBorder="true" applyAlignment="true" applyProtection="true">
      <alignment horizontal="left" vertical="center" textRotation="0" wrapText="true" indent="0" shrinkToFit="false"/>
      <protection locked="true" hidden="false"/>
    </xf>
    <xf numFmtId="164" fontId="57" fillId="0" borderId="0" xfId="24" applyFont="true" applyBorder="true" applyAlignment="true" applyProtection="true">
      <alignment horizontal="general" vertical="center" textRotation="0" wrapText="false" indent="0" shrinkToFit="false"/>
      <protection locked="true" hidden="false"/>
    </xf>
    <xf numFmtId="164" fontId="5" fillId="6" borderId="1" xfId="24" applyFont="true" applyBorder="true" applyAlignment="true" applyProtection="true">
      <alignment horizontal="left" vertical="center" textRotation="0" wrapText="false" indent="0" shrinkToFit="false"/>
      <protection locked="false" hidden="false"/>
    </xf>
    <xf numFmtId="169" fontId="5" fillId="0" borderId="33" xfId="27" applyFont="true" applyBorder="true" applyAlignment="true" applyProtection="true">
      <alignment horizontal="center" vertical="center" textRotation="0" wrapText="true" indent="0" shrinkToFit="false"/>
      <protection locked="true" hidden="false"/>
    </xf>
    <xf numFmtId="167" fontId="5" fillId="0" borderId="24" xfId="27" applyFont="true" applyBorder="true" applyAlignment="true" applyProtection="true">
      <alignment horizontal="center" vertical="center" textRotation="0" wrapText="false" indent="0" shrinkToFit="false"/>
      <protection locked="true" hidden="false"/>
    </xf>
    <xf numFmtId="167" fontId="5" fillId="0" borderId="24" xfId="27" applyFont="true" applyBorder="true" applyAlignment="true" applyProtection="true">
      <alignment horizontal="center" vertical="center" textRotation="0" wrapText="true" indent="0" shrinkToFit="false"/>
      <protection locked="true" hidden="false"/>
    </xf>
    <xf numFmtId="168" fontId="5" fillId="0" borderId="24" xfId="27" applyFont="true" applyBorder="true" applyAlignment="true" applyProtection="true">
      <alignment horizontal="center" vertical="center" textRotation="0" wrapText="false" indent="0" shrinkToFit="false"/>
      <protection locked="true" hidden="false"/>
    </xf>
    <xf numFmtId="169" fontId="5" fillId="0" borderId="24" xfId="27" applyFont="true" applyBorder="true" applyAlignment="true" applyProtection="true">
      <alignment horizontal="center" vertical="center" textRotation="0" wrapText="false" indent="0" shrinkToFit="false"/>
      <protection locked="true" hidden="false"/>
    </xf>
    <xf numFmtId="164" fontId="5" fillId="6" borderId="1" xfId="34" applyFont="true" applyBorder="true" applyAlignment="true" applyProtection="true">
      <alignment horizontal="center" vertical="center" textRotation="0" wrapText="true" indent="0" shrinkToFit="false"/>
      <protection locked="false" hidden="false"/>
    </xf>
    <xf numFmtId="164" fontId="5" fillId="14" borderId="1" xfId="34" applyFont="false" applyBorder="true" applyAlignment="true" applyProtection="true">
      <alignment horizontal="general" vertical="bottom" textRotation="0" wrapText="false" indent="0" shrinkToFit="false"/>
      <protection locked="true" hidden="false"/>
    </xf>
    <xf numFmtId="167" fontId="37" fillId="0" borderId="34" xfId="24" applyFont="true" applyBorder="true" applyAlignment="false" applyProtection="true">
      <alignment horizontal="general" vertical="bottom" textRotation="0" wrapText="false" indent="0" shrinkToFit="false"/>
      <protection locked="true" hidden="true"/>
    </xf>
    <xf numFmtId="168" fontId="25" fillId="5" borderId="12" xfId="34" applyFont="true" applyBorder="true" applyAlignment="false" applyProtection="true">
      <alignment horizontal="general" vertical="bottom" textRotation="0" wrapText="false" indent="0" shrinkToFit="false"/>
      <protection locked="true" hidden="false"/>
    </xf>
    <xf numFmtId="169" fontId="5" fillId="0" borderId="34" xfId="27" applyFont="true" applyBorder="true" applyAlignment="true" applyProtection="true">
      <alignment horizontal="center" vertical="center" textRotation="0" wrapText="true" indent="0" shrinkToFit="false"/>
      <protection locked="true" hidden="false"/>
    </xf>
    <xf numFmtId="167" fontId="5" fillId="0" borderId="59" xfId="34" applyFont="true" applyBorder="true" applyAlignment="false" applyProtection="true">
      <alignment horizontal="general" vertical="bottom" textRotation="0" wrapText="false" indent="0" shrinkToFit="false"/>
      <protection locked="true" hidden="false"/>
    </xf>
    <xf numFmtId="168" fontId="5" fillId="0" borderId="59" xfId="34" applyFont="true" applyBorder="true" applyAlignment="false" applyProtection="true">
      <alignment horizontal="general" vertical="bottom" textRotation="0" wrapText="false" indent="0" shrinkToFit="false"/>
      <protection locked="true" hidden="false"/>
    </xf>
    <xf numFmtId="167" fontId="70" fillId="0" borderId="59" xfId="34" applyFont="true" applyBorder="true" applyAlignment="false" applyProtection="true">
      <alignment horizontal="general" vertical="bottom" textRotation="0" wrapText="false" indent="0" shrinkToFit="false"/>
      <protection locked="true" hidden="false"/>
    </xf>
    <xf numFmtId="167" fontId="37" fillId="0" borderId="59" xfId="24" applyFont="true" applyBorder="true" applyAlignment="false" applyProtection="true">
      <alignment horizontal="general" vertical="bottom" textRotation="0" wrapText="false" indent="0" shrinkToFit="false"/>
      <protection locked="true" hidden="false"/>
    </xf>
    <xf numFmtId="170" fontId="5" fillId="0" borderId="1" xfId="34" applyFont="true" applyBorder="true" applyAlignment="true" applyProtection="true">
      <alignment horizontal="center" vertical="center" textRotation="0" wrapText="true" indent="0" shrinkToFit="false"/>
      <protection locked="true" hidden="false"/>
    </xf>
    <xf numFmtId="170" fontId="5" fillId="0" borderId="1" xfId="34" applyFont="true" applyBorder="true" applyAlignment="true" applyProtection="true">
      <alignment horizontal="general" vertical="center" textRotation="0" wrapText="true" indent="0" shrinkToFit="false"/>
      <protection locked="true" hidden="false"/>
    </xf>
    <xf numFmtId="168" fontId="5" fillId="5" borderId="1" xfId="34" applyFont="true" applyBorder="true" applyAlignment="false" applyProtection="true">
      <alignment horizontal="general" vertical="bottom" textRotation="0" wrapText="false" indent="0" shrinkToFit="false"/>
      <protection locked="true" hidden="false"/>
    </xf>
    <xf numFmtId="167" fontId="70" fillId="5" borderId="1" xfId="34" applyFont="true" applyBorder="true" applyAlignment="false" applyProtection="true">
      <alignment horizontal="general" vertical="bottom" textRotation="0" wrapText="false" indent="0" shrinkToFit="false"/>
      <protection locked="true" hidden="false"/>
    </xf>
    <xf numFmtId="167" fontId="37" fillId="0" borderId="1" xfId="24" applyFont="true" applyBorder="true" applyAlignment="false" applyProtection="true">
      <alignment horizontal="general" vertical="bottom" textRotation="0" wrapText="false" indent="0" shrinkToFit="false"/>
      <protection locked="true" hidden="false"/>
    </xf>
    <xf numFmtId="164" fontId="56" fillId="0" borderId="0" xfId="24" applyFont="true" applyBorder="true" applyAlignment="true" applyProtection="true">
      <alignment horizontal="general" vertical="center" textRotation="0" wrapText="false" indent="0" shrinkToFit="false"/>
      <protection locked="true" hidden="false"/>
    </xf>
    <xf numFmtId="170" fontId="16" fillId="0" borderId="3" xfId="34" applyFont="true" applyBorder="true" applyAlignment="true" applyProtection="true">
      <alignment horizontal="center" vertical="center" textRotation="0" wrapText="true" indent="0" shrinkToFit="false"/>
      <protection locked="true" hidden="false"/>
    </xf>
    <xf numFmtId="170" fontId="16" fillId="0" borderId="21" xfId="34" applyFont="true" applyBorder="true" applyAlignment="true" applyProtection="true">
      <alignment horizontal="general" vertical="center" textRotation="0" wrapText="true" indent="0" shrinkToFit="false"/>
      <protection locked="true" hidden="false"/>
    </xf>
    <xf numFmtId="164" fontId="16" fillId="14" borderId="21" xfId="34" applyFont="true" applyBorder="true" applyAlignment="true" applyProtection="true">
      <alignment horizontal="general" vertical="bottom" textRotation="0" wrapText="false" indent="0" shrinkToFit="false"/>
      <protection locked="true" hidden="false"/>
    </xf>
    <xf numFmtId="164" fontId="16" fillId="6" borderId="21" xfId="34" applyFont="true" applyBorder="true" applyAlignment="true" applyProtection="true">
      <alignment horizontal="general" vertical="center" textRotation="0" wrapText="true" indent="0" shrinkToFit="false"/>
      <protection locked="false" hidden="false"/>
    </xf>
    <xf numFmtId="167" fontId="16" fillId="0" borderId="21" xfId="34" applyFont="true" applyBorder="true" applyAlignment="false" applyProtection="true">
      <alignment horizontal="general" vertical="bottom" textRotation="0" wrapText="false" indent="0" shrinkToFit="false"/>
      <protection locked="true" hidden="false"/>
    </xf>
    <xf numFmtId="167" fontId="16" fillId="5" borderId="21" xfId="34" applyFont="true" applyBorder="true" applyAlignment="false" applyProtection="true">
      <alignment horizontal="general" vertical="bottom" textRotation="0" wrapText="false" indent="0" shrinkToFit="false"/>
      <protection locked="true" hidden="false"/>
    </xf>
    <xf numFmtId="168" fontId="5" fillId="5" borderId="21" xfId="34" applyFont="true" applyBorder="true" applyAlignment="false" applyProtection="true">
      <alignment horizontal="general" vertical="bottom" textRotation="0" wrapText="false" indent="0" shrinkToFit="false"/>
      <protection locked="true" hidden="true"/>
    </xf>
    <xf numFmtId="167" fontId="70" fillId="5" borderId="21" xfId="34" applyFont="true" applyBorder="true" applyAlignment="false" applyProtection="true">
      <alignment horizontal="general" vertical="bottom" textRotation="0" wrapText="false" indent="0" shrinkToFit="false"/>
      <protection locked="true" hidden="true"/>
    </xf>
    <xf numFmtId="167" fontId="37" fillId="0" borderId="19" xfId="24" applyFont="true" applyBorder="true" applyAlignment="false" applyProtection="true">
      <alignment horizontal="general" vertical="bottom" textRotation="0" wrapText="false" indent="0" shrinkToFit="false"/>
      <protection locked="true" hidden="true"/>
    </xf>
    <xf numFmtId="168" fontId="25" fillId="5" borderId="19" xfId="34" applyFont="true" applyBorder="true" applyAlignment="false" applyProtection="true">
      <alignment horizontal="general" vertical="bottom" textRotation="0" wrapText="false" indent="0" shrinkToFit="false"/>
      <protection locked="true" hidden="false"/>
    </xf>
    <xf numFmtId="168" fontId="62" fillId="0" borderId="0" xfId="24" applyFont="true" applyBorder="false" applyAlignment="false" applyProtection="true">
      <alignment horizontal="general" vertical="bottom" textRotation="0" wrapText="false" indent="0" shrinkToFit="false"/>
      <protection locked="true" hidden="false"/>
    </xf>
    <xf numFmtId="164" fontId="5" fillId="6" borderId="21" xfId="34" applyFont="true" applyBorder="true" applyAlignment="true" applyProtection="true">
      <alignment horizontal="general" vertical="center" textRotation="0" wrapText="true" indent="0" shrinkToFit="false"/>
      <protection locked="false" hidden="false"/>
    </xf>
    <xf numFmtId="168" fontId="16" fillId="5" borderId="21" xfId="34" applyFont="true" applyBorder="true" applyAlignment="false" applyProtection="true">
      <alignment horizontal="general" vertical="bottom" textRotation="0" wrapText="false" indent="0" shrinkToFit="false"/>
      <protection locked="true" hidden="true"/>
    </xf>
    <xf numFmtId="167" fontId="37" fillId="5" borderId="21" xfId="34" applyFont="true" applyBorder="true" applyAlignment="false" applyProtection="true">
      <alignment horizontal="general" vertical="bottom" textRotation="0" wrapText="false" indent="0" shrinkToFit="false"/>
      <protection locked="true" hidden="true"/>
    </xf>
    <xf numFmtId="167" fontId="37" fillId="0" borderId="63" xfId="24" applyFont="true" applyBorder="true" applyAlignment="false" applyProtection="true">
      <alignment horizontal="general" vertical="bottom" textRotation="0" wrapText="false" indent="0" shrinkToFit="false"/>
      <protection locked="true" hidden="true"/>
    </xf>
    <xf numFmtId="164" fontId="60" fillId="0" borderId="0" xfId="24" applyFont="true" applyBorder="true" applyAlignment="true" applyProtection="true">
      <alignment horizontal="left" vertical="center" textRotation="0" wrapText="true" indent="0" shrinkToFit="false"/>
      <protection locked="false" hidden="false"/>
    </xf>
    <xf numFmtId="164" fontId="75" fillId="0" borderId="0" xfId="24" applyFont="true" applyBorder="false" applyAlignment="true" applyProtection="true">
      <alignment horizontal="general" vertical="top" textRotation="0" wrapText="false" indent="0" shrinkToFit="false"/>
      <protection locked="true" hidden="false"/>
    </xf>
    <xf numFmtId="168" fontId="75" fillId="0" borderId="0" xfId="24" applyFont="true" applyBorder="false" applyAlignment="true" applyProtection="true">
      <alignment horizontal="general" vertical="top" textRotation="0" wrapText="false" indent="0" shrinkToFit="false"/>
      <protection locked="true" hidden="false"/>
    </xf>
    <xf numFmtId="164" fontId="75" fillId="0" borderId="0" xfId="24" applyFont="true" applyBorder="false" applyAlignment="false" applyProtection="true">
      <alignment horizontal="general" vertical="bottom" textRotation="0" wrapText="false" indent="0" shrinkToFit="false"/>
      <protection locked="true" hidden="false"/>
    </xf>
    <xf numFmtId="168" fontId="75" fillId="0" borderId="0" xfId="24" applyFont="true" applyBorder="false" applyAlignment="false" applyProtection="true">
      <alignment horizontal="general" vertical="bottom" textRotation="0" wrapText="false" indent="0" shrinkToFit="false"/>
      <protection locked="true" hidden="false"/>
    </xf>
    <xf numFmtId="164" fontId="60" fillId="0" borderId="0" xfId="24" applyFont="true" applyBorder="true" applyAlignment="true" applyProtection="true">
      <alignment horizontal="left" vertical="center" textRotation="0" wrapText="false" indent="0" shrinkToFit="false"/>
      <protection locked="false" hidden="false"/>
    </xf>
    <xf numFmtId="164" fontId="75" fillId="0" borderId="0" xfId="24" applyFont="true" applyBorder="false" applyAlignment="true" applyProtection="true">
      <alignment horizontal="general" vertical="center" textRotation="0" wrapText="false" indent="0" shrinkToFit="false"/>
      <protection locked="true" hidden="false"/>
    </xf>
    <xf numFmtId="168" fontId="75" fillId="0" borderId="0" xfId="24" applyFont="true" applyBorder="false" applyAlignment="true" applyProtection="true">
      <alignment horizontal="general" vertical="center" textRotation="0" wrapText="false" indent="0" shrinkToFit="false"/>
      <protection locked="true" hidden="false"/>
    </xf>
    <xf numFmtId="164" fontId="60" fillId="0" borderId="0" xfId="0" applyFont="true" applyBorder="true" applyAlignment="true" applyProtection="false">
      <alignment horizontal="left" vertical="top" textRotation="0" wrapText="true" indent="0" shrinkToFit="false"/>
      <protection locked="true" hidden="false"/>
    </xf>
    <xf numFmtId="164" fontId="61" fillId="0" borderId="0" xfId="24" applyFont="true" applyBorder="true" applyAlignment="true" applyProtection="true">
      <alignment horizontal="left" vertical="top" textRotation="0" wrapText="true" indent="0" shrinkToFit="false"/>
      <protection locked="true" hidden="false"/>
    </xf>
    <xf numFmtId="164" fontId="61" fillId="0" borderId="0" xfId="24" applyFont="true" applyBorder="true" applyAlignment="true" applyProtection="true">
      <alignment horizontal="general" vertical="top" textRotation="0" wrapText="true" indent="0" shrinkToFit="false"/>
      <protection locked="true" hidden="false"/>
    </xf>
    <xf numFmtId="164" fontId="5" fillId="11" borderId="1" xfId="23" applyFont="true" applyBorder="true" applyAlignment="true" applyProtection="false">
      <alignment horizontal="general" vertical="center" textRotation="0" wrapText="false" indent="0" shrinkToFit="false"/>
      <protection locked="true" hidden="false"/>
    </xf>
    <xf numFmtId="164" fontId="5" fillId="11" borderId="1" xfId="34" applyFont="true" applyBorder="true" applyAlignment="true" applyProtection="true">
      <alignment horizontal="general" vertical="center" textRotation="0" wrapText="true" indent="0" shrinkToFit="false"/>
      <protection locked="true" hidden="false"/>
    </xf>
    <xf numFmtId="164" fontId="5" fillId="2" borderId="1" xfId="27" applyFont="true" applyBorder="true" applyAlignment="true" applyProtection="true">
      <alignment horizontal="general" vertical="center" textRotation="0" wrapText="true" indent="0" shrinkToFit="false"/>
      <protection locked="true" hidden="false"/>
    </xf>
    <xf numFmtId="164" fontId="5" fillId="2" borderId="1" xfId="34" applyFont="true" applyBorder="true" applyAlignment="true" applyProtection="true">
      <alignment horizontal="general" vertical="center" textRotation="0" wrapText="true" indent="0" shrinkToFit="false"/>
      <protection locked="true" hidden="false"/>
    </xf>
    <xf numFmtId="164" fontId="5" fillId="11" borderId="64" xfId="34" applyFont="true" applyBorder="true" applyAlignment="true" applyProtection="true">
      <alignment horizontal="general" vertical="center" textRotation="0" wrapText="true" indent="0" shrinkToFit="false"/>
      <protection locked="true" hidden="false"/>
    </xf>
    <xf numFmtId="167" fontId="38" fillId="10" borderId="1" xfId="24" applyFont="true" applyBorder="true" applyAlignment="true" applyProtection="true">
      <alignment horizontal="center" vertical="center" textRotation="0" wrapText="true" indent="0" shrinkToFit="false"/>
      <protection locked="false" hidden="false"/>
    </xf>
    <xf numFmtId="170" fontId="5" fillId="10" borderId="1" xfId="34" applyFont="true" applyBorder="true" applyAlignment="true" applyProtection="true">
      <alignment horizontal="general" vertical="center" textRotation="0" wrapText="true" indent="0" shrinkToFit="false"/>
      <protection locked="false" hidden="false"/>
    </xf>
    <xf numFmtId="167" fontId="63" fillId="5" borderId="0" xfId="0" applyFont="true" applyBorder="true" applyAlignment="true" applyProtection="true">
      <alignment horizontal="left" vertical="bottom" textRotation="0" wrapText="false" indent="0" shrinkToFit="false"/>
      <protection locked="true" hidden="false"/>
    </xf>
    <xf numFmtId="164" fontId="26" fillId="5" borderId="0" xfId="0" applyFont="true" applyBorder="true" applyAlignment="true" applyProtection="true">
      <alignment horizontal="general" vertical="bottom" textRotation="0" wrapText="false" indent="0" shrinkToFit="false"/>
      <protection locked="true" hidden="false"/>
    </xf>
    <xf numFmtId="164" fontId="25" fillId="5" borderId="0" xfId="0" applyFont="true" applyBorder="true" applyAlignment="false" applyProtection="true">
      <alignment horizontal="general" vertical="bottom" textRotation="0" wrapText="false" indent="0" shrinkToFit="false"/>
      <protection locked="true" hidden="false"/>
    </xf>
    <xf numFmtId="164" fontId="39" fillId="5" borderId="0" xfId="0" applyFont="true" applyBorder="false" applyAlignment="false" applyProtection="true">
      <alignment horizontal="general" vertical="bottom" textRotation="0" wrapText="false" indent="0" shrinkToFit="false"/>
      <protection locked="true" hidden="false"/>
    </xf>
    <xf numFmtId="164" fontId="40" fillId="5" borderId="0" xfId="31" applyFont="true" applyBorder="true" applyAlignment="true" applyProtection="true">
      <alignment horizontal="general" vertical="bottom" textRotation="0" wrapText="false" indent="0" shrinkToFit="false"/>
      <protection locked="true" hidden="false"/>
    </xf>
    <xf numFmtId="167" fontId="21" fillId="0" borderId="0" xfId="31" applyFont="true" applyBorder="true" applyAlignment="false" applyProtection="true">
      <alignment horizontal="general" vertical="bottom" textRotation="0" wrapText="false" indent="0" shrinkToFit="false"/>
      <protection locked="true" hidden="false"/>
    </xf>
    <xf numFmtId="164" fontId="21" fillId="5" borderId="0" xfId="0" applyFont="true" applyBorder="true" applyAlignment="true" applyProtection="true">
      <alignment horizontal="general" vertical="bottom" textRotation="0" wrapText="false" indent="0" shrinkToFit="false"/>
      <protection locked="true" hidden="false"/>
    </xf>
    <xf numFmtId="164" fontId="5" fillId="5" borderId="0" xfId="31" applyFont="false" applyBorder="true" applyAlignment="false" applyProtection="true">
      <alignment horizontal="general" vertical="bottom" textRotation="0" wrapText="false" indent="0" shrinkToFit="false"/>
      <protection locked="true" hidden="false"/>
    </xf>
    <xf numFmtId="164" fontId="16" fillId="5" borderId="0" xfId="31" applyFont="true" applyBorder="true" applyAlignment="false" applyProtection="true">
      <alignment horizontal="general" vertical="bottom" textRotation="0" wrapText="false" indent="0" shrinkToFit="false"/>
      <protection locked="true" hidden="false"/>
    </xf>
    <xf numFmtId="164" fontId="15" fillId="5" borderId="0" xfId="31" applyFont="true" applyBorder="true" applyAlignment="true" applyProtection="true">
      <alignment horizontal="left" vertical="bottom" textRotation="0" wrapText="false" indent="0" shrinkToFit="false"/>
      <protection locked="true" hidden="false"/>
    </xf>
    <xf numFmtId="164" fontId="5" fillId="5" borderId="0" xfId="31" applyFont="false" applyBorder="false" applyAlignment="false" applyProtection="true">
      <alignment horizontal="general" vertical="bottom" textRotation="0" wrapText="false" indent="0" shrinkToFit="false"/>
      <protection locked="true" hidden="false"/>
    </xf>
    <xf numFmtId="164" fontId="14" fillId="5" borderId="0" xfId="28" applyFont="true" applyBorder="true" applyAlignment="false" applyProtection="true">
      <alignment horizontal="general" vertical="bottom" textRotation="0" wrapText="false" indent="0" shrinkToFit="false"/>
      <protection locked="true" hidden="false"/>
    </xf>
    <xf numFmtId="164" fontId="5" fillId="5" borderId="0" xfId="28" applyFont="true" applyBorder="true" applyAlignment="false" applyProtection="true">
      <alignment horizontal="general" vertical="bottom" textRotation="0" wrapText="false" indent="0" shrinkToFit="false"/>
      <protection locked="true" hidden="false"/>
    </xf>
    <xf numFmtId="164" fontId="5" fillId="5" borderId="0" xfId="28" applyFont="false" applyBorder="true" applyAlignment="false" applyProtection="true">
      <alignment horizontal="general" vertical="bottom" textRotation="0" wrapText="false" indent="0" shrinkToFit="false"/>
      <protection locked="true" hidden="false"/>
    </xf>
    <xf numFmtId="164" fontId="19" fillId="5" borderId="0" xfId="28" applyFont="true" applyBorder="true" applyAlignment="false" applyProtection="true">
      <alignment horizontal="general" vertical="bottom" textRotation="0" wrapText="false" indent="0" shrinkToFit="false"/>
      <protection locked="true" hidden="false"/>
    </xf>
    <xf numFmtId="164" fontId="5" fillId="2" borderId="6" xfId="29" applyFont="true" applyBorder="true" applyAlignment="true" applyProtection="true">
      <alignment horizontal="center" vertical="center" textRotation="0" wrapText="true" indent="0" shrinkToFit="false"/>
      <protection locked="true" hidden="false"/>
    </xf>
    <xf numFmtId="164" fontId="5" fillId="2" borderId="7" xfId="29" applyFont="true" applyBorder="true" applyAlignment="true" applyProtection="true">
      <alignment horizontal="center" vertical="center" textRotation="0" wrapText="true" indent="0" shrinkToFit="false"/>
      <protection locked="true" hidden="false"/>
    </xf>
    <xf numFmtId="164" fontId="26" fillId="2" borderId="4" xfId="0" applyFont="true" applyBorder="true" applyAlignment="true" applyProtection="true">
      <alignment horizontal="center" vertical="center" textRotation="0" wrapText="true" indent="0" shrinkToFit="false"/>
      <protection locked="true" hidden="false"/>
    </xf>
    <xf numFmtId="164" fontId="0" fillId="0" borderId="0" xfId="0" applyFont="false" applyBorder="true" applyAlignment="true" applyProtection="true">
      <alignment horizontal="general" vertical="bottom" textRotation="0" wrapText="false" indent="0" shrinkToFit="false"/>
      <protection locked="true" hidden="false"/>
    </xf>
    <xf numFmtId="164" fontId="5" fillId="0" borderId="0" xfId="29" applyFont="true" applyBorder="true" applyAlignment="true" applyProtection="true">
      <alignment horizontal="center" vertical="center" textRotation="0" wrapText="true" indent="0" shrinkToFit="false"/>
      <protection locked="true" hidden="false"/>
    </xf>
    <xf numFmtId="164" fontId="5" fillId="0" borderId="0" xfId="28" applyFont="true" applyBorder="true" applyAlignment="true" applyProtection="true">
      <alignment horizontal="center" vertical="center" textRotation="0" wrapText="true" indent="0" shrinkToFit="false"/>
      <protection locked="true" hidden="false"/>
    </xf>
    <xf numFmtId="164" fontId="0" fillId="2" borderId="14" xfId="0" applyFont="true" applyBorder="true" applyAlignment="true" applyProtection="true">
      <alignment horizontal="center" vertical="center" textRotation="0" wrapText="true" indent="0" shrinkToFit="false"/>
      <protection locked="true" hidden="false"/>
    </xf>
    <xf numFmtId="164" fontId="0" fillId="2" borderId="10" xfId="0" applyFont="true" applyBorder="true" applyAlignment="true" applyProtection="true">
      <alignment horizontal="center" vertical="center" textRotation="0" wrapText="true" indent="0" shrinkToFit="false"/>
      <protection locked="true" hidden="false"/>
    </xf>
    <xf numFmtId="164" fontId="5" fillId="2" borderId="10" xfId="0" applyFont="true" applyBorder="true" applyAlignment="true" applyProtection="true">
      <alignment horizontal="center" vertical="center" textRotation="0" wrapText="true" indent="0" shrinkToFit="false"/>
      <protection locked="true" hidden="false"/>
    </xf>
    <xf numFmtId="164" fontId="0" fillId="2" borderId="8" xfId="0" applyFont="true" applyBorder="true" applyAlignment="true" applyProtection="true">
      <alignment horizontal="center" vertical="center" textRotation="0" wrapText="true" indent="0" shrinkToFit="false"/>
      <protection locked="true" hidden="false"/>
    </xf>
    <xf numFmtId="164" fontId="5" fillId="6" borderId="65" xfId="28" applyFont="false" applyBorder="true" applyAlignment="true" applyProtection="true">
      <alignment horizontal="right" vertical="bottom" textRotation="0" wrapText="false" indent="0" shrinkToFit="false"/>
      <protection locked="false" hidden="false"/>
    </xf>
    <xf numFmtId="164" fontId="5" fillId="6" borderId="55" xfId="28" applyFont="true" applyBorder="true" applyAlignment="true" applyProtection="true">
      <alignment horizontal="right" vertical="bottom" textRotation="0" wrapText="false" indent="0" shrinkToFit="false"/>
      <protection locked="false" hidden="false"/>
    </xf>
    <xf numFmtId="170" fontId="5" fillId="0" borderId="57" xfId="28" applyFont="true" applyBorder="true" applyAlignment="true" applyProtection="true">
      <alignment horizontal="right" vertical="bottom" textRotation="0" wrapText="false" indent="0" shrinkToFit="false"/>
      <protection locked="true" hidden="false"/>
    </xf>
    <xf numFmtId="164" fontId="5" fillId="0" borderId="0" xfId="28" applyFont="true" applyBorder="true" applyAlignment="false" applyProtection="true">
      <alignment horizontal="general" vertical="bottom" textRotation="0" wrapText="false" indent="0" shrinkToFit="false"/>
      <protection locked="true" hidden="false"/>
    </xf>
    <xf numFmtId="164" fontId="5" fillId="5" borderId="0" xfId="28" applyFont="true" applyBorder="true" applyAlignment="true" applyProtection="true">
      <alignment horizontal="general" vertical="bottom" textRotation="0" wrapText="false" indent="0" shrinkToFit="false"/>
      <protection locked="true" hidden="false"/>
    </xf>
    <xf numFmtId="164" fontId="0" fillId="5" borderId="0" xfId="0" applyFont="false" applyBorder="false" applyAlignment="true" applyProtection="true">
      <alignment horizontal="general" vertical="bottom" textRotation="0" wrapText="false" indent="0" shrinkToFit="false"/>
      <protection locked="true" hidden="false"/>
    </xf>
    <xf numFmtId="164" fontId="5" fillId="2" borderId="3" xfId="29" applyFont="true" applyBorder="true" applyAlignment="true" applyProtection="true">
      <alignment horizontal="center" vertical="center" textRotation="0" wrapText="true" indent="0" shrinkToFit="false"/>
      <protection locked="true" hidden="false"/>
    </xf>
    <xf numFmtId="164" fontId="26" fillId="2" borderId="29" xfId="28" applyFont="true" applyBorder="true" applyAlignment="true" applyProtection="true">
      <alignment horizontal="center" vertical="center" textRotation="0" wrapText="true" indent="0" shrinkToFit="false"/>
      <protection locked="true" hidden="false"/>
    </xf>
    <xf numFmtId="164" fontId="5" fillId="2" borderId="1" xfId="28" applyFont="true" applyBorder="true" applyAlignment="true" applyProtection="true">
      <alignment horizontal="center" vertical="center" textRotation="0" wrapText="true" indent="0" shrinkToFit="false"/>
      <protection locked="true" hidden="false"/>
    </xf>
    <xf numFmtId="164" fontId="26" fillId="2" borderId="17" xfId="0" applyFont="true" applyBorder="true" applyAlignment="true" applyProtection="true">
      <alignment horizontal="center" vertical="center" textRotation="0" wrapText="true" indent="0" shrinkToFit="false"/>
      <protection locked="true" hidden="false"/>
    </xf>
    <xf numFmtId="164" fontId="26" fillId="6" borderId="18" xfId="0" applyFont="true" applyBorder="true" applyAlignment="true" applyProtection="true">
      <alignment horizontal="general" vertical="bottom" textRotation="0" wrapText="true" indent="0" shrinkToFit="false"/>
      <protection locked="false" hidden="false"/>
    </xf>
    <xf numFmtId="164" fontId="26" fillId="6" borderId="18" xfId="28" applyFont="true" applyBorder="true" applyAlignment="false" applyProtection="true">
      <alignment horizontal="general" vertical="bottom" textRotation="0" wrapText="false" indent="0" shrinkToFit="false"/>
      <protection locked="false" hidden="false"/>
    </xf>
    <xf numFmtId="170" fontId="26" fillId="0" borderId="15" xfId="28" applyFont="true" applyBorder="true" applyAlignment="false" applyProtection="true">
      <alignment horizontal="general" vertical="bottom" textRotation="0" wrapText="false" indent="0" shrinkToFit="false"/>
      <protection locked="true" hidden="false"/>
    </xf>
    <xf numFmtId="164" fontId="26" fillId="2" borderId="11" xfId="0" applyFont="true" applyBorder="true" applyAlignment="true" applyProtection="true">
      <alignment horizontal="center" vertical="center" textRotation="0" wrapText="true" indent="0" shrinkToFit="false"/>
      <protection locked="true" hidden="false"/>
    </xf>
    <xf numFmtId="164" fontId="26" fillId="6" borderId="1" xfId="0" applyFont="true" applyBorder="true" applyAlignment="true" applyProtection="true">
      <alignment horizontal="general" vertical="bottom" textRotation="0" wrapText="true" indent="0" shrinkToFit="false"/>
      <protection locked="false" hidden="false"/>
    </xf>
    <xf numFmtId="164" fontId="26" fillId="6" borderId="1" xfId="28" applyFont="true" applyBorder="true" applyAlignment="false" applyProtection="true">
      <alignment horizontal="general" vertical="bottom" textRotation="0" wrapText="false" indent="0" shrinkToFit="false"/>
      <protection locked="false" hidden="false"/>
    </xf>
    <xf numFmtId="170" fontId="26" fillId="0" borderId="12" xfId="28" applyFont="true" applyBorder="true" applyAlignment="false" applyProtection="true">
      <alignment horizontal="general" vertical="bottom" textRotation="0" wrapText="false" indent="0" shrinkToFit="false"/>
      <protection locked="true" hidden="false"/>
    </xf>
    <xf numFmtId="164" fontId="26" fillId="2" borderId="14" xfId="0" applyFont="true" applyBorder="true" applyAlignment="true" applyProtection="true">
      <alignment horizontal="center" vertical="center" textRotation="0" wrapText="true" indent="0" shrinkToFit="false"/>
      <protection locked="true" hidden="false"/>
    </xf>
    <xf numFmtId="164" fontId="26" fillId="6" borderId="10" xfId="0" applyFont="true" applyBorder="true" applyAlignment="true" applyProtection="true">
      <alignment horizontal="general" vertical="bottom" textRotation="0" wrapText="true" indent="0" shrinkToFit="false"/>
      <protection locked="false" hidden="false"/>
    </xf>
    <xf numFmtId="164" fontId="26" fillId="6" borderId="10" xfId="28" applyFont="true" applyBorder="true" applyAlignment="false" applyProtection="true">
      <alignment horizontal="general" vertical="bottom" textRotation="0" wrapText="false" indent="0" shrinkToFit="false"/>
      <protection locked="false" hidden="false"/>
    </xf>
    <xf numFmtId="170" fontId="26" fillId="0" borderId="8" xfId="28" applyFont="true" applyBorder="true" applyAlignment="false" applyProtection="true">
      <alignment horizontal="general" vertical="bottom" textRotation="0" wrapText="false" indent="0" shrinkToFit="false"/>
      <protection locked="true" hidden="false"/>
    </xf>
    <xf numFmtId="164" fontId="21" fillId="0" borderId="0" xfId="0" applyFont="true" applyBorder="false" applyAlignment="false" applyProtection="true">
      <alignment horizontal="general" vertical="bottom" textRotation="0" wrapText="false" indent="0" shrinkToFit="false"/>
      <protection locked="true" hidden="false"/>
    </xf>
    <xf numFmtId="164" fontId="26" fillId="5" borderId="0" xfId="0" applyFont="true" applyBorder="false" applyAlignment="false" applyProtection="true">
      <alignment horizontal="general" vertical="bottom" textRotation="0" wrapText="false" indent="0" shrinkToFit="false"/>
      <protection locked="true" hidden="false"/>
    </xf>
    <xf numFmtId="164" fontId="26" fillId="2" borderId="1" xfId="0" applyFont="true" applyBorder="true" applyAlignment="true" applyProtection="true">
      <alignment horizontal="center" vertical="center" textRotation="0" wrapText="true" indent="0" shrinkToFit="false"/>
      <protection locked="true" hidden="false"/>
    </xf>
    <xf numFmtId="164" fontId="26" fillId="2" borderId="12" xfId="0" applyFont="true" applyBorder="true" applyAlignment="true" applyProtection="true">
      <alignment horizontal="center" vertical="center" textRotation="0" wrapText="true" indent="0" shrinkToFit="false"/>
      <protection locked="true" hidden="false"/>
    </xf>
    <xf numFmtId="164" fontId="26" fillId="2" borderId="10" xfId="0" applyFont="true" applyBorder="true" applyAlignment="true" applyProtection="true">
      <alignment horizontal="center" vertical="center" textRotation="0" wrapText="true" indent="0" shrinkToFit="false"/>
      <protection locked="true" hidden="false"/>
    </xf>
    <xf numFmtId="164" fontId="26" fillId="2" borderId="10" xfId="0" applyFont="true" applyBorder="true" applyAlignment="true" applyProtection="true">
      <alignment horizontal="center" vertical="center" textRotation="0" wrapText="false" indent="0" shrinkToFit="false"/>
      <protection locked="true" hidden="false"/>
    </xf>
    <xf numFmtId="164" fontId="26" fillId="2" borderId="8" xfId="0" applyFont="true" applyBorder="true" applyAlignment="true" applyProtection="true">
      <alignment horizontal="center" vertical="center" textRotation="0" wrapText="false" indent="0" shrinkToFit="false"/>
      <protection locked="true" hidden="false"/>
    </xf>
    <xf numFmtId="164" fontId="26" fillId="2" borderId="65" xfId="0" applyFont="true" applyBorder="true" applyAlignment="true" applyProtection="true">
      <alignment horizontal="center" vertical="center" textRotation="0" wrapText="true" indent="0" shrinkToFit="false"/>
      <protection locked="true" hidden="false"/>
    </xf>
    <xf numFmtId="164" fontId="26" fillId="6" borderId="55" xfId="0" applyFont="true" applyBorder="true" applyAlignment="true" applyProtection="true">
      <alignment horizontal="general" vertical="center" textRotation="0" wrapText="true" indent="0" shrinkToFit="false"/>
      <protection locked="false" hidden="false"/>
    </xf>
    <xf numFmtId="170" fontId="26" fillId="0" borderId="57" xfId="0" applyFont="true" applyBorder="true" applyAlignment="true" applyProtection="true">
      <alignment horizontal="general" vertical="center" textRotation="0" wrapText="true" indent="0" shrinkToFit="false"/>
      <protection locked="true" hidden="false"/>
    </xf>
    <xf numFmtId="164" fontId="19" fillId="5" borderId="0" xfId="28" applyFont="true" applyBorder="true" applyAlignment="true" applyProtection="true">
      <alignment horizontal="left" vertical="bottom" textRotation="0" wrapText="false" indent="0" shrinkToFit="false"/>
      <protection locked="true" hidden="false"/>
    </xf>
    <xf numFmtId="164" fontId="26" fillId="2" borderId="6" xfId="0" applyFont="true" applyBorder="true" applyAlignment="true" applyProtection="true">
      <alignment horizontal="center" vertical="center" textRotation="0" wrapText="true" indent="0" shrinkToFit="false"/>
      <protection locked="true" hidden="false"/>
    </xf>
    <xf numFmtId="164" fontId="5" fillId="6" borderId="4" xfId="28" applyFont="true" applyBorder="true" applyAlignment="true" applyProtection="true">
      <alignment horizontal="general" vertical="center" textRotation="0" wrapText="false" indent="0" shrinkToFit="false"/>
      <protection locked="false" hidden="false"/>
    </xf>
    <xf numFmtId="164" fontId="5" fillId="6" borderId="8" xfId="28" applyFont="true" applyBorder="true" applyAlignment="true" applyProtection="true">
      <alignment horizontal="general" vertical="center" textRotation="0" wrapText="false" indent="0" shrinkToFit="false"/>
      <protection locked="false" hidden="false"/>
    </xf>
    <xf numFmtId="164" fontId="27" fillId="5" borderId="0" xfId="0" applyFont="true" applyBorder="true" applyAlignment="true" applyProtection="true">
      <alignment horizontal="left" vertical="center" textRotation="0" wrapText="tru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38" fillId="0" borderId="0" xfId="0" applyFont="true" applyBorder="true" applyAlignment="true" applyProtection="false">
      <alignment horizontal="center" vertical="bottom" textRotation="0" wrapText="false" indent="0" shrinkToFit="false"/>
      <protection locked="true" hidden="false"/>
    </xf>
    <xf numFmtId="167" fontId="0" fillId="10" borderId="1" xfId="0" applyFont="false" applyBorder="true" applyAlignment="false" applyProtection="false">
      <alignment horizontal="general" vertical="bottom" textRotation="0" wrapText="false" indent="0" shrinkToFit="false"/>
      <protection locked="true" hidden="false"/>
    </xf>
    <xf numFmtId="170" fontId="0" fillId="10" borderId="1" xfId="0" applyFont="false" applyBorder="true" applyAlignment="false" applyProtection="false">
      <alignment horizontal="general" vertical="bottom" textRotation="0" wrapText="false" indent="0" shrinkToFit="false"/>
      <protection locked="true" hidden="false"/>
    </xf>
    <xf numFmtId="164" fontId="0" fillId="10" borderId="1" xfId="0" applyFont="false" applyBorder="true" applyAlignment="true" applyProtection="false">
      <alignment horizontal="center" vertical="bottom" textRotation="0" wrapText="false" indent="0" shrinkToFit="fals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38" fillId="11" borderId="1" xfId="24" applyFont="true" applyBorder="true" applyAlignment="true" applyProtection="true">
      <alignment horizontal="general" vertical="center" textRotation="0" wrapText="true" indent="0" shrinkToFit="false"/>
      <protection locked="true" hidden="true"/>
    </xf>
    <xf numFmtId="164" fontId="38" fillId="11" borderId="1" xfId="24" applyFont="true" applyBorder="true" applyAlignment="true" applyProtection="true">
      <alignment horizontal="center" vertical="center" textRotation="0" wrapText="true" indent="0" shrinkToFit="false"/>
      <protection locked="true" hidden="true"/>
    </xf>
    <xf numFmtId="164" fontId="38" fillId="12" borderId="1" xfId="25" applyFont="true" applyBorder="true" applyAlignment="true" applyProtection="true">
      <alignment horizontal="center" vertical="center" textRotation="0" wrapText="true" indent="0" shrinkToFit="false"/>
      <protection locked="true" hidden="false"/>
    </xf>
    <xf numFmtId="164" fontId="38" fillId="11" borderId="35" xfId="24" applyFont="true" applyBorder="true" applyAlignment="true" applyProtection="true">
      <alignment horizontal="general" vertical="center" textRotation="0" wrapText="true" indent="0" shrinkToFit="false"/>
      <protection locked="true" hidden="false"/>
    </xf>
    <xf numFmtId="164" fontId="4" fillId="0" borderId="0" xfId="24" applyFont="true" applyBorder="false" applyAlignment="false" applyProtection="true">
      <alignment horizontal="general" vertical="bottom" textRotation="0" wrapText="false" indent="0" shrinkToFit="false"/>
      <protection locked="true" hidden="true"/>
    </xf>
    <xf numFmtId="164" fontId="4" fillId="0" borderId="0" xfId="24" applyFont="true" applyBorder="false" applyAlignment="true" applyProtection="true">
      <alignment horizontal="center" vertical="center" textRotation="0" wrapText="true" indent="0" shrinkToFit="false"/>
      <protection locked="true" hidden="true"/>
    </xf>
    <xf numFmtId="170" fontId="38" fillId="10" borderId="1" xfId="24" applyFont="true" applyBorder="true" applyAlignment="true" applyProtection="true">
      <alignment horizontal="left" vertical="center" textRotation="0" wrapText="true" indent="0" shrinkToFit="false"/>
      <protection locked="false" hidden="false"/>
    </xf>
    <xf numFmtId="164" fontId="4" fillId="0" borderId="0" xfId="24" applyFont="false" applyBorder="false" applyAlignment="true" applyProtection="true">
      <alignment horizontal="center" vertical="center" textRotation="0" wrapText="true" indent="0" shrinkToFit="false"/>
      <protection locked="true" hidden="true"/>
    </xf>
    <xf numFmtId="164" fontId="4" fillId="0" borderId="0" xfId="24" applyFont="false" applyBorder="false" applyAlignment="true" applyProtection="true">
      <alignment horizontal="general" vertical="center" textRotation="0" wrapText="false" indent="0" shrinkToFit="false"/>
      <protection locked="true" hidden="true"/>
    </xf>
    <xf numFmtId="164" fontId="43" fillId="0" borderId="0" xfId="25" applyFont="true" applyBorder="true" applyAlignment="true" applyProtection="true">
      <alignment horizontal="general" vertical="center" textRotation="0" wrapText="true" indent="0" shrinkToFit="false"/>
      <protection locked="true" hidden="false"/>
    </xf>
    <xf numFmtId="164" fontId="4" fillId="0" borderId="0" xfId="24" applyFont="false" applyBorder="true" applyAlignment="true" applyProtection="true">
      <alignment horizontal="general" vertical="center" textRotation="0" wrapText="false" indent="0" shrinkToFit="false"/>
      <protection locked="true" hidden="true"/>
    </xf>
    <xf numFmtId="164" fontId="43" fillId="0" borderId="0" xfId="25" applyFont="true" applyBorder="true" applyAlignment="true" applyProtection="true">
      <alignment horizontal="center" vertical="center" textRotation="0" wrapText="true" indent="0" shrinkToFit="false"/>
      <protection locked="true" hidden="false"/>
    </xf>
    <xf numFmtId="164" fontId="43" fillId="0" borderId="0" xfId="24" applyFont="true" applyBorder="true" applyAlignment="true" applyProtection="true">
      <alignment horizontal="general" vertical="center" textRotation="0" wrapText="true" indent="0" shrinkToFit="false"/>
      <protection locked="true" hidden="false"/>
    </xf>
    <xf numFmtId="164" fontId="38" fillId="0" borderId="37" xfId="24" applyFont="true" applyBorder="true" applyAlignment="true" applyProtection="true">
      <alignment horizontal="center" vertical="center" textRotation="0" wrapText="true" indent="0" shrinkToFit="false"/>
      <protection locked="false" hidden="false"/>
    </xf>
    <xf numFmtId="164" fontId="38" fillId="0" borderId="37" xfId="24" applyFont="true" applyBorder="true" applyAlignment="true" applyProtection="true">
      <alignment horizontal="left" vertical="center" textRotation="0" wrapText="true" indent="0" shrinkToFit="false"/>
      <protection locked="false" hidden="false"/>
    </xf>
    <xf numFmtId="170" fontId="38" fillId="10" borderId="1" xfId="24" applyFont="true" applyBorder="true" applyAlignment="true" applyProtection="true">
      <alignment horizontal="left" vertical="center" textRotation="0" wrapText="false" indent="0" shrinkToFit="false"/>
      <protection locked="false" hidden="false"/>
    </xf>
    <xf numFmtId="167" fontId="38" fillId="10" borderId="1" xfId="24" applyFont="true" applyBorder="true" applyAlignment="true" applyProtection="true">
      <alignment horizontal="left" vertical="center" textRotation="0" wrapText="false" indent="0" shrinkToFit="false"/>
      <protection locked="false" hidden="false"/>
    </xf>
    <xf numFmtId="170" fontId="38" fillId="6" borderId="1" xfId="24" applyFont="true" applyBorder="true" applyAlignment="true" applyProtection="true">
      <alignment horizontal="left" vertical="center" textRotation="0" wrapText="true" indent="0" shrinkToFit="false"/>
      <protection locked="false" hidden="false"/>
    </xf>
    <xf numFmtId="170" fontId="38" fillId="6" borderId="1" xfId="24" applyFont="true" applyBorder="true" applyAlignment="true" applyProtection="true">
      <alignment horizontal="left" vertical="center" textRotation="0" wrapText="false" indent="0" shrinkToFit="false"/>
      <protection locked="fals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Normal 2" xfId="21"/>
    <cellStyle name="Normal 2 2" xfId="22"/>
    <cellStyle name="Normal 2 2 2" xfId="23"/>
    <cellStyle name="Normal 2 2 3" xfId="24"/>
    <cellStyle name="Normal 3" xfId="25"/>
    <cellStyle name="Normal_KVALITET RADA" xfId="26"/>
    <cellStyle name="Normal_KVALITET RADA 2" xfId="27"/>
    <cellStyle name="Normal_OPŠTI PODACI" xfId="28"/>
    <cellStyle name="Normal_OSTALI PODACI" xfId="29"/>
    <cellStyle name="Normal_PROTOK PREDMETA " xfId="30"/>
    <cellStyle name="Normal_Sheet1" xfId="31"/>
    <cellStyle name="Normal_Sheet1 2" xfId="32"/>
    <cellStyle name="Normal_Sheet2" xfId="33"/>
    <cellStyle name="Normal_Sheet2 2" xfId="34"/>
    <cellStyle name="Percent 2" xfId="35"/>
    <cellStyle name="*unknown*" xfId="20" builtinId="8"/>
  </cellStyles>
  <dxfs count="7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A6A6A6"/>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DBEEF4"/>
      <rgbColor rgb="FFD7E4BD"/>
      <rgbColor rgb="FFFFFF99"/>
      <rgbColor rgb="FFBFBFBF"/>
      <rgbColor rgb="FFFDEADA"/>
      <rgbColor rgb="FFDCE6F2"/>
      <rgbColor rgb="FFFCD5B5"/>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www.pravosudje.ba/vstv/faces/vijesti.jsp?id=71178" TargetMode="External"/>
</Relationships>
</file>

<file path=xl/worksheets/_rels/sheet4.xml.rels><?xml version="1.0" encoding="UTF-8"?>
<Relationships xmlns="http://schemas.openxmlformats.org/package/2006/relationships"><Relationship Id="rId1" Type="http://schemas.openxmlformats.org/officeDocument/2006/relationships/hyperlink" Target="https://www.pravosudje.ba/vstv/faces/vijesti.jsp?id=71178"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B2:M186"/>
  <sheetViews>
    <sheetView showFormulas="false" showGridLines="true" showRowColHeaders="true" showZeros="true" rightToLeft="false" tabSelected="false" showOutlineSymbols="true" defaultGridColor="true" view="pageBreakPreview" topLeftCell="A4" colorId="64" zoomScale="85" zoomScaleNormal="100" zoomScalePageLayoutView="85" workbookViewId="0">
      <selection pane="topLeft" activeCell="L2" activeCellId="0" sqref="L2"/>
    </sheetView>
  </sheetViews>
  <sheetFormatPr defaultColWidth="9.13671875" defaultRowHeight="15.75" zeroHeight="false" outlineLevelRow="0" outlineLevelCol="0"/>
  <cols>
    <col collapsed="false" customWidth="true" hidden="false" outlineLevel="0" max="1" min="1" style="1" width="3.57"/>
    <col collapsed="false" customWidth="false" hidden="false" outlineLevel="0" max="12" min="2" style="1" width="9.13"/>
    <col collapsed="false" customWidth="true" hidden="false" outlineLevel="0" max="13" min="13" style="1" width="22.7"/>
    <col collapsed="false" customWidth="true" hidden="false" outlineLevel="0" max="14" min="14" style="1" width="3.57"/>
    <col collapsed="false" customWidth="false" hidden="false" outlineLevel="0" max="1025" min="15" style="1" width="9.13"/>
  </cols>
  <sheetData>
    <row r="2" customFormat="false" ht="66.75" hidden="false" customHeight="true" outlineLevel="0" collapsed="false">
      <c r="B2" s="2" t="s">
        <v>0</v>
      </c>
      <c r="C2" s="3"/>
      <c r="D2" s="4"/>
      <c r="E2" s="4"/>
      <c r="F2" s="4"/>
      <c r="G2" s="4"/>
      <c r="H2" s="4"/>
      <c r="I2" s="4"/>
      <c r="J2" s="4"/>
      <c r="K2" s="4"/>
      <c r="L2" s="4"/>
      <c r="M2" s="4"/>
    </row>
    <row r="3" s="5" customFormat="true" ht="21" hidden="false" customHeight="true" outlineLevel="0" collapsed="false">
      <c r="B3" s="6" t="s">
        <v>1</v>
      </c>
      <c r="C3" s="7"/>
      <c r="D3" s="7"/>
      <c r="E3" s="7"/>
      <c r="F3" s="7"/>
      <c r="G3" s="7"/>
      <c r="H3" s="7"/>
      <c r="I3" s="7"/>
      <c r="J3" s="7"/>
      <c r="K3" s="7"/>
      <c r="L3" s="7"/>
      <c r="M3" s="7"/>
    </row>
    <row r="4" s="5" customFormat="true" ht="21" hidden="false" customHeight="true" outlineLevel="0" collapsed="false">
      <c r="B4" s="8" t="s">
        <v>2</v>
      </c>
      <c r="C4" s="7"/>
      <c r="D4" s="7"/>
      <c r="E4" s="7"/>
      <c r="F4" s="7"/>
      <c r="G4" s="7"/>
      <c r="H4" s="7"/>
      <c r="I4" s="7"/>
      <c r="J4" s="7"/>
      <c r="K4" s="7"/>
      <c r="L4" s="7"/>
      <c r="M4" s="7"/>
    </row>
    <row r="5" s="9" customFormat="true" ht="29.25" hidden="false" customHeight="true" outlineLevel="0" collapsed="false">
      <c r="B5" s="10" t="s">
        <v>3</v>
      </c>
      <c r="C5" s="10"/>
      <c r="D5" s="10"/>
      <c r="E5" s="10"/>
      <c r="F5" s="10"/>
      <c r="G5" s="10"/>
      <c r="H5" s="10"/>
      <c r="I5" s="10"/>
      <c r="J5" s="10"/>
      <c r="K5" s="10"/>
      <c r="L5" s="10"/>
      <c r="M5" s="10"/>
    </row>
    <row r="6" s="9" customFormat="true" ht="16.5" hidden="false" customHeight="true" outlineLevel="0" collapsed="false">
      <c r="B6" s="10" t="s">
        <v>4</v>
      </c>
      <c r="C6" s="10"/>
      <c r="D6" s="10"/>
      <c r="E6" s="10"/>
      <c r="F6" s="10"/>
      <c r="G6" s="10"/>
      <c r="H6" s="10"/>
      <c r="I6" s="10"/>
      <c r="J6" s="10"/>
      <c r="K6" s="10"/>
      <c r="L6" s="10"/>
      <c r="M6" s="10"/>
    </row>
    <row r="7" s="9" customFormat="true" ht="16.5" hidden="false" customHeight="true" outlineLevel="0" collapsed="false">
      <c r="B7" s="10"/>
      <c r="C7" s="10"/>
      <c r="D7" s="10"/>
      <c r="E7" s="10"/>
      <c r="F7" s="10"/>
      <c r="G7" s="10"/>
      <c r="H7" s="10"/>
      <c r="I7" s="10"/>
      <c r="J7" s="10"/>
      <c r="K7" s="10"/>
      <c r="L7" s="10"/>
      <c r="M7" s="10"/>
    </row>
    <row r="8" s="9" customFormat="true" ht="16.5" hidden="false" customHeight="true" outlineLevel="0" collapsed="false">
      <c r="B8" s="11"/>
      <c r="C8" s="11"/>
      <c r="D8" s="11"/>
      <c r="E8" s="11"/>
      <c r="F8" s="11"/>
      <c r="G8" s="11"/>
      <c r="H8" s="11"/>
      <c r="I8" s="11"/>
      <c r="J8" s="11"/>
      <c r="K8" s="11"/>
      <c r="L8" s="11"/>
      <c r="M8" s="11"/>
    </row>
    <row r="9" s="9" customFormat="true" ht="15.75" hidden="false" customHeight="false" outlineLevel="0" collapsed="false">
      <c r="B9" s="12" t="s">
        <v>5</v>
      </c>
      <c r="C9" s="12"/>
      <c r="D9" s="12"/>
      <c r="E9" s="12"/>
      <c r="F9" s="12"/>
      <c r="G9" s="12"/>
      <c r="H9" s="12"/>
      <c r="I9" s="12"/>
      <c r="J9" s="12"/>
      <c r="K9" s="12"/>
      <c r="L9" s="12"/>
      <c r="M9" s="12"/>
    </row>
    <row r="10" s="9" customFormat="true" ht="30" hidden="false" customHeight="true" outlineLevel="0" collapsed="false">
      <c r="B10" s="12" t="s">
        <v>6</v>
      </c>
      <c r="C10" s="12"/>
      <c r="D10" s="12"/>
      <c r="E10" s="12"/>
      <c r="F10" s="12"/>
      <c r="G10" s="12"/>
      <c r="H10" s="12"/>
      <c r="I10" s="12"/>
      <c r="J10" s="12"/>
      <c r="K10" s="12"/>
      <c r="L10" s="12"/>
      <c r="M10" s="12"/>
    </row>
    <row r="11" s="9" customFormat="true" ht="24" hidden="false" customHeight="true" outlineLevel="0" collapsed="false">
      <c r="B11" s="10" t="s">
        <v>7</v>
      </c>
      <c r="C11" s="10"/>
      <c r="D11" s="10"/>
      <c r="E11" s="10"/>
      <c r="F11" s="10"/>
      <c r="G11" s="10"/>
      <c r="H11" s="10"/>
      <c r="I11" s="10"/>
      <c r="J11" s="10"/>
      <c r="K11" s="10"/>
      <c r="L11" s="10"/>
      <c r="M11" s="10"/>
    </row>
    <row r="12" s="9" customFormat="true" ht="15.75" hidden="false" customHeight="false" outlineLevel="0" collapsed="false">
      <c r="B12" s="10"/>
      <c r="C12" s="10"/>
      <c r="D12" s="10"/>
      <c r="E12" s="10"/>
      <c r="F12" s="10"/>
      <c r="G12" s="10"/>
      <c r="H12" s="10"/>
      <c r="I12" s="10"/>
      <c r="J12" s="10"/>
      <c r="K12" s="10"/>
      <c r="L12" s="10"/>
      <c r="M12" s="10"/>
    </row>
    <row r="13" s="9" customFormat="true" ht="15.75" hidden="false" customHeight="false" outlineLevel="0" collapsed="false">
      <c r="B13" s="12"/>
      <c r="C13" s="12"/>
      <c r="D13" s="12"/>
      <c r="E13" s="12"/>
      <c r="F13" s="12"/>
      <c r="G13" s="12"/>
      <c r="H13" s="12"/>
      <c r="I13" s="12"/>
      <c r="J13" s="12"/>
      <c r="K13" s="12"/>
      <c r="L13" s="12"/>
      <c r="M13" s="12"/>
    </row>
    <row r="14" s="9" customFormat="true" ht="15.75" hidden="false" customHeight="false" outlineLevel="0" collapsed="false">
      <c r="B14" s="12" t="s">
        <v>8</v>
      </c>
      <c r="C14" s="12"/>
      <c r="D14" s="12"/>
      <c r="E14" s="12"/>
      <c r="F14" s="12"/>
      <c r="G14" s="12"/>
      <c r="H14" s="12"/>
      <c r="I14" s="12"/>
      <c r="J14" s="12"/>
      <c r="K14" s="12"/>
      <c r="L14" s="12"/>
      <c r="M14" s="12"/>
    </row>
    <row r="15" s="9" customFormat="true" ht="15.75" hidden="false" customHeight="false" outlineLevel="0" collapsed="false">
      <c r="B15" s="12"/>
      <c r="C15" s="12"/>
      <c r="D15" s="12"/>
      <c r="E15" s="12"/>
      <c r="F15" s="12"/>
      <c r="G15" s="12"/>
      <c r="H15" s="12"/>
      <c r="I15" s="12"/>
      <c r="J15" s="12"/>
      <c r="K15" s="12"/>
      <c r="L15" s="12"/>
      <c r="M15" s="12"/>
    </row>
    <row r="16" s="9" customFormat="true" ht="15.75" hidden="false" customHeight="false" outlineLevel="0" collapsed="false">
      <c r="B16" s="12" t="s">
        <v>9</v>
      </c>
      <c r="C16" s="12"/>
      <c r="D16" s="12"/>
      <c r="E16" s="12"/>
      <c r="F16" s="12"/>
      <c r="G16" s="12"/>
      <c r="H16" s="12"/>
      <c r="I16" s="12"/>
      <c r="J16" s="12"/>
      <c r="K16" s="12"/>
      <c r="L16" s="12"/>
      <c r="M16" s="12"/>
    </row>
    <row r="17" s="9" customFormat="true" ht="15.75" hidden="false" customHeight="false" outlineLevel="0" collapsed="false">
      <c r="B17" s="12" t="s">
        <v>10</v>
      </c>
      <c r="C17" s="12"/>
      <c r="D17" s="12"/>
      <c r="E17" s="12"/>
      <c r="F17" s="12"/>
      <c r="G17" s="12"/>
      <c r="H17" s="12"/>
      <c r="I17" s="12"/>
      <c r="J17" s="12"/>
      <c r="K17" s="12"/>
      <c r="L17" s="12"/>
      <c r="M17" s="12"/>
    </row>
    <row r="18" s="9" customFormat="true" ht="9" hidden="false" customHeight="true" outlineLevel="0" collapsed="false">
      <c r="B18" s="12"/>
      <c r="C18" s="12"/>
      <c r="D18" s="12"/>
      <c r="E18" s="12"/>
      <c r="F18" s="12"/>
      <c r="G18" s="12"/>
      <c r="H18" s="12"/>
      <c r="I18" s="12"/>
      <c r="J18" s="12"/>
      <c r="K18" s="12"/>
      <c r="L18" s="12"/>
      <c r="M18" s="12"/>
    </row>
    <row r="19" s="9" customFormat="true" ht="29.25" hidden="false" customHeight="true" outlineLevel="0" collapsed="false">
      <c r="B19" s="13" t="s">
        <v>11</v>
      </c>
      <c r="C19" s="13"/>
      <c r="D19" s="13"/>
      <c r="E19" s="13"/>
      <c r="F19" s="13"/>
      <c r="G19" s="13"/>
      <c r="H19" s="13"/>
      <c r="I19" s="13"/>
      <c r="J19" s="13"/>
      <c r="K19" s="13"/>
      <c r="L19" s="13"/>
      <c r="M19" s="13"/>
    </row>
    <row r="20" s="9" customFormat="true" ht="31.5" hidden="false" customHeight="true" outlineLevel="0" collapsed="false">
      <c r="B20" s="14" t="s">
        <v>12</v>
      </c>
      <c r="C20" s="12"/>
      <c r="D20" s="12"/>
      <c r="E20" s="12"/>
      <c r="F20" s="12"/>
      <c r="G20" s="12"/>
      <c r="H20" s="12"/>
      <c r="I20" s="12"/>
      <c r="J20" s="12"/>
      <c r="K20" s="12"/>
      <c r="L20" s="12"/>
      <c r="M20" s="12"/>
    </row>
    <row r="21" s="9" customFormat="true" ht="15.75" hidden="true" customHeight="true" outlineLevel="0" collapsed="false">
      <c r="B21" s="15"/>
      <c r="C21" s="15"/>
      <c r="D21" s="15"/>
      <c r="E21" s="15"/>
      <c r="F21" s="15"/>
      <c r="G21" s="15"/>
      <c r="H21" s="15"/>
      <c r="I21" s="15"/>
      <c r="J21" s="15"/>
      <c r="K21" s="15"/>
      <c r="L21" s="15"/>
      <c r="M21" s="15"/>
    </row>
    <row r="22" s="9" customFormat="true" ht="15.75" hidden="true" customHeight="true" outlineLevel="0" collapsed="false">
      <c r="B22" s="15"/>
      <c r="C22" s="15"/>
      <c r="D22" s="15"/>
      <c r="E22" s="15"/>
      <c r="F22" s="15"/>
      <c r="G22" s="15"/>
      <c r="H22" s="15"/>
      <c r="I22" s="15"/>
      <c r="J22" s="15"/>
      <c r="K22" s="15"/>
      <c r="L22" s="15"/>
      <c r="M22" s="15"/>
    </row>
    <row r="23" customFormat="false" ht="24.75" hidden="false" customHeight="true" outlineLevel="0" collapsed="false">
      <c r="B23" s="4" t="s">
        <v>13</v>
      </c>
      <c r="C23" s="4"/>
      <c r="D23" s="4"/>
      <c r="E23" s="4"/>
      <c r="F23" s="4"/>
      <c r="G23" s="4"/>
      <c r="H23" s="4"/>
      <c r="I23" s="4"/>
      <c r="J23" s="4"/>
      <c r="K23" s="4"/>
      <c r="L23" s="4"/>
      <c r="M23" s="4"/>
    </row>
    <row r="24" customFormat="false" ht="15.75" hidden="false" customHeight="false" outlineLevel="0" collapsed="false">
      <c r="B24" s="4" t="s">
        <v>14</v>
      </c>
      <c r="C24" s="4"/>
      <c r="D24" s="4"/>
      <c r="E24" s="4"/>
      <c r="F24" s="4"/>
      <c r="G24" s="4"/>
      <c r="H24" s="4"/>
      <c r="I24" s="4"/>
      <c r="J24" s="4"/>
      <c r="K24" s="4"/>
      <c r="L24" s="4"/>
      <c r="M24" s="4"/>
    </row>
    <row r="25" s="16" customFormat="true" ht="25.5" hidden="false" customHeight="true" outlineLevel="0" collapsed="false">
      <c r="B25" s="17" t="s">
        <v>15</v>
      </c>
      <c r="C25" s="18"/>
      <c r="D25" s="18"/>
      <c r="E25" s="18"/>
      <c r="F25" s="18"/>
      <c r="G25" s="18"/>
      <c r="H25" s="18"/>
      <c r="I25" s="18"/>
      <c r="J25" s="18"/>
      <c r="K25" s="18"/>
      <c r="L25" s="18"/>
      <c r="M25" s="18"/>
    </row>
    <row r="26" customFormat="false" ht="15.75" hidden="false" customHeight="false" outlineLevel="0" collapsed="false">
      <c r="B26" s="4" t="s">
        <v>16</v>
      </c>
      <c r="C26" s="4"/>
      <c r="D26" s="4"/>
      <c r="E26" s="4"/>
      <c r="F26" s="4"/>
      <c r="G26" s="4"/>
      <c r="H26" s="4"/>
      <c r="I26" s="4"/>
      <c r="J26" s="4"/>
      <c r="K26" s="4"/>
      <c r="L26" s="4"/>
      <c r="M26" s="4"/>
    </row>
    <row r="27" customFormat="false" ht="15.75" hidden="false" customHeight="false" outlineLevel="0" collapsed="false">
      <c r="B27" s="4" t="s">
        <v>17</v>
      </c>
      <c r="C27" s="4"/>
      <c r="D27" s="4"/>
      <c r="E27" s="4"/>
      <c r="F27" s="4"/>
      <c r="G27" s="4"/>
      <c r="H27" s="4"/>
      <c r="I27" s="4"/>
      <c r="J27" s="4"/>
      <c r="K27" s="4"/>
      <c r="L27" s="4"/>
      <c r="M27" s="4"/>
    </row>
    <row r="28" customFormat="false" ht="30" hidden="false" customHeight="true" outlineLevel="0" collapsed="false">
      <c r="B28" s="4" t="s">
        <v>18</v>
      </c>
      <c r="C28" s="4"/>
      <c r="D28" s="4"/>
      <c r="E28" s="4"/>
      <c r="F28" s="4"/>
      <c r="G28" s="4"/>
      <c r="H28" s="4"/>
      <c r="I28" s="4"/>
      <c r="J28" s="4"/>
      <c r="K28" s="4"/>
      <c r="L28" s="4"/>
      <c r="M28" s="4"/>
    </row>
    <row r="29" customFormat="false" ht="15.75" hidden="false" customHeight="false" outlineLevel="0" collapsed="false">
      <c r="B29" s="4" t="s">
        <v>19</v>
      </c>
      <c r="C29" s="4"/>
      <c r="D29" s="4"/>
      <c r="E29" s="4"/>
      <c r="F29" s="4"/>
      <c r="G29" s="4"/>
      <c r="H29" s="4"/>
      <c r="I29" s="4"/>
      <c r="J29" s="4"/>
      <c r="K29" s="4"/>
      <c r="L29" s="4"/>
      <c r="M29" s="4"/>
    </row>
    <row r="30" customFormat="false" ht="8.25" hidden="false" customHeight="true" outlineLevel="0" collapsed="false">
      <c r="B30" s="4"/>
      <c r="C30" s="4"/>
      <c r="D30" s="4"/>
      <c r="E30" s="4"/>
      <c r="F30" s="4"/>
      <c r="G30" s="4"/>
      <c r="H30" s="4"/>
      <c r="I30" s="4"/>
      <c r="J30" s="4"/>
      <c r="K30" s="4"/>
      <c r="L30" s="4"/>
      <c r="M30" s="4"/>
    </row>
    <row r="31" customFormat="false" ht="15.75" hidden="true" customHeight="true" outlineLevel="0" collapsed="false">
      <c r="B31" s="19" t="s">
        <v>20</v>
      </c>
      <c r="C31" s="19"/>
      <c r="D31" s="19"/>
      <c r="E31" s="19"/>
      <c r="F31" s="19"/>
      <c r="G31" s="19"/>
      <c r="H31" s="19"/>
      <c r="I31" s="19"/>
      <c r="J31" s="19"/>
      <c r="K31" s="19"/>
      <c r="L31" s="19"/>
      <c r="M31" s="19"/>
    </row>
    <row r="32" customFormat="false" ht="15.75" hidden="true" customHeight="false" outlineLevel="0" collapsed="false">
      <c r="B32" s="19"/>
      <c r="C32" s="19"/>
      <c r="D32" s="19"/>
      <c r="E32" s="19"/>
      <c r="F32" s="19"/>
      <c r="G32" s="19"/>
      <c r="H32" s="19"/>
      <c r="I32" s="19"/>
      <c r="J32" s="19"/>
      <c r="K32" s="19"/>
      <c r="L32" s="19"/>
      <c r="M32" s="19"/>
    </row>
    <row r="33" customFormat="false" ht="15.75" hidden="true" customHeight="true" outlineLevel="0" collapsed="false">
      <c r="B33" s="19"/>
      <c r="C33" s="19"/>
      <c r="D33" s="19"/>
      <c r="E33" s="19"/>
      <c r="F33" s="19"/>
      <c r="G33" s="19"/>
      <c r="H33" s="19"/>
      <c r="I33" s="19"/>
      <c r="J33" s="19"/>
      <c r="K33" s="19"/>
      <c r="L33" s="19"/>
      <c r="M33" s="19"/>
    </row>
    <row r="34" customFormat="false" ht="15.75" hidden="true" customHeight="false" outlineLevel="0" collapsed="false">
      <c r="B34" s="19"/>
      <c r="C34" s="19"/>
      <c r="D34" s="19"/>
      <c r="E34" s="19"/>
      <c r="F34" s="19"/>
      <c r="G34" s="19"/>
      <c r="H34" s="19"/>
      <c r="I34" s="19"/>
      <c r="J34" s="19"/>
      <c r="K34" s="19"/>
      <c r="L34" s="19"/>
      <c r="M34" s="19"/>
    </row>
    <row r="35" customFormat="false" ht="15.75" hidden="true" customHeight="false" outlineLevel="0" collapsed="false">
      <c r="B35" s="19"/>
      <c r="C35" s="19"/>
      <c r="D35" s="19"/>
      <c r="E35" s="19"/>
      <c r="F35" s="19"/>
      <c r="G35" s="19"/>
      <c r="H35" s="19"/>
      <c r="I35" s="19"/>
      <c r="J35" s="19"/>
      <c r="K35" s="19"/>
      <c r="L35" s="19"/>
      <c r="M35" s="19"/>
    </row>
    <row r="36" customFormat="false" ht="15.75" hidden="true" customHeight="false" outlineLevel="0" collapsed="false">
      <c r="B36" s="19"/>
      <c r="C36" s="19"/>
      <c r="D36" s="19"/>
      <c r="E36" s="19"/>
      <c r="F36" s="19"/>
      <c r="G36" s="19"/>
      <c r="H36" s="19"/>
      <c r="I36" s="19"/>
      <c r="J36" s="19"/>
      <c r="K36" s="19"/>
      <c r="L36" s="19"/>
      <c r="M36" s="19"/>
    </row>
    <row r="37" customFormat="false" ht="15.75" hidden="true" customHeight="false" outlineLevel="0" collapsed="false">
      <c r="B37" s="19"/>
      <c r="C37" s="19"/>
      <c r="D37" s="19"/>
      <c r="E37" s="19"/>
      <c r="F37" s="19"/>
      <c r="G37" s="19"/>
      <c r="H37" s="19"/>
      <c r="I37" s="19"/>
      <c r="J37" s="19"/>
      <c r="K37" s="19"/>
      <c r="L37" s="19"/>
      <c r="M37" s="19"/>
    </row>
    <row r="38" customFormat="false" ht="15.75" hidden="true" customHeight="false" outlineLevel="0" collapsed="false">
      <c r="B38" s="19"/>
      <c r="C38" s="19"/>
      <c r="D38" s="19"/>
      <c r="E38" s="19"/>
      <c r="F38" s="19"/>
      <c r="G38" s="19"/>
      <c r="H38" s="19"/>
      <c r="I38" s="19"/>
      <c r="J38" s="19"/>
      <c r="K38" s="19"/>
      <c r="L38" s="19"/>
      <c r="M38" s="19"/>
    </row>
    <row r="39" customFormat="false" ht="15.75" hidden="true" customHeight="false" outlineLevel="0" collapsed="false">
      <c r="B39" s="19"/>
      <c r="C39" s="19"/>
      <c r="D39" s="19"/>
      <c r="E39" s="19"/>
      <c r="F39" s="19"/>
      <c r="G39" s="19"/>
      <c r="H39" s="19"/>
      <c r="I39" s="19"/>
      <c r="J39" s="19"/>
      <c r="K39" s="19"/>
      <c r="L39" s="19"/>
      <c r="M39" s="19"/>
    </row>
    <row r="40" customFormat="false" ht="15.75" hidden="true" customHeight="false" outlineLevel="0" collapsed="false">
      <c r="B40" s="19"/>
      <c r="C40" s="19"/>
      <c r="D40" s="19"/>
      <c r="E40" s="19"/>
      <c r="F40" s="19"/>
      <c r="G40" s="19"/>
      <c r="H40" s="19"/>
      <c r="I40" s="19"/>
      <c r="J40" s="19"/>
      <c r="K40" s="19"/>
      <c r="L40" s="19"/>
      <c r="M40" s="19"/>
    </row>
    <row r="41" customFormat="false" ht="15.75" hidden="true" customHeight="false" outlineLevel="0" collapsed="false">
      <c r="B41" s="19"/>
      <c r="C41" s="19"/>
      <c r="D41" s="19"/>
      <c r="E41" s="19"/>
      <c r="F41" s="19"/>
      <c r="G41" s="19"/>
      <c r="H41" s="19"/>
      <c r="I41" s="19"/>
      <c r="J41" s="19"/>
      <c r="K41" s="19"/>
      <c r="L41" s="19"/>
      <c r="M41" s="19"/>
    </row>
    <row r="42" customFormat="false" ht="15.75" hidden="true" customHeight="false" outlineLevel="0" collapsed="false">
      <c r="B42" s="19"/>
      <c r="C42" s="19"/>
      <c r="D42" s="19"/>
      <c r="E42" s="19"/>
      <c r="F42" s="19"/>
      <c r="G42" s="19"/>
      <c r="H42" s="19"/>
      <c r="I42" s="19"/>
      <c r="J42" s="19"/>
      <c r="K42" s="19"/>
      <c r="L42" s="19"/>
      <c r="M42" s="19"/>
    </row>
    <row r="43" customFormat="false" ht="15.75" hidden="true" customHeight="false" outlineLevel="0" collapsed="false">
      <c r="B43" s="19"/>
      <c r="C43" s="19"/>
      <c r="D43" s="19"/>
      <c r="E43" s="19"/>
      <c r="F43" s="19"/>
      <c r="G43" s="19"/>
      <c r="H43" s="19"/>
      <c r="I43" s="19"/>
      <c r="J43" s="19"/>
      <c r="K43" s="19"/>
      <c r="L43" s="19"/>
      <c r="M43" s="19"/>
    </row>
    <row r="44" customFormat="false" ht="15.75" hidden="true" customHeight="false" outlineLevel="0" collapsed="false">
      <c r="B44" s="19"/>
      <c r="C44" s="19"/>
      <c r="D44" s="19"/>
      <c r="E44" s="19"/>
      <c r="F44" s="19"/>
      <c r="G44" s="19"/>
      <c r="H44" s="19"/>
      <c r="I44" s="19"/>
      <c r="J44" s="19"/>
      <c r="K44" s="19"/>
      <c r="L44" s="19"/>
      <c r="M44" s="19"/>
    </row>
    <row r="45" customFormat="false" ht="15.75" hidden="true" customHeight="false" outlineLevel="0" collapsed="false">
      <c r="B45" s="19"/>
      <c r="C45" s="19"/>
      <c r="D45" s="19"/>
      <c r="E45" s="19"/>
      <c r="F45" s="19"/>
      <c r="G45" s="19"/>
      <c r="H45" s="19"/>
      <c r="I45" s="19"/>
      <c r="J45" s="19"/>
      <c r="K45" s="19"/>
      <c r="L45" s="19"/>
      <c r="M45" s="19"/>
    </row>
    <row r="46" customFormat="false" ht="15.75" hidden="true" customHeight="false" outlineLevel="0" collapsed="false">
      <c r="B46" s="19"/>
      <c r="C46" s="19"/>
      <c r="D46" s="19"/>
      <c r="E46" s="19"/>
      <c r="F46" s="19"/>
      <c r="G46" s="19"/>
      <c r="H46" s="19"/>
      <c r="I46" s="19"/>
      <c r="J46" s="19"/>
      <c r="K46" s="19"/>
      <c r="L46" s="19"/>
      <c r="M46" s="19"/>
    </row>
    <row r="47" customFormat="false" ht="15.75" hidden="true" customHeight="false" outlineLevel="0" collapsed="false">
      <c r="B47" s="19"/>
      <c r="C47" s="19"/>
      <c r="D47" s="19"/>
      <c r="E47" s="19"/>
      <c r="F47" s="19"/>
      <c r="G47" s="19"/>
      <c r="H47" s="19"/>
      <c r="I47" s="19"/>
      <c r="J47" s="19"/>
      <c r="K47" s="19"/>
      <c r="L47" s="19"/>
      <c r="M47" s="19"/>
    </row>
    <row r="48" customFormat="false" ht="15.75" hidden="true" customHeight="false" outlineLevel="0" collapsed="false">
      <c r="B48" s="19"/>
      <c r="C48" s="19"/>
      <c r="D48" s="19"/>
      <c r="E48" s="19"/>
      <c r="F48" s="19"/>
      <c r="G48" s="19"/>
      <c r="H48" s="19"/>
      <c r="I48" s="19"/>
      <c r="J48" s="19"/>
      <c r="K48" s="19"/>
      <c r="L48" s="19"/>
      <c r="M48" s="19"/>
    </row>
    <row r="49" customFormat="false" ht="15.75" hidden="true" customHeight="false" outlineLevel="0" collapsed="false">
      <c r="B49" s="19"/>
      <c r="C49" s="19"/>
      <c r="D49" s="19"/>
      <c r="E49" s="19"/>
      <c r="F49" s="19"/>
      <c r="G49" s="19"/>
      <c r="H49" s="19"/>
      <c r="I49" s="19"/>
      <c r="J49" s="19"/>
      <c r="K49" s="19"/>
      <c r="L49" s="19"/>
      <c r="M49" s="19"/>
    </row>
    <row r="50" customFormat="false" ht="15.75" hidden="true" customHeight="false" outlineLevel="0" collapsed="false">
      <c r="B50" s="19"/>
      <c r="C50" s="19"/>
      <c r="D50" s="19"/>
      <c r="E50" s="19"/>
      <c r="F50" s="19"/>
      <c r="G50" s="19"/>
      <c r="H50" s="19"/>
      <c r="I50" s="19"/>
      <c r="J50" s="19"/>
      <c r="K50" s="19"/>
      <c r="L50" s="19"/>
      <c r="M50" s="19"/>
    </row>
    <row r="51" customFormat="false" ht="15.75" hidden="true" customHeight="false" outlineLevel="0" collapsed="false">
      <c r="B51" s="19"/>
      <c r="C51" s="19"/>
      <c r="D51" s="19"/>
      <c r="E51" s="19"/>
      <c r="F51" s="19"/>
      <c r="G51" s="19"/>
      <c r="H51" s="19"/>
      <c r="I51" s="19"/>
      <c r="J51" s="19"/>
      <c r="K51" s="19"/>
      <c r="L51" s="19"/>
      <c r="M51" s="19"/>
    </row>
    <row r="52" customFormat="false" ht="15.75" hidden="true" customHeight="false" outlineLevel="0" collapsed="false">
      <c r="B52" s="19"/>
      <c r="C52" s="19"/>
      <c r="D52" s="19"/>
      <c r="E52" s="19"/>
      <c r="F52" s="19"/>
      <c r="G52" s="19"/>
      <c r="H52" s="19"/>
      <c r="I52" s="19"/>
      <c r="J52" s="19"/>
      <c r="K52" s="19"/>
      <c r="L52" s="19"/>
      <c r="M52" s="19"/>
    </row>
    <row r="53" customFormat="false" ht="15.75" hidden="true" customHeight="false" outlineLevel="0" collapsed="false">
      <c r="B53" s="19"/>
      <c r="C53" s="19"/>
      <c r="D53" s="19"/>
      <c r="E53" s="19"/>
      <c r="F53" s="19"/>
      <c r="G53" s="19"/>
      <c r="H53" s="19"/>
      <c r="I53" s="19"/>
      <c r="J53" s="19"/>
      <c r="K53" s="19"/>
      <c r="L53" s="19"/>
      <c r="M53" s="19"/>
    </row>
    <row r="54" customFormat="false" ht="15.75" hidden="true" customHeight="false" outlineLevel="0" collapsed="false">
      <c r="B54" s="19"/>
      <c r="C54" s="19"/>
      <c r="D54" s="19"/>
      <c r="E54" s="19"/>
      <c r="F54" s="19"/>
      <c r="G54" s="19"/>
      <c r="H54" s="19"/>
      <c r="I54" s="19"/>
      <c r="J54" s="19"/>
      <c r="K54" s="19"/>
      <c r="L54" s="19"/>
      <c r="M54" s="19"/>
    </row>
    <row r="55" customFormat="false" ht="15.75" hidden="true" customHeight="false" outlineLevel="0" collapsed="false">
      <c r="B55" s="19"/>
      <c r="C55" s="19"/>
      <c r="D55" s="19"/>
      <c r="E55" s="19"/>
      <c r="F55" s="19"/>
      <c r="G55" s="19"/>
      <c r="H55" s="19"/>
      <c r="I55" s="19"/>
      <c r="J55" s="19"/>
      <c r="K55" s="19"/>
      <c r="L55" s="19"/>
      <c r="M55" s="19"/>
    </row>
    <row r="56" customFormat="false" ht="15.75" hidden="true" customHeight="false" outlineLevel="0" collapsed="false">
      <c r="B56" s="19"/>
      <c r="C56" s="19"/>
      <c r="D56" s="19"/>
      <c r="E56" s="19"/>
      <c r="F56" s="19"/>
      <c r="G56" s="19"/>
      <c r="H56" s="19"/>
      <c r="I56" s="19"/>
      <c r="J56" s="19"/>
      <c r="K56" s="19"/>
      <c r="L56" s="19"/>
      <c r="M56" s="19"/>
    </row>
    <row r="57" customFormat="false" ht="15.75" hidden="true" customHeight="false" outlineLevel="0" collapsed="false">
      <c r="B57" s="19"/>
      <c r="C57" s="19"/>
      <c r="D57" s="19"/>
      <c r="E57" s="19"/>
      <c r="F57" s="19"/>
      <c r="G57" s="19"/>
      <c r="H57" s="19"/>
      <c r="I57" s="19"/>
      <c r="J57" s="19"/>
      <c r="K57" s="19"/>
      <c r="L57" s="19"/>
      <c r="M57" s="19"/>
    </row>
    <row r="58" customFormat="false" ht="15.75" hidden="true" customHeight="false" outlineLevel="0" collapsed="false">
      <c r="B58" s="19"/>
      <c r="C58" s="19"/>
      <c r="D58" s="19"/>
      <c r="E58" s="19"/>
      <c r="F58" s="19"/>
      <c r="G58" s="19"/>
      <c r="H58" s="19"/>
      <c r="I58" s="19"/>
      <c r="J58" s="19"/>
      <c r="K58" s="19"/>
      <c r="L58" s="19"/>
      <c r="M58" s="19"/>
    </row>
    <row r="59" customFormat="false" ht="15.75" hidden="true" customHeight="false" outlineLevel="0" collapsed="false">
      <c r="B59" s="19"/>
      <c r="C59" s="19"/>
      <c r="D59" s="19"/>
      <c r="E59" s="19"/>
      <c r="F59" s="19"/>
      <c r="G59" s="19"/>
      <c r="H59" s="19"/>
      <c r="I59" s="19"/>
      <c r="J59" s="19"/>
      <c r="K59" s="19"/>
      <c r="L59" s="19"/>
      <c r="M59" s="19"/>
    </row>
    <row r="60" customFormat="false" ht="15.75" hidden="true" customHeight="false" outlineLevel="0" collapsed="false">
      <c r="B60" s="19"/>
      <c r="C60" s="19"/>
      <c r="D60" s="19"/>
      <c r="E60" s="19"/>
      <c r="F60" s="19"/>
      <c r="G60" s="19"/>
      <c r="H60" s="19"/>
      <c r="I60" s="19"/>
      <c r="J60" s="19"/>
      <c r="K60" s="19"/>
      <c r="L60" s="19"/>
      <c r="M60" s="19"/>
    </row>
    <row r="61" customFormat="false" ht="15.75" hidden="true" customHeight="false" outlineLevel="0" collapsed="false">
      <c r="B61" s="19"/>
      <c r="C61" s="19"/>
      <c r="D61" s="19"/>
      <c r="E61" s="19"/>
      <c r="F61" s="19"/>
      <c r="G61" s="19"/>
      <c r="H61" s="19"/>
      <c r="I61" s="19"/>
      <c r="J61" s="19"/>
      <c r="K61" s="19"/>
      <c r="L61" s="19"/>
      <c r="M61" s="19"/>
    </row>
    <row r="62" customFormat="false" ht="15.75" hidden="true" customHeight="false" outlineLevel="0" collapsed="false">
      <c r="B62" s="19"/>
      <c r="C62" s="19"/>
      <c r="D62" s="19"/>
      <c r="E62" s="19"/>
      <c r="F62" s="19"/>
      <c r="G62" s="19"/>
      <c r="H62" s="19"/>
      <c r="I62" s="19"/>
      <c r="J62" s="19"/>
      <c r="K62" s="19"/>
      <c r="L62" s="19"/>
      <c r="M62" s="19"/>
    </row>
    <row r="63" customFormat="false" ht="15.75" hidden="true" customHeight="false" outlineLevel="0" collapsed="false">
      <c r="B63" s="19"/>
      <c r="C63" s="19"/>
      <c r="D63" s="19"/>
      <c r="E63" s="19"/>
      <c r="F63" s="19"/>
      <c r="G63" s="19"/>
      <c r="H63" s="19"/>
      <c r="I63" s="19"/>
      <c r="J63" s="19"/>
      <c r="K63" s="19"/>
      <c r="L63" s="19"/>
      <c r="M63" s="19"/>
    </row>
    <row r="64" customFormat="false" ht="15.75" hidden="true" customHeight="false" outlineLevel="0" collapsed="false">
      <c r="B64" s="19"/>
      <c r="C64" s="19"/>
      <c r="D64" s="19"/>
      <c r="E64" s="19"/>
      <c r="F64" s="19"/>
      <c r="G64" s="19"/>
      <c r="H64" s="19"/>
      <c r="I64" s="19"/>
      <c r="J64" s="19"/>
      <c r="K64" s="19"/>
      <c r="L64" s="19"/>
      <c r="M64" s="19"/>
    </row>
    <row r="65" customFormat="false" ht="15.75" hidden="true" customHeight="false" outlineLevel="0" collapsed="false">
      <c r="B65" s="19"/>
      <c r="C65" s="19"/>
      <c r="D65" s="19"/>
      <c r="E65" s="19"/>
      <c r="F65" s="19"/>
      <c r="G65" s="19"/>
      <c r="H65" s="19"/>
      <c r="I65" s="19"/>
      <c r="J65" s="19"/>
      <c r="K65" s="19"/>
      <c r="L65" s="19"/>
      <c r="M65" s="19"/>
    </row>
    <row r="66" customFormat="false" ht="15.75" hidden="true" customHeight="false" outlineLevel="0" collapsed="false">
      <c r="B66" s="19"/>
      <c r="C66" s="19"/>
      <c r="D66" s="19"/>
      <c r="E66" s="19"/>
      <c r="F66" s="19"/>
      <c r="G66" s="19"/>
      <c r="H66" s="19"/>
      <c r="I66" s="19"/>
      <c r="J66" s="19"/>
      <c r="K66" s="19"/>
      <c r="L66" s="19"/>
      <c r="M66" s="19"/>
    </row>
    <row r="67" customFormat="false" ht="15.75" hidden="true" customHeight="false" outlineLevel="0" collapsed="false">
      <c r="B67" s="19"/>
      <c r="C67" s="19"/>
      <c r="D67" s="19"/>
      <c r="E67" s="19"/>
      <c r="F67" s="19"/>
      <c r="G67" s="19"/>
      <c r="H67" s="19"/>
      <c r="I67" s="19"/>
      <c r="J67" s="19"/>
      <c r="K67" s="19"/>
      <c r="L67" s="19"/>
      <c r="M67" s="19"/>
    </row>
    <row r="68" customFormat="false" ht="15.75" hidden="true" customHeight="false" outlineLevel="0" collapsed="false">
      <c r="B68" s="19"/>
      <c r="C68" s="19"/>
      <c r="D68" s="19"/>
      <c r="E68" s="19"/>
      <c r="F68" s="19"/>
      <c r="G68" s="19"/>
      <c r="H68" s="19"/>
      <c r="I68" s="19"/>
      <c r="J68" s="19"/>
      <c r="K68" s="19"/>
      <c r="L68" s="19"/>
      <c r="M68" s="19"/>
    </row>
    <row r="69" customFormat="false" ht="15.75" hidden="true" customHeight="false" outlineLevel="0" collapsed="false">
      <c r="B69" s="19"/>
      <c r="C69" s="19"/>
      <c r="D69" s="19"/>
      <c r="E69" s="19"/>
      <c r="F69" s="19"/>
      <c r="G69" s="19"/>
      <c r="H69" s="19"/>
      <c r="I69" s="19"/>
      <c r="J69" s="19"/>
      <c r="K69" s="19"/>
      <c r="L69" s="19"/>
      <c r="M69" s="19"/>
    </row>
    <row r="70" customFormat="false" ht="15.75" hidden="true" customHeight="false" outlineLevel="0" collapsed="false">
      <c r="B70" s="19"/>
      <c r="C70" s="19"/>
      <c r="D70" s="19"/>
      <c r="E70" s="19"/>
      <c r="F70" s="19"/>
      <c r="G70" s="19"/>
      <c r="H70" s="19"/>
      <c r="I70" s="19"/>
      <c r="J70" s="19"/>
      <c r="K70" s="19"/>
      <c r="L70" s="19"/>
      <c r="M70" s="19"/>
    </row>
    <row r="71" customFormat="false" ht="15.75" hidden="true" customHeight="false" outlineLevel="0" collapsed="false">
      <c r="B71" s="19"/>
      <c r="C71" s="19"/>
      <c r="D71" s="19"/>
      <c r="E71" s="19"/>
      <c r="F71" s="19"/>
      <c r="G71" s="19"/>
      <c r="H71" s="19"/>
      <c r="I71" s="19"/>
      <c r="J71" s="19"/>
      <c r="K71" s="19"/>
      <c r="L71" s="19"/>
      <c r="M71" s="19"/>
    </row>
    <row r="72" customFormat="false" ht="15.75" hidden="true" customHeight="false" outlineLevel="0" collapsed="false">
      <c r="B72" s="19"/>
      <c r="C72" s="19"/>
      <c r="D72" s="19"/>
      <c r="E72" s="19"/>
      <c r="F72" s="19"/>
      <c r="G72" s="19"/>
      <c r="H72" s="19"/>
      <c r="I72" s="19"/>
      <c r="J72" s="19"/>
      <c r="K72" s="19"/>
      <c r="L72" s="19"/>
      <c r="M72" s="19"/>
    </row>
    <row r="73" customFormat="false" ht="15.75" hidden="true" customHeight="false" outlineLevel="0" collapsed="false">
      <c r="B73" s="19"/>
      <c r="C73" s="19"/>
      <c r="D73" s="19"/>
      <c r="E73" s="19"/>
      <c r="F73" s="19"/>
      <c r="G73" s="19"/>
      <c r="H73" s="19"/>
      <c r="I73" s="19"/>
      <c r="J73" s="19"/>
      <c r="K73" s="19"/>
      <c r="L73" s="19"/>
      <c r="M73" s="19"/>
    </row>
    <row r="74" customFormat="false" ht="15.75" hidden="true" customHeight="false" outlineLevel="0" collapsed="false">
      <c r="B74" s="19"/>
      <c r="C74" s="19"/>
      <c r="D74" s="19"/>
      <c r="E74" s="19"/>
      <c r="F74" s="19"/>
      <c r="G74" s="19"/>
      <c r="H74" s="19"/>
      <c r="I74" s="19"/>
      <c r="J74" s="19"/>
      <c r="K74" s="19"/>
      <c r="L74" s="19"/>
      <c r="M74" s="19"/>
    </row>
    <row r="75" customFormat="false" ht="15.75" hidden="true" customHeight="false" outlineLevel="0" collapsed="false">
      <c r="B75" s="19"/>
      <c r="C75" s="19"/>
      <c r="D75" s="19"/>
      <c r="E75" s="19"/>
      <c r="F75" s="19"/>
      <c r="G75" s="19"/>
      <c r="H75" s="19"/>
      <c r="I75" s="19"/>
      <c r="J75" s="19"/>
      <c r="K75" s="19"/>
      <c r="L75" s="19"/>
      <c r="M75" s="19"/>
    </row>
    <row r="76" customFormat="false" ht="15.75" hidden="true" customHeight="false" outlineLevel="0" collapsed="false">
      <c r="B76" s="19"/>
      <c r="C76" s="19"/>
      <c r="D76" s="19"/>
      <c r="E76" s="19"/>
      <c r="F76" s="19"/>
      <c r="G76" s="19"/>
      <c r="H76" s="19"/>
      <c r="I76" s="19"/>
      <c r="J76" s="19"/>
      <c r="K76" s="19"/>
      <c r="L76" s="19"/>
      <c r="M76" s="19"/>
    </row>
    <row r="77" customFormat="false" ht="15.75" hidden="true" customHeight="false" outlineLevel="0" collapsed="false">
      <c r="B77" s="19"/>
      <c r="C77" s="19"/>
      <c r="D77" s="19"/>
      <c r="E77" s="19"/>
      <c r="F77" s="19"/>
      <c r="G77" s="19"/>
      <c r="H77" s="19"/>
      <c r="I77" s="19"/>
      <c r="J77" s="19"/>
      <c r="K77" s="19"/>
      <c r="L77" s="19"/>
      <c r="M77" s="19"/>
    </row>
    <row r="78" customFormat="false" ht="15.75" hidden="true" customHeight="false" outlineLevel="0" collapsed="false">
      <c r="B78" s="19"/>
      <c r="C78" s="19"/>
      <c r="D78" s="19"/>
      <c r="E78" s="19"/>
      <c r="F78" s="19"/>
      <c r="G78" s="19"/>
      <c r="H78" s="19"/>
      <c r="I78" s="19"/>
      <c r="J78" s="19"/>
      <c r="K78" s="19"/>
      <c r="L78" s="19"/>
      <c r="M78" s="19"/>
    </row>
    <row r="80" customFormat="false" ht="15.75" hidden="false" customHeight="false" outlineLevel="0" collapsed="false">
      <c r="B80" s="20"/>
      <c r="C80" s="20"/>
      <c r="D80" s="20"/>
      <c r="E80" s="20"/>
      <c r="F80" s="20"/>
      <c r="G80" s="20"/>
      <c r="H80" s="20"/>
      <c r="I80" s="20"/>
      <c r="J80" s="20"/>
      <c r="K80" s="20"/>
      <c r="L80" s="20"/>
      <c r="M80" s="20"/>
    </row>
    <row r="81" customFormat="false" ht="15.75" hidden="false" customHeight="false" outlineLevel="0" collapsed="false">
      <c r="B81" s="20"/>
      <c r="C81" s="20"/>
      <c r="D81" s="20"/>
      <c r="E81" s="20"/>
      <c r="F81" s="20"/>
      <c r="G81" s="20"/>
      <c r="H81" s="20"/>
      <c r="I81" s="20"/>
      <c r="J81" s="20"/>
      <c r="K81" s="20"/>
      <c r="L81" s="20"/>
      <c r="M81" s="20"/>
    </row>
    <row r="82" customFormat="false" ht="15.75" hidden="false" customHeight="false" outlineLevel="0" collapsed="false">
      <c r="B82" s="20"/>
      <c r="C82" s="20"/>
      <c r="D82" s="20"/>
      <c r="E82" s="20"/>
      <c r="F82" s="20"/>
      <c r="G82" s="20"/>
      <c r="H82" s="20"/>
      <c r="I82" s="20"/>
      <c r="J82" s="20"/>
      <c r="K82" s="20"/>
      <c r="L82" s="20"/>
      <c r="M82" s="20"/>
    </row>
    <row r="83" customFormat="false" ht="15.75" hidden="false" customHeight="false" outlineLevel="0" collapsed="false">
      <c r="B83" s="20"/>
      <c r="C83" s="20"/>
      <c r="D83" s="20"/>
      <c r="E83" s="20"/>
      <c r="F83" s="20"/>
      <c r="G83" s="20"/>
      <c r="H83" s="20"/>
      <c r="I83" s="20"/>
      <c r="J83" s="20"/>
      <c r="K83" s="20"/>
      <c r="L83" s="20"/>
      <c r="M83" s="20"/>
    </row>
    <row r="84" customFormat="false" ht="15.75" hidden="false" customHeight="false" outlineLevel="0" collapsed="false">
      <c r="B84" s="20"/>
      <c r="C84" s="20"/>
      <c r="D84" s="20"/>
      <c r="E84" s="20"/>
      <c r="F84" s="20"/>
      <c r="G84" s="20"/>
      <c r="H84" s="20"/>
      <c r="I84" s="20"/>
      <c r="J84" s="20"/>
      <c r="K84" s="20"/>
      <c r="L84" s="20"/>
      <c r="M84" s="20"/>
    </row>
    <row r="85" customFormat="false" ht="15.75" hidden="false" customHeight="false" outlineLevel="0" collapsed="false">
      <c r="B85" s="20"/>
      <c r="C85" s="20"/>
      <c r="D85" s="20"/>
      <c r="E85" s="20"/>
      <c r="F85" s="20"/>
      <c r="G85" s="20"/>
      <c r="H85" s="20"/>
      <c r="I85" s="20"/>
      <c r="J85" s="20"/>
      <c r="K85" s="20"/>
      <c r="L85" s="20"/>
      <c r="M85" s="20"/>
    </row>
    <row r="86" customFormat="false" ht="15.75" hidden="false" customHeight="false" outlineLevel="0" collapsed="false">
      <c r="B86" s="20"/>
      <c r="C86" s="20"/>
      <c r="D86" s="20"/>
      <c r="E86" s="20"/>
      <c r="F86" s="20"/>
      <c r="G86" s="20"/>
      <c r="H86" s="20"/>
      <c r="I86" s="20"/>
      <c r="J86" s="20"/>
      <c r="K86" s="20"/>
      <c r="L86" s="20"/>
      <c r="M86" s="20"/>
    </row>
    <row r="87" customFormat="false" ht="15.75" hidden="false" customHeight="false" outlineLevel="0" collapsed="false">
      <c r="B87" s="20"/>
      <c r="C87" s="20"/>
      <c r="D87" s="20"/>
      <c r="E87" s="20"/>
      <c r="F87" s="20"/>
      <c r="G87" s="20"/>
      <c r="H87" s="20"/>
      <c r="I87" s="20"/>
      <c r="J87" s="20"/>
      <c r="K87" s="20"/>
      <c r="L87" s="20"/>
      <c r="M87" s="20"/>
    </row>
    <row r="88" customFormat="false" ht="15.75" hidden="false" customHeight="false" outlineLevel="0" collapsed="false">
      <c r="B88" s="20"/>
      <c r="C88" s="20"/>
      <c r="D88" s="20"/>
      <c r="E88" s="20"/>
      <c r="F88" s="20"/>
      <c r="G88" s="20"/>
      <c r="H88" s="20"/>
      <c r="I88" s="20"/>
      <c r="J88" s="20"/>
      <c r="K88" s="20"/>
      <c r="L88" s="20"/>
      <c r="M88" s="20"/>
    </row>
    <row r="89" customFormat="false" ht="15.75" hidden="false" customHeight="false" outlineLevel="0" collapsed="false">
      <c r="B89" s="20"/>
      <c r="C89" s="20"/>
      <c r="D89" s="20"/>
      <c r="E89" s="20"/>
      <c r="F89" s="20"/>
      <c r="G89" s="20"/>
      <c r="H89" s="20"/>
      <c r="I89" s="20"/>
      <c r="J89" s="20"/>
      <c r="K89" s="20"/>
      <c r="L89" s="20"/>
      <c r="M89" s="20"/>
    </row>
    <row r="90" customFormat="false" ht="15.75" hidden="false" customHeight="false" outlineLevel="0" collapsed="false">
      <c r="B90" s="20"/>
      <c r="C90" s="20"/>
      <c r="D90" s="20"/>
      <c r="E90" s="20"/>
      <c r="F90" s="20"/>
      <c r="G90" s="20"/>
      <c r="H90" s="20"/>
      <c r="I90" s="20"/>
      <c r="J90" s="20"/>
      <c r="K90" s="20"/>
      <c r="L90" s="20"/>
      <c r="M90" s="20"/>
    </row>
    <row r="91" customFormat="false" ht="15.75" hidden="false" customHeight="false" outlineLevel="0" collapsed="false">
      <c r="B91" s="20"/>
      <c r="C91" s="20"/>
      <c r="D91" s="20"/>
      <c r="E91" s="20"/>
      <c r="F91" s="20"/>
      <c r="G91" s="20"/>
      <c r="H91" s="20"/>
      <c r="I91" s="20"/>
      <c r="J91" s="20"/>
      <c r="K91" s="20"/>
      <c r="L91" s="20"/>
      <c r="M91" s="20"/>
    </row>
    <row r="92" customFormat="false" ht="15.75" hidden="false" customHeight="false" outlineLevel="0" collapsed="false">
      <c r="B92" s="20"/>
      <c r="C92" s="20"/>
      <c r="D92" s="20"/>
      <c r="E92" s="20"/>
      <c r="F92" s="20"/>
      <c r="G92" s="20"/>
      <c r="H92" s="20"/>
      <c r="I92" s="20"/>
      <c r="J92" s="20"/>
      <c r="K92" s="20"/>
      <c r="L92" s="20"/>
      <c r="M92" s="20"/>
    </row>
    <row r="93" customFormat="false" ht="15.75" hidden="false" customHeight="false" outlineLevel="0" collapsed="false">
      <c r="B93" s="20"/>
      <c r="C93" s="20"/>
      <c r="D93" s="20"/>
      <c r="E93" s="20"/>
      <c r="F93" s="20"/>
      <c r="G93" s="20"/>
      <c r="H93" s="20"/>
      <c r="I93" s="20"/>
      <c r="J93" s="20"/>
      <c r="K93" s="20"/>
      <c r="L93" s="20"/>
      <c r="M93" s="20"/>
    </row>
    <row r="94" customFormat="false" ht="15.75" hidden="false" customHeight="false" outlineLevel="0" collapsed="false">
      <c r="B94" s="20"/>
      <c r="C94" s="20"/>
      <c r="D94" s="20"/>
      <c r="E94" s="20"/>
      <c r="F94" s="20"/>
      <c r="G94" s="20"/>
      <c r="H94" s="20"/>
      <c r="I94" s="20"/>
      <c r="J94" s="20"/>
      <c r="K94" s="20"/>
      <c r="L94" s="20"/>
      <c r="M94" s="20"/>
    </row>
    <row r="95" customFormat="false" ht="15.75" hidden="false" customHeight="false" outlineLevel="0" collapsed="false">
      <c r="B95" s="20"/>
      <c r="C95" s="20"/>
      <c r="D95" s="20"/>
      <c r="E95" s="20"/>
      <c r="F95" s="20"/>
      <c r="G95" s="20"/>
      <c r="H95" s="20"/>
      <c r="I95" s="20"/>
      <c r="J95" s="20"/>
      <c r="K95" s="20"/>
      <c r="L95" s="20"/>
      <c r="M95" s="20"/>
    </row>
    <row r="96" customFormat="false" ht="15.75" hidden="false" customHeight="false" outlineLevel="0" collapsed="false">
      <c r="B96" s="20"/>
      <c r="C96" s="20"/>
      <c r="D96" s="20"/>
      <c r="E96" s="20"/>
      <c r="F96" s="20"/>
      <c r="G96" s="20"/>
      <c r="H96" s="20"/>
      <c r="I96" s="20"/>
      <c r="J96" s="20"/>
      <c r="K96" s="20"/>
      <c r="L96" s="20"/>
      <c r="M96" s="20"/>
    </row>
    <row r="97" customFormat="false" ht="15.75" hidden="false" customHeight="false" outlineLevel="0" collapsed="false">
      <c r="B97" s="20"/>
      <c r="C97" s="20"/>
      <c r="D97" s="20"/>
      <c r="E97" s="20"/>
      <c r="F97" s="20"/>
      <c r="G97" s="20"/>
      <c r="H97" s="20"/>
      <c r="I97" s="20"/>
      <c r="J97" s="20"/>
      <c r="K97" s="20"/>
      <c r="L97" s="20"/>
      <c r="M97" s="20"/>
    </row>
    <row r="98" customFormat="false" ht="15.75" hidden="false" customHeight="false" outlineLevel="0" collapsed="false">
      <c r="B98" s="20"/>
      <c r="C98" s="20"/>
      <c r="D98" s="20"/>
      <c r="E98" s="20"/>
      <c r="F98" s="20"/>
      <c r="G98" s="20"/>
      <c r="H98" s="20"/>
      <c r="I98" s="20"/>
      <c r="J98" s="20"/>
      <c r="K98" s="20"/>
      <c r="L98" s="20"/>
      <c r="M98" s="20"/>
    </row>
    <row r="99" customFormat="false" ht="15.75" hidden="false" customHeight="false" outlineLevel="0" collapsed="false">
      <c r="B99" s="20"/>
      <c r="C99" s="20"/>
      <c r="D99" s="20"/>
      <c r="E99" s="20"/>
      <c r="F99" s="20"/>
      <c r="G99" s="20"/>
      <c r="H99" s="20"/>
      <c r="I99" s="20"/>
      <c r="J99" s="20"/>
      <c r="K99" s="20"/>
      <c r="L99" s="20"/>
      <c r="M99" s="20"/>
    </row>
    <row r="100" customFormat="false" ht="15.75" hidden="false" customHeight="false" outlineLevel="0" collapsed="false">
      <c r="B100" s="20"/>
      <c r="C100" s="20"/>
      <c r="D100" s="20"/>
      <c r="E100" s="20"/>
      <c r="F100" s="20"/>
      <c r="G100" s="20"/>
      <c r="H100" s="20"/>
      <c r="I100" s="20"/>
      <c r="J100" s="20"/>
      <c r="K100" s="20"/>
      <c r="L100" s="20"/>
      <c r="M100" s="20"/>
    </row>
    <row r="101" customFormat="false" ht="15.75" hidden="false" customHeight="false" outlineLevel="0" collapsed="false">
      <c r="B101" s="20"/>
      <c r="C101" s="20"/>
      <c r="D101" s="20"/>
      <c r="E101" s="20"/>
      <c r="F101" s="20"/>
      <c r="G101" s="20"/>
      <c r="H101" s="20"/>
      <c r="I101" s="20"/>
      <c r="J101" s="20"/>
      <c r="K101" s="20"/>
      <c r="L101" s="20"/>
      <c r="M101" s="20"/>
    </row>
    <row r="102" customFormat="false" ht="15.75" hidden="false" customHeight="false" outlineLevel="0" collapsed="false">
      <c r="B102" s="20"/>
      <c r="C102" s="20"/>
      <c r="D102" s="20"/>
      <c r="E102" s="20"/>
      <c r="F102" s="20"/>
      <c r="G102" s="20"/>
      <c r="H102" s="20"/>
      <c r="I102" s="20"/>
      <c r="J102" s="20"/>
      <c r="K102" s="20"/>
      <c r="L102" s="20"/>
      <c r="M102" s="20"/>
    </row>
    <row r="103" customFormat="false" ht="15.75" hidden="false" customHeight="false" outlineLevel="0" collapsed="false">
      <c r="B103" s="20"/>
      <c r="C103" s="20"/>
      <c r="D103" s="20"/>
      <c r="E103" s="20"/>
      <c r="F103" s="20"/>
      <c r="G103" s="20"/>
      <c r="H103" s="20"/>
      <c r="I103" s="20"/>
      <c r="J103" s="20"/>
      <c r="K103" s="20"/>
      <c r="L103" s="20"/>
      <c r="M103" s="20"/>
    </row>
    <row r="104" customFormat="false" ht="15.75" hidden="false" customHeight="false" outlineLevel="0" collapsed="false">
      <c r="B104" s="20"/>
      <c r="C104" s="20"/>
      <c r="D104" s="20"/>
      <c r="E104" s="20"/>
      <c r="F104" s="20"/>
      <c r="G104" s="20"/>
      <c r="H104" s="20"/>
      <c r="I104" s="20"/>
      <c r="J104" s="20"/>
      <c r="K104" s="20"/>
      <c r="L104" s="20"/>
      <c r="M104" s="20"/>
    </row>
    <row r="105" customFormat="false" ht="15.75" hidden="false" customHeight="false" outlineLevel="0" collapsed="false">
      <c r="B105" s="20"/>
      <c r="C105" s="20"/>
      <c r="D105" s="20"/>
      <c r="E105" s="20"/>
      <c r="F105" s="20"/>
      <c r="G105" s="20"/>
      <c r="H105" s="20"/>
      <c r="I105" s="20"/>
      <c r="J105" s="20"/>
      <c r="K105" s="20"/>
      <c r="L105" s="20"/>
      <c r="M105" s="20"/>
    </row>
    <row r="106" customFormat="false" ht="15.75" hidden="false" customHeight="false" outlineLevel="0" collapsed="false">
      <c r="B106" s="20"/>
      <c r="C106" s="20"/>
      <c r="D106" s="20"/>
      <c r="E106" s="20"/>
      <c r="F106" s="20"/>
      <c r="G106" s="20"/>
      <c r="H106" s="20"/>
      <c r="I106" s="20"/>
      <c r="J106" s="20"/>
      <c r="K106" s="20"/>
      <c r="L106" s="20"/>
      <c r="M106" s="20"/>
    </row>
    <row r="107" customFormat="false" ht="15.75" hidden="false" customHeight="false" outlineLevel="0" collapsed="false">
      <c r="B107" s="20"/>
      <c r="C107" s="20"/>
      <c r="D107" s="20"/>
      <c r="E107" s="20"/>
      <c r="F107" s="20"/>
      <c r="G107" s="20"/>
      <c r="H107" s="20"/>
      <c r="I107" s="20"/>
      <c r="J107" s="20"/>
      <c r="K107" s="20"/>
      <c r="L107" s="20"/>
      <c r="M107" s="20"/>
    </row>
    <row r="108" customFormat="false" ht="15.75" hidden="false" customHeight="false" outlineLevel="0" collapsed="false">
      <c r="B108" s="20"/>
      <c r="C108" s="20"/>
      <c r="D108" s="20"/>
      <c r="E108" s="20"/>
      <c r="F108" s="20"/>
      <c r="G108" s="20"/>
      <c r="H108" s="20"/>
      <c r="I108" s="20"/>
      <c r="J108" s="20"/>
      <c r="K108" s="20"/>
      <c r="L108" s="20"/>
      <c r="M108" s="20"/>
    </row>
    <row r="109" customFormat="false" ht="15.75" hidden="false" customHeight="false" outlineLevel="0" collapsed="false">
      <c r="B109" s="20"/>
      <c r="C109" s="20"/>
      <c r="D109" s="20"/>
      <c r="E109" s="20"/>
      <c r="F109" s="20"/>
      <c r="G109" s="20"/>
      <c r="H109" s="20"/>
      <c r="I109" s="20"/>
      <c r="J109" s="20"/>
      <c r="K109" s="20"/>
      <c r="L109" s="20"/>
      <c r="M109" s="20"/>
    </row>
    <row r="110" customFormat="false" ht="15.75" hidden="false" customHeight="false" outlineLevel="0" collapsed="false">
      <c r="B110" s="20"/>
      <c r="C110" s="20"/>
      <c r="D110" s="20"/>
      <c r="E110" s="20"/>
      <c r="F110" s="20"/>
      <c r="G110" s="20"/>
      <c r="H110" s="20"/>
      <c r="I110" s="20"/>
      <c r="J110" s="20"/>
      <c r="K110" s="20"/>
      <c r="L110" s="20"/>
      <c r="M110" s="20"/>
    </row>
    <row r="111" customFormat="false" ht="15.75" hidden="false" customHeight="false" outlineLevel="0" collapsed="false">
      <c r="B111" s="20"/>
      <c r="C111" s="20"/>
      <c r="D111" s="20"/>
      <c r="E111" s="20"/>
      <c r="F111" s="20"/>
      <c r="G111" s="20"/>
      <c r="H111" s="20"/>
      <c r="I111" s="20"/>
      <c r="J111" s="20"/>
      <c r="K111" s="20"/>
      <c r="L111" s="20"/>
      <c r="M111" s="20"/>
    </row>
    <row r="112" customFormat="false" ht="15.75" hidden="false" customHeight="false" outlineLevel="0" collapsed="false">
      <c r="B112" s="21"/>
      <c r="C112" s="21"/>
      <c r="D112" s="21"/>
      <c r="E112" s="21"/>
      <c r="F112" s="21"/>
      <c r="G112" s="21"/>
      <c r="H112" s="21"/>
      <c r="I112" s="21"/>
      <c r="J112" s="21"/>
      <c r="K112" s="21"/>
      <c r="L112" s="21"/>
      <c r="M112" s="21"/>
    </row>
    <row r="113" customFormat="false" ht="15.75" hidden="false" customHeight="false" outlineLevel="0" collapsed="false">
      <c r="B113" s="21"/>
      <c r="C113" s="21"/>
      <c r="D113" s="21"/>
      <c r="E113" s="21"/>
      <c r="F113" s="21"/>
      <c r="G113" s="21"/>
      <c r="H113" s="21"/>
      <c r="I113" s="21"/>
      <c r="J113" s="21"/>
      <c r="K113" s="21"/>
      <c r="L113" s="21"/>
      <c r="M113" s="21"/>
    </row>
    <row r="114" customFormat="false" ht="15.75" hidden="false" customHeight="false" outlineLevel="0" collapsed="false">
      <c r="B114" s="21"/>
      <c r="C114" s="21"/>
      <c r="D114" s="21"/>
      <c r="E114" s="21"/>
      <c r="F114" s="21"/>
      <c r="G114" s="21"/>
      <c r="H114" s="21"/>
      <c r="I114" s="21"/>
      <c r="J114" s="21"/>
      <c r="K114" s="21"/>
      <c r="L114" s="21"/>
      <c r="M114" s="21"/>
    </row>
    <row r="115" customFormat="false" ht="15.75" hidden="false" customHeight="false" outlineLevel="0" collapsed="false">
      <c r="B115" s="21"/>
      <c r="C115" s="21"/>
      <c r="D115" s="21"/>
      <c r="E115" s="21"/>
      <c r="F115" s="21"/>
      <c r="G115" s="21"/>
      <c r="H115" s="21"/>
      <c r="I115" s="21"/>
      <c r="J115" s="21"/>
      <c r="K115" s="21"/>
      <c r="L115" s="21"/>
      <c r="M115" s="21"/>
    </row>
    <row r="116" customFormat="false" ht="15.75" hidden="false" customHeight="false" outlineLevel="0" collapsed="false">
      <c r="B116" s="21"/>
      <c r="C116" s="21"/>
      <c r="D116" s="21"/>
      <c r="E116" s="21"/>
      <c r="F116" s="21"/>
      <c r="G116" s="21"/>
      <c r="H116" s="21"/>
      <c r="I116" s="21"/>
      <c r="J116" s="21"/>
      <c r="K116" s="21"/>
      <c r="L116" s="21"/>
      <c r="M116" s="21"/>
    </row>
    <row r="117" customFormat="false" ht="15.75" hidden="false" customHeight="false" outlineLevel="0" collapsed="false">
      <c r="B117" s="21"/>
      <c r="C117" s="21"/>
      <c r="D117" s="21"/>
      <c r="E117" s="21"/>
      <c r="F117" s="21"/>
      <c r="G117" s="21"/>
      <c r="H117" s="21"/>
      <c r="I117" s="21"/>
      <c r="J117" s="21"/>
      <c r="K117" s="21"/>
      <c r="L117" s="21"/>
      <c r="M117" s="21"/>
    </row>
    <row r="118" customFormat="false" ht="15.75" hidden="false" customHeight="false" outlineLevel="0" collapsed="false">
      <c r="B118" s="21"/>
      <c r="C118" s="21"/>
      <c r="D118" s="21"/>
      <c r="E118" s="21"/>
      <c r="F118" s="21"/>
      <c r="G118" s="21"/>
      <c r="H118" s="21"/>
      <c r="I118" s="21"/>
      <c r="J118" s="21"/>
      <c r="K118" s="21"/>
      <c r="L118" s="21"/>
      <c r="M118" s="21"/>
    </row>
    <row r="119" customFormat="false" ht="15.75" hidden="false" customHeight="false" outlineLevel="0" collapsed="false">
      <c r="B119" s="21"/>
      <c r="C119" s="21"/>
      <c r="D119" s="21"/>
      <c r="E119" s="21"/>
      <c r="F119" s="21"/>
      <c r="G119" s="21"/>
      <c r="H119" s="21"/>
      <c r="I119" s="21"/>
      <c r="J119" s="21"/>
      <c r="K119" s="21"/>
      <c r="L119" s="21"/>
      <c r="M119" s="21"/>
    </row>
    <row r="120" customFormat="false" ht="15.75" hidden="false" customHeight="false" outlineLevel="0" collapsed="false">
      <c r="B120" s="21"/>
      <c r="C120" s="21"/>
      <c r="D120" s="21"/>
      <c r="E120" s="21"/>
      <c r="F120" s="21"/>
      <c r="G120" s="21"/>
      <c r="H120" s="21"/>
      <c r="I120" s="21"/>
      <c r="J120" s="21"/>
      <c r="K120" s="21"/>
      <c r="L120" s="21"/>
      <c r="M120" s="21"/>
    </row>
    <row r="121" customFormat="false" ht="15.75" hidden="false" customHeight="false" outlineLevel="0" collapsed="false">
      <c r="B121" s="21"/>
      <c r="C121" s="21"/>
      <c r="D121" s="21"/>
      <c r="E121" s="21"/>
      <c r="F121" s="21"/>
      <c r="G121" s="21"/>
      <c r="H121" s="21"/>
      <c r="I121" s="21"/>
      <c r="J121" s="21"/>
      <c r="K121" s="21"/>
      <c r="L121" s="21"/>
      <c r="M121" s="21"/>
    </row>
    <row r="122" customFormat="false" ht="15.75" hidden="false" customHeight="false" outlineLevel="0" collapsed="false">
      <c r="B122" s="21"/>
      <c r="C122" s="21"/>
      <c r="D122" s="21"/>
      <c r="E122" s="21"/>
      <c r="F122" s="21"/>
      <c r="G122" s="21"/>
      <c r="H122" s="21"/>
      <c r="I122" s="21"/>
      <c r="J122" s="21"/>
      <c r="K122" s="21"/>
      <c r="L122" s="21"/>
      <c r="M122" s="21"/>
    </row>
    <row r="123" customFormat="false" ht="15.75" hidden="false" customHeight="false" outlineLevel="0" collapsed="false">
      <c r="B123" s="21"/>
      <c r="C123" s="21"/>
      <c r="D123" s="21"/>
      <c r="E123" s="21"/>
      <c r="F123" s="21"/>
      <c r="G123" s="21"/>
      <c r="H123" s="21"/>
      <c r="I123" s="21"/>
      <c r="J123" s="21"/>
      <c r="K123" s="21"/>
      <c r="L123" s="21"/>
      <c r="M123" s="21"/>
    </row>
    <row r="124" customFormat="false" ht="15.75" hidden="false" customHeight="false" outlineLevel="0" collapsed="false">
      <c r="B124" s="21"/>
      <c r="C124" s="21"/>
      <c r="D124" s="21"/>
      <c r="E124" s="21"/>
      <c r="F124" s="21"/>
      <c r="G124" s="21"/>
      <c r="H124" s="21"/>
      <c r="I124" s="21"/>
      <c r="J124" s="21"/>
      <c r="K124" s="21"/>
      <c r="L124" s="21"/>
      <c r="M124" s="21"/>
    </row>
    <row r="125" customFormat="false" ht="15.75" hidden="false" customHeight="false" outlineLevel="0" collapsed="false">
      <c r="B125" s="21"/>
      <c r="C125" s="21"/>
      <c r="D125" s="21"/>
      <c r="E125" s="21"/>
      <c r="F125" s="21"/>
      <c r="G125" s="21"/>
      <c r="H125" s="21"/>
      <c r="I125" s="21"/>
      <c r="J125" s="21"/>
      <c r="K125" s="21"/>
      <c r="L125" s="21"/>
      <c r="M125" s="21"/>
    </row>
    <row r="126" customFormat="false" ht="15.75" hidden="false" customHeight="false" outlineLevel="0" collapsed="false">
      <c r="B126" s="21"/>
      <c r="C126" s="21"/>
      <c r="D126" s="21"/>
      <c r="E126" s="21"/>
      <c r="F126" s="21"/>
      <c r="G126" s="21"/>
      <c r="H126" s="21"/>
      <c r="I126" s="21"/>
      <c r="J126" s="21"/>
      <c r="K126" s="21"/>
      <c r="L126" s="21"/>
      <c r="M126" s="21"/>
    </row>
    <row r="127" customFormat="false" ht="15.75" hidden="false" customHeight="false" outlineLevel="0" collapsed="false">
      <c r="B127" s="21"/>
      <c r="C127" s="21"/>
      <c r="D127" s="21"/>
      <c r="E127" s="21"/>
      <c r="F127" s="21"/>
      <c r="G127" s="21"/>
      <c r="H127" s="21"/>
      <c r="I127" s="21"/>
      <c r="J127" s="21"/>
      <c r="K127" s="21"/>
      <c r="L127" s="21"/>
      <c r="M127" s="21"/>
    </row>
    <row r="128" customFormat="false" ht="15.75" hidden="false" customHeight="false" outlineLevel="0" collapsed="false">
      <c r="B128" s="21"/>
      <c r="C128" s="21"/>
      <c r="D128" s="21"/>
      <c r="E128" s="21"/>
      <c r="F128" s="21"/>
      <c r="G128" s="21"/>
      <c r="H128" s="21"/>
      <c r="I128" s="21"/>
      <c r="J128" s="21"/>
      <c r="K128" s="21"/>
      <c r="L128" s="21"/>
      <c r="M128" s="21"/>
    </row>
    <row r="129" customFormat="false" ht="15.75" hidden="false" customHeight="false" outlineLevel="0" collapsed="false">
      <c r="B129" s="21"/>
      <c r="C129" s="21"/>
      <c r="D129" s="21"/>
      <c r="E129" s="21"/>
      <c r="F129" s="21"/>
      <c r="G129" s="21"/>
      <c r="H129" s="21"/>
      <c r="I129" s="21"/>
      <c r="J129" s="21"/>
      <c r="K129" s="21"/>
      <c r="L129" s="21"/>
      <c r="M129" s="21"/>
    </row>
    <row r="130" customFormat="false" ht="15.75" hidden="false" customHeight="false" outlineLevel="0" collapsed="false">
      <c r="B130" s="21"/>
      <c r="C130" s="21"/>
      <c r="D130" s="21"/>
      <c r="E130" s="21"/>
      <c r="F130" s="21"/>
      <c r="G130" s="21"/>
      <c r="H130" s="21"/>
      <c r="I130" s="21"/>
      <c r="J130" s="21"/>
      <c r="K130" s="21"/>
      <c r="L130" s="21"/>
      <c r="M130" s="21"/>
    </row>
    <row r="131" customFormat="false" ht="15.75" hidden="false" customHeight="false" outlineLevel="0" collapsed="false">
      <c r="B131" s="21"/>
      <c r="C131" s="21"/>
      <c r="D131" s="21"/>
      <c r="E131" s="21"/>
      <c r="F131" s="21"/>
      <c r="G131" s="21"/>
      <c r="H131" s="21"/>
      <c r="I131" s="21"/>
      <c r="J131" s="21"/>
      <c r="K131" s="21"/>
      <c r="L131" s="21"/>
      <c r="M131" s="21"/>
    </row>
    <row r="132" customFormat="false" ht="15.75" hidden="false" customHeight="false" outlineLevel="0" collapsed="false">
      <c r="B132" s="21"/>
      <c r="C132" s="21"/>
      <c r="D132" s="21"/>
      <c r="E132" s="21"/>
      <c r="F132" s="21"/>
      <c r="G132" s="21"/>
      <c r="H132" s="21"/>
      <c r="I132" s="21"/>
      <c r="J132" s="21"/>
      <c r="K132" s="21"/>
      <c r="L132" s="21"/>
      <c r="M132" s="21"/>
    </row>
    <row r="133" customFormat="false" ht="15.75" hidden="false" customHeight="false" outlineLevel="0" collapsed="false">
      <c r="B133" s="21"/>
      <c r="C133" s="21"/>
      <c r="D133" s="21"/>
      <c r="E133" s="21"/>
      <c r="F133" s="21"/>
      <c r="G133" s="21"/>
      <c r="H133" s="21"/>
      <c r="I133" s="21"/>
      <c r="J133" s="21"/>
      <c r="K133" s="21"/>
      <c r="L133" s="21"/>
      <c r="M133" s="21"/>
    </row>
    <row r="134" customFormat="false" ht="15.75" hidden="false" customHeight="false" outlineLevel="0" collapsed="false">
      <c r="B134" s="21"/>
      <c r="C134" s="21"/>
      <c r="D134" s="21"/>
      <c r="E134" s="21"/>
      <c r="F134" s="21"/>
      <c r="G134" s="21"/>
      <c r="H134" s="21"/>
      <c r="I134" s="21"/>
      <c r="J134" s="21"/>
      <c r="K134" s="21"/>
      <c r="L134" s="21"/>
      <c r="M134" s="21"/>
    </row>
    <row r="135" customFormat="false" ht="15.75" hidden="false" customHeight="false" outlineLevel="0" collapsed="false">
      <c r="B135" s="21"/>
      <c r="C135" s="21"/>
      <c r="D135" s="21"/>
      <c r="E135" s="21"/>
      <c r="F135" s="21"/>
      <c r="G135" s="21"/>
      <c r="H135" s="21"/>
      <c r="I135" s="21"/>
      <c r="J135" s="21"/>
      <c r="K135" s="21"/>
      <c r="L135" s="21"/>
      <c r="M135" s="21"/>
    </row>
    <row r="136" customFormat="false" ht="15.75" hidden="false" customHeight="false" outlineLevel="0" collapsed="false">
      <c r="B136" s="21"/>
      <c r="C136" s="21"/>
      <c r="D136" s="21"/>
      <c r="E136" s="21"/>
      <c r="F136" s="21"/>
      <c r="G136" s="21"/>
      <c r="H136" s="21"/>
      <c r="I136" s="21"/>
      <c r="J136" s="21"/>
      <c r="K136" s="21"/>
      <c r="L136" s="21"/>
      <c r="M136" s="21"/>
    </row>
    <row r="137" customFormat="false" ht="15.75" hidden="false" customHeight="false" outlineLevel="0" collapsed="false">
      <c r="B137" s="21"/>
      <c r="C137" s="21"/>
      <c r="D137" s="21"/>
      <c r="E137" s="21"/>
      <c r="F137" s="21"/>
      <c r="G137" s="21"/>
      <c r="H137" s="21"/>
      <c r="I137" s="21"/>
      <c r="J137" s="21"/>
      <c r="K137" s="21"/>
      <c r="L137" s="21"/>
      <c r="M137" s="21"/>
    </row>
    <row r="138" customFormat="false" ht="15.75" hidden="false" customHeight="false" outlineLevel="0" collapsed="false">
      <c r="B138" s="21"/>
      <c r="C138" s="21"/>
      <c r="D138" s="21"/>
      <c r="E138" s="21"/>
      <c r="F138" s="21"/>
      <c r="G138" s="21"/>
      <c r="H138" s="21"/>
      <c r="I138" s="21"/>
      <c r="J138" s="21"/>
      <c r="K138" s="21"/>
      <c r="L138" s="21"/>
      <c r="M138" s="21"/>
    </row>
    <row r="139" customFormat="false" ht="15.75" hidden="false" customHeight="false" outlineLevel="0" collapsed="false">
      <c r="B139" s="21"/>
      <c r="C139" s="21"/>
      <c r="D139" s="21"/>
      <c r="E139" s="21"/>
      <c r="F139" s="21"/>
      <c r="G139" s="21"/>
      <c r="H139" s="21"/>
      <c r="I139" s="21"/>
      <c r="J139" s="21"/>
      <c r="K139" s="21"/>
      <c r="L139" s="21"/>
      <c r="M139" s="21"/>
    </row>
    <row r="140" customFormat="false" ht="15.75" hidden="false" customHeight="false" outlineLevel="0" collapsed="false">
      <c r="B140" s="21"/>
      <c r="C140" s="21"/>
      <c r="D140" s="21"/>
      <c r="E140" s="21"/>
      <c r="F140" s="21"/>
      <c r="G140" s="21"/>
      <c r="H140" s="21"/>
      <c r="I140" s="21"/>
      <c r="J140" s="21"/>
      <c r="K140" s="21"/>
      <c r="L140" s="21"/>
      <c r="M140" s="21"/>
    </row>
    <row r="141" customFormat="false" ht="15.75" hidden="false" customHeight="false" outlineLevel="0" collapsed="false">
      <c r="B141" s="21"/>
      <c r="C141" s="21"/>
      <c r="D141" s="21"/>
      <c r="E141" s="21"/>
      <c r="F141" s="21"/>
      <c r="G141" s="21"/>
      <c r="H141" s="21"/>
      <c r="I141" s="21"/>
      <c r="J141" s="21"/>
      <c r="K141" s="21"/>
      <c r="L141" s="21"/>
      <c r="M141" s="21"/>
    </row>
    <row r="142" customFormat="false" ht="15.75" hidden="false" customHeight="false" outlineLevel="0" collapsed="false">
      <c r="B142" s="21"/>
      <c r="C142" s="21"/>
      <c r="D142" s="21"/>
      <c r="E142" s="21"/>
      <c r="F142" s="21"/>
      <c r="G142" s="21"/>
      <c r="H142" s="21"/>
      <c r="I142" s="21"/>
      <c r="J142" s="21"/>
      <c r="K142" s="21"/>
      <c r="L142" s="21"/>
      <c r="M142" s="21"/>
    </row>
    <row r="143" customFormat="false" ht="15.75" hidden="false" customHeight="false" outlineLevel="0" collapsed="false">
      <c r="B143" s="21"/>
      <c r="C143" s="21"/>
      <c r="D143" s="21"/>
      <c r="E143" s="21"/>
      <c r="F143" s="21"/>
      <c r="G143" s="21"/>
      <c r="H143" s="21"/>
      <c r="I143" s="21"/>
      <c r="J143" s="21"/>
      <c r="K143" s="21"/>
      <c r="L143" s="21"/>
      <c r="M143" s="21"/>
    </row>
    <row r="144" customFormat="false" ht="15.75" hidden="false" customHeight="false" outlineLevel="0" collapsed="false">
      <c r="B144" s="21"/>
      <c r="C144" s="21"/>
      <c r="D144" s="21"/>
      <c r="E144" s="21"/>
      <c r="F144" s="21"/>
      <c r="G144" s="21"/>
      <c r="H144" s="21"/>
      <c r="I144" s="21"/>
      <c r="J144" s="21"/>
      <c r="K144" s="21"/>
      <c r="L144" s="21"/>
      <c r="M144" s="21"/>
    </row>
    <row r="145" customFormat="false" ht="15.75" hidden="false" customHeight="false" outlineLevel="0" collapsed="false">
      <c r="B145" s="21"/>
      <c r="C145" s="21"/>
      <c r="D145" s="21"/>
      <c r="E145" s="21"/>
      <c r="F145" s="21"/>
      <c r="G145" s="21"/>
      <c r="H145" s="21"/>
      <c r="I145" s="21"/>
      <c r="J145" s="21"/>
      <c r="K145" s="21"/>
      <c r="L145" s="21"/>
      <c r="M145" s="21"/>
    </row>
    <row r="146" customFormat="false" ht="15.75" hidden="false" customHeight="false" outlineLevel="0" collapsed="false">
      <c r="B146" s="21"/>
      <c r="C146" s="21"/>
      <c r="D146" s="21"/>
      <c r="E146" s="21"/>
      <c r="F146" s="21"/>
      <c r="G146" s="21"/>
      <c r="H146" s="21"/>
      <c r="I146" s="21"/>
      <c r="J146" s="21"/>
      <c r="K146" s="21"/>
      <c r="L146" s="21"/>
      <c r="M146" s="21"/>
    </row>
    <row r="147" customFormat="false" ht="15.75" hidden="false" customHeight="false" outlineLevel="0" collapsed="false">
      <c r="B147" s="21"/>
      <c r="C147" s="21"/>
      <c r="D147" s="21"/>
      <c r="E147" s="21"/>
      <c r="F147" s="21"/>
      <c r="G147" s="21"/>
      <c r="H147" s="21"/>
      <c r="I147" s="21"/>
      <c r="J147" s="21"/>
      <c r="K147" s="21"/>
      <c r="L147" s="21"/>
      <c r="M147" s="21"/>
    </row>
    <row r="148" customFormat="false" ht="15.75" hidden="false" customHeight="false" outlineLevel="0" collapsed="false">
      <c r="B148" s="21"/>
      <c r="C148" s="21"/>
      <c r="D148" s="21"/>
      <c r="E148" s="21"/>
      <c r="F148" s="21"/>
      <c r="G148" s="21"/>
      <c r="H148" s="21"/>
      <c r="I148" s="21"/>
      <c r="J148" s="21"/>
      <c r="K148" s="21"/>
      <c r="L148" s="21"/>
      <c r="M148" s="21"/>
    </row>
    <row r="149" customFormat="false" ht="15.75" hidden="false" customHeight="false" outlineLevel="0" collapsed="false">
      <c r="B149" s="21"/>
      <c r="C149" s="21"/>
      <c r="D149" s="21"/>
      <c r="E149" s="21"/>
      <c r="F149" s="21"/>
      <c r="G149" s="21"/>
      <c r="H149" s="21"/>
      <c r="I149" s="21"/>
      <c r="J149" s="21"/>
      <c r="K149" s="21"/>
      <c r="L149" s="21"/>
      <c r="M149" s="21"/>
    </row>
    <row r="150" customFormat="false" ht="15.75" hidden="false" customHeight="false" outlineLevel="0" collapsed="false">
      <c r="B150" s="21"/>
      <c r="C150" s="21"/>
      <c r="D150" s="21"/>
      <c r="E150" s="21"/>
      <c r="F150" s="21"/>
      <c r="G150" s="21"/>
      <c r="H150" s="21"/>
      <c r="I150" s="21"/>
      <c r="J150" s="21"/>
      <c r="K150" s="21"/>
      <c r="L150" s="21"/>
      <c r="M150" s="21"/>
    </row>
    <row r="151" customFormat="false" ht="15.75" hidden="false" customHeight="false" outlineLevel="0" collapsed="false">
      <c r="B151" s="21"/>
      <c r="C151" s="21"/>
      <c r="D151" s="21"/>
      <c r="E151" s="21"/>
      <c r="F151" s="21"/>
      <c r="G151" s="21"/>
      <c r="H151" s="21"/>
      <c r="I151" s="21"/>
      <c r="J151" s="21"/>
      <c r="K151" s="21"/>
      <c r="L151" s="21"/>
      <c r="M151" s="21"/>
    </row>
    <row r="152" customFormat="false" ht="15.75" hidden="false" customHeight="false" outlineLevel="0" collapsed="false">
      <c r="B152" s="21"/>
      <c r="C152" s="21"/>
      <c r="D152" s="21"/>
      <c r="E152" s="21"/>
      <c r="F152" s="21"/>
      <c r="G152" s="21"/>
      <c r="H152" s="21"/>
      <c r="I152" s="21"/>
      <c r="J152" s="21"/>
      <c r="K152" s="21"/>
      <c r="L152" s="21"/>
      <c r="M152" s="21"/>
    </row>
    <row r="153" customFormat="false" ht="15.75" hidden="false" customHeight="false" outlineLevel="0" collapsed="false">
      <c r="B153" s="21"/>
      <c r="C153" s="21"/>
      <c r="D153" s="21"/>
      <c r="E153" s="21"/>
      <c r="F153" s="21"/>
      <c r="G153" s="21"/>
      <c r="H153" s="21"/>
      <c r="I153" s="21"/>
      <c r="J153" s="21"/>
      <c r="K153" s="21"/>
      <c r="L153" s="21"/>
      <c r="M153" s="21"/>
    </row>
    <row r="154" customFormat="false" ht="15.75" hidden="false" customHeight="false" outlineLevel="0" collapsed="false">
      <c r="B154" s="21"/>
      <c r="C154" s="21"/>
      <c r="D154" s="21"/>
      <c r="E154" s="21"/>
      <c r="F154" s="21"/>
      <c r="G154" s="21"/>
      <c r="H154" s="21"/>
      <c r="I154" s="21"/>
      <c r="J154" s="21"/>
      <c r="K154" s="21"/>
      <c r="L154" s="21"/>
      <c r="M154" s="21"/>
    </row>
    <row r="155" customFormat="false" ht="15.75" hidden="false" customHeight="false" outlineLevel="0" collapsed="false">
      <c r="B155" s="21"/>
      <c r="C155" s="21"/>
      <c r="D155" s="21"/>
      <c r="E155" s="21"/>
      <c r="F155" s="21"/>
      <c r="G155" s="21"/>
      <c r="H155" s="21"/>
      <c r="I155" s="21"/>
      <c r="J155" s="21"/>
      <c r="K155" s="21"/>
      <c r="L155" s="21"/>
      <c r="M155" s="21"/>
    </row>
    <row r="156" customFormat="false" ht="15.75" hidden="false" customHeight="false" outlineLevel="0" collapsed="false">
      <c r="B156" s="21"/>
      <c r="C156" s="21"/>
      <c r="D156" s="21"/>
      <c r="E156" s="21"/>
      <c r="F156" s="21"/>
      <c r="G156" s="21"/>
      <c r="H156" s="21"/>
      <c r="I156" s="21"/>
      <c r="J156" s="21"/>
      <c r="K156" s="21"/>
      <c r="L156" s="21"/>
      <c r="M156" s="21"/>
    </row>
    <row r="157" customFormat="false" ht="15.75" hidden="false" customHeight="false" outlineLevel="0" collapsed="false">
      <c r="B157" s="21"/>
      <c r="C157" s="21"/>
      <c r="D157" s="21"/>
      <c r="E157" s="21"/>
      <c r="F157" s="21"/>
      <c r="G157" s="21"/>
      <c r="H157" s="21"/>
      <c r="I157" s="21"/>
      <c r="J157" s="21"/>
      <c r="K157" s="21"/>
      <c r="L157" s="21"/>
      <c r="M157" s="21"/>
    </row>
    <row r="158" customFormat="false" ht="15.75" hidden="false" customHeight="false" outlineLevel="0" collapsed="false">
      <c r="B158" s="21"/>
      <c r="C158" s="21"/>
      <c r="D158" s="21"/>
      <c r="E158" s="21"/>
      <c r="F158" s="21"/>
      <c r="G158" s="21"/>
      <c r="H158" s="21"/>
      <c r="I158" s="21"/>
      <c r="J158" s="21"/>
      <c r="K158" s="21"/>
      <c r="L158" s="21"/>
      <c r="M158" s="21"/>
    </row>
    <row r="159" customFormat="false" ht="15.75" hidden="false" customHeight="false" outlineLevel="0" collapsed="false">
      <c r="B159" s="21"/>
      <c r="C159" s="21"/>
      <c r="D159" s="21"/>
      <c r="E159" s="21"/>
      <c r="F159" s="21"/>
      <c r="G159" s="21"/>
      <c r="H159" s="21"/>
      <c r="I159" s="21"/>
      <c r="J159" s="21"/>
      <c r="K159" s="21"/>
      <c r="L159" s="21"/>
      <c r="M159" s="21"/>
    </row>
    <row r="160" customFormat="false" ht="15.75" hidden="false" customHeight="false" outlineLevel="0" collapsed="false">
      <c r="B160" s="21"/>
      <c r="C160" s="21"/>
      <c r="D160" s="21"/>
      <c r="E160" s="21"/>
      <c r="F160" s="21"/>
      <c r="G160" s="21"/>
      <c r="H160" s="21"/>
      <c r="I160" s="21"/>
      <c r="J160" s="21"/>
      <c r="K160" s="21"/>
      <c r="L160" s="21"/>
      <c r="M160" s="21"/>
    </row>
    <row r="161" customFormat="false" ht="15.75" hidden="false" customHeight="false" outlineLevel="0" collapsed="false">
      <c r="B161" s="21"/>
      <c r="C161" s="21"/>
      <c r="D161" s="21"/>
      <c r="E161" s="21"/>
      <c r="F161" s="21"/>
      <c r="G161" s="21"/>
      <c r="H161" s="21"/>
      <c r="I161" s="21"/>
      <c r="J161" s="21"/>
      <c r="K161" s="21"/>
      <c r="L161" s="21"/>
      <c r="M161" s="21"/>
    </row>
    <row r="162" customFormat="false" ht="15.75" hidden="false" customHeight="false" outlineLevel="0" collapsed="false">
      <c r="B162" s="21"/>
      <c r="C162" s="21"/>
      <c r="D162" s="21"/>
      <c r="E162" s="21"/>
      <c r="F162" s="21"/>
      <c r="G162" s="21"/>
      <c r="H162" s="21"/>
      <c r="I162" s="21"/>
      <c r="J162" s="21"/>
      <c r="K162" s="21"/>
      <c r="L162" s="21"/>
      <c r="M162" s="21"/>
    </row>
    <row r="163" customFormat="false" ht="15.75" hidden="false" customHeight="false" outlineLevel="0" collapsed="false">
      <c r="B163" s="21"/>
      <c r="C163" s="21"/>
      <c r="D163" s="21"/>
      <c r="E163" s="21"/>
      <c r="F163" s="21"/>
      <c r="G163" s="21"/>
      <c r="H163" s="21"/>
      <c r="I163" s="21"/>
      <c r="J163" s="21"/>
      <c r="K163" s="21"/>
      <c r="L163" s="21"/>
      <c r="M163" s="21"/>
    </row>
    <row r="164" customFormat="false" ht="15.75" hidden="false" customHeight="false" outlineLevel="0" collapsed="false">
      <c r="B164" s="21"/>
      <c r="C164" s="21"/>
      <c r="D164" s="21"/>
      <c r="E164" s="21"/>
      <c r="F164" s="21"/>
      <c r="G164" s="21"/>
      <c r="H164" s="21"/>
      <c r="I164" s="21"/>
      <c r="J164" s="21"/>
      <c r="K164" s="21"/>
      <c r="L164" s="21"/>
      <c r="M164" s="21"/>
    </row>
    <row r="165" customFormat="false" ht="15.75" hidden="false" customHeight="false" outlineLevel="0" collapsed="false">
      <c r="B165" s="21"/>
      <c r="C165" s="21"/>
      <c r="D165" s="21"/>
      <c r="E165" s="21"/>
      <c r="F165" s="21"/>
      <c r="G165" s="21"/>
      <c r="H165" s="21"/>
      <c r="I165" s="21"/>
      <c r="J165" s="21"/>
      <c r="K165" s="21"/>
      <c r="L165" s="21"/>
      <c r="M165" s="21"/>
    </row>
    <row r="166" customFormat="false" ht="15.75" hidden="false" customHeight="false" outlineLevel="0" collapsed="false">
      <c r="B166" s="21"/>
      <c r="C166" s="21"/>
      <c r="D166" s="21"/>
      <c r="E166" s="21"/>
      <c r="F166" s="21"/>
      <c r="G166" s="21"/>
      <c r="H166" s="21"/>
      <c r="I166" s="21"/>
      <c r="J166" s="21"/>
      <c r="K166" s="21"/>
      <c r="L166" s="21"/>
      <c r="M166" s="21"/>
    </row>
    <row r="167" customFormat="false" ht="15.75" hidden="false" customHeight="false" outlineLevel="0" collapsed="false">
      <c r="B167" s="21"/>
      <c r="C167" s="21"/>
      <c r="D167" s="21"/>
      <c r="E167" s="21"/>
      <c r="F167" s="21"/>
      <c r="G167" s="21"/>
      <c r="H167" s="21"/>
      <c r="I167" s="21"/>
      <c r="J167" s="21"/>
      <c r="K167" s="21"/>
      <c r="L167" s="21"/>
      <c r="M167" s="21"/>
    </row>
    <row r="168" customFormat="false" ht="15.75" hidden="false" customHeight="false" outlineLevel="0" collapsed="false">
      <c r="B168" s="21"/>
      <c r="C168" s="21"/>
      <c r="D168" s="21"/>
      <c r="E168" s="21"/>
      <c r="F168" s="21"/>
      <c r="G168" s="21"/>
      <c r="H168" s="21"/>
      <c r="I168" s="21"/>
      <c r="J168" s="21"/>
      <c r="K168" s="21"/>
      <c r="L168" s="21"/>
      <c r="M168" s="21"/>
    </row>
    <row r="169" customFormat="false" ht="15.75" hidden="false" customHeight="false" outlineLevel="0" collapsed="false">
      <c r="B169" s="21"/>
      <c r="C169" s="21"/>
      <c r="D169" s="21"/>
      <c r="E169" s="21"/>
      <c r="F169" s="21"/>
      <c r="G169" s="21"/>
      <c r="H169" s="21"/>
      <c r="I169" s="21"/>
      <c r="J169" s="21"/>
      <c r="K169" s="21"/>
      <c r="L169" s="21"/>
      <c r="M169" s="21"/>
    </row>
    <row r="170" customFormat="false" ht="15.75" hidden="false" customHeight="false" outlineLevel="0" collapsed="false">
      <c r="B170" s="21"/>
      <c r="C170" s="21"/>
      <c r="D170" s="21"/>
      <c r="E170" s="21"/>
      <c r="F170" s="21"/>
      <c r="G170" s="21"/>
      <c r="H170" s="21"/>
      <c r="I170" s="21"/>
      <c r="J170" s="21"/>
      <c r="K170" s="21"/>
      <c r="L170" s="21"/>
      <c r="M170" s="21"/>
    </row>
    <row r="171" customFormat="false" ht="15.75" hidden="false" customHeight="false" outlineLevel="0" collapsed="false">
      <c r="B171" s="21"/>
      <c r="C171" s="21"/>
      <c r="D171" s="21"/>
      <c r="E171" s="21"/>
      <c r="F171" s="21"/>
      <c r="G171" s="21"/>
      <c r="H171" s="21"/>
      <c r="I171" s="21"/>
      <c r="J171" s="21"/>
      <c r="K171" s="21"/>
      <c r="L171" s="21"/>
      <c r="M171" s="21"/>
    </row>
    <row r="172" customFormat="false" ht="15.75" hidden="false" customHeight="false" outlineLevel="0" collapsed="false">
      <c r="B172" s="21"/>
      <c r="C172" s="21"/>
      <c r="D172" s="21"/>
      <c r="E172" s="21"/>
      <c r="F172" s="21"/>
      <c r="G172" s="21"/>
      <c r="H172" s="21"/>
      <c r="I172" s="21"/>
      <c r="J172" s="21"/>
      <c r="K172" s="21"/>
      <c r="L172" s="21"/>
      <c r="M172" s="21"/>
    </row>
    <row r="173" customFormat="false" ht="15.75" hidden="false" customHeight="false" outlineLevel="0" collapsed="false">
      <c r="B173" s="21"/>
      <c r="C173" s="21"/>
      <c r="D173" s="21"/>
      <c r="E173" s="21"/>
      <c r="F173" s="21"/>
      <c r="G173" s="21"/>
      <c r="H173" s="21"/>
      <c r="I173" s="21"/>
      <c r="J173" s="21"/>
      <c r="K173" s="21"/>
      <c r="L173" s="21"/>
      <c r="M173" s="21"/>
    </row>
    <row r="174" customFormat="false" ht="15.75" hidden="false" customHeight="false" outlineLevel="0" collapsed="false">
      <c r="B174" s="21"/>
      <c r="C174" s="21"/>
      <c r="D174" s="21"/>
      <c r="E174" s="21"/>
      <c r="F174" s="21"/>
      <c r="G174" s="21"/>
      <c r="H174" s="21"/>
      <c r="I174" s="21"/>
      <c r="J174" s="21"/>
      <c r="K174" s="21"/>
      <c r="L174" s="21"/>
      <c r="M174" s="21"/>
    </row>
    <row r="175" customFormat="false" ht="15.75" hidden="false" customHeight="false" outlineLevel="0" collapsed="false">
      <c r="B175" s="21"/>
      <c r="C175" s="21"/>
      <c r="D175" s="21"/>
      <c r="E175" s="21"/>
      <c r="F175" s="21"/>
      <c r="G175" s="21"/>
      <c r="H175" s="21"/>
      <c r="I175" s="21"/>
      <c r="J175" s="21"/>
      <c r="K175" s="21"/>
      <c r="L175" s="21"/>
      <c r="M175" s="21"/>
    </row>
    <row r="176" customFormat="false" ht="15.75" hidden="false" customHeight="false" outlineLevel="0" collapsed="false">
      <c r="B176" s="21"/>
      <c r="C176" s="21"/>
      <c r="D176" s="21"/>
      <c r="E176" s="21"/>
      <c r="F176" s="21"/>
      <c r="G176" s="21"/>
      <c r="H176" s="21"/>
      <c r="I176" s="21"/>
      <c r="J176" s="21"/>
      <c r="K176" s="21"/>
      <c r="L176" s="21"/>
      <c r="M176" s="21"/>
    </row>
    <row r="177" customFormat="false" ht="15.75" hidden="false" customHeight="false" outlineLevel="0" collapsed="false">
      <c r="B177" s="21"/>
      <c r="C177" s="21"/>
      <c r="D177" s="21"/>
      <c r="E177" s="21"/>
      <c r="F177" s="21"/>
      <c r="G177" s="21"/>
      <c r="H177" s="21"/>
      <c r="I177" s="21"/>
      <c r="J177" s="21"/>
      <c r="K177" s="21"/>
      <c r="L177" s="21"/>
      <c r="M177" s="21"/>
    </row>
    <row r="178" customFormat="false" ht="15.75" hidden="false" customHeight="false" outlineLevel="0" collapsed="false">
      <c r="B178" s="21"/>
      <c r="C178" s="21"/>
      <c r="D178" s="21"/>
      <c r="E178" s="21"/>
      <c r="F178" s="21"/>
      <c r="G178" s="21"/>
      <c r="H178" s="21"/>
      <c r="I178" s="21"/>
      <c r="J178" s="21"/>
      <c r="K178" s="21"/>
      <c r="L178" s="21"/>
      <c r="M178" s="21"/>
    </row>
    <row r="179" customFormat="false" ht="15.75" hidden="false" customHeight="false" outlineLevel="0" collapsed="false">
      <c r="B179" s="21"/>
      <c r="C179" s="21"/>
      <c r="D179" s="21"/>
      <c r="E179" s="21"/>
      <c r="F179" s="21"/>
      <c r="G179" s="21"/>
      <c r="H179" s="21"/>
      <c r="I179" s="21"/>
      <c r="J179" s="21"/>
      <c r="K179" s="21"/>
      <c r="L179" s="21"/>
      <c r="M179" s="21"/>
    </row>
    <row r="180" customFormat="false" ht="15.75" hidden="false" customHeight="false" outlineLevel="0" collapsed="false">
      <c r="B180" s="21"/>
      <c r="C180" s="21"/>
      <c r="D180" s="21"/>
      <c r="E180" s="21"/>
      <c r="F180" s="21"/>
      <c r="G180" s="21"/>
      <c r="H180" s="21"/>
      <c r="I180" s="21"/>
      <c r="J180" s="21"/>
      <c r="K180" s="21"/>
      <c r="L180" s="21"/>
      <c r="M180" s="21"/>
    </row>
    <row r="181" customFormat="false" ht="15.75" hidden="false" customHeight="false" outlineLevel="0" collapsed="false">
      <c r="B181" s="21"/>
      <c r="C181" s="21"/>
      <c r="D181" s="21"/>
      <c r="E181" s="21"/>
      <c r="F181" s="21"/>
      <c r="G181" s="21"/>
      <c r="H181" s="21"/>
      <c r="I181" s="21"/>
      <c r="J181" s="21"/>
      <c r="K181" s="21"/>
      <c r="L181" s="21"/>
      <c r="M181" s="21"/>
    </row>
    <row r="182" customFormat="false" ht="15.75" hidden="false" customHeight="false" outlineLevel="0" collapsed="false">
      <c r="B182" s="21"/>
      <c r="C182" s="21"/>
      <c r="D182" s="21"/>
      <c r="E182" s="21"/>
      <c r="F182" s="21"/>
      <c r="G182" s="21"/>
      <c r="H182" s="21"/>
      <c r="I182" s="21"/>
      <c r="J182" s="21"/>
      <c r="K182" s="21"/>
      <c r="L182" s="21"/>
      <c r="M182" s="21"/>
    </row>
    <row r="183" customFormat="false" ht="15.75" hidden="false" customHeight="false" outlineLevel="0" collapsed="false">
      <c r="B183" s="21"/>
      <c r="C183" s="21"/>
      <c r="D183" s="21"/>
      <c r="E183" s="21"/>
      <c r="F183" s="21"/>
      <c r="G183" s="21"/>
      <c r="H183" s="21"/>
      <c r="I183" s="21"/>
      <c r="J183" s="21"/>
      <c r="K183" s="21"/>
      <c r="L183" s="21"/>
      <c r="M183" s="21"/>
    </row>
    <row r="184" customFormat="false" ht="15.75" hidden="false" customHeight="false" outlineLevel="0" collapsed="false">
      <c r="B184" s="21"/>
      <c r="C184" s="21"/>
      <c r="D184" s="21"/>
      <c r="E184" s="21"/>
      <c r="F184" s="21"/>
      <c r="G184" s="21"/>
      <c r="H184" s="21"/>
      <c r="I184" s="21"/>
      <c r="J184" s="21"/>
      <c r="K184" s="21"/>
      <c r="L184" s="21"/>
      <c r="M184" s="21"/>
    </row>
    <row r="185" customFormat="false" ht="15.75" hidden="false" customHeight="false" outlineLevel="0" collapsed="false">
      <c r="B185" s="21"/>
      <c r="C185" s="21"/>
      <c r="D185" s="21"/>
      <c r="E185" s="21"/>
      <c r="F185" s="21"/>
      <c r="G185" s="21"/>
      <c r="H185" s="21"/>
      <c r="I185" s="21"/>
      <c r="J185" s="21"/>
      <c r="K185" s="21"/>
      <c r="L185" s="21"/>
      <c r="M185" s="21"/>
    </row>
    <row r="186" customFormat="false" ht="15.75" hidden="false" customHeight="false" outlineLevel="0" collapsed="false">
      <c r="B186" s="21"/>
      <c r="C186" s="21"/>
      <c r="D186" s="21"/>
      <c r="E186" s="21"/>
      <c r="F186" s="21"/>
      <c r="G186" s="21"/>
      <c r="H186" s="21"/>
      <c r="I186" s="21"/>
      <c r="J186" s="21"/>
      <c r="K186" s="21"/>
      <c r="L186" s="21"/>
      <c r="M186" s="21"/>
    </row>
  </sheetData>
  <sheetProtection sheet="true" password="ccf6" objects="true" scenarios="true"/>
  <mergeCells count="5">
    <mergeCell ref="B5:M5"/>
    <mergeCell ref="B6:M7"/>
    <mergeCell ref="B11:M12"/>
    <mergeCell ref="B19:M19"/>
    <mergeCell ref="B31:M78"/>
  </mergeCells>
  <hyperlinks>
    <hyperlink ref="B4" r:id="rId1" display="https://www.pravosudje.ba/vstv/faces/vijesti.jsp?id=71178"/>
  </hyperlinks>
  <printOptions headings="false" gridLines="false" gridLinesSet="true" horizontalCentered="false" verticalCentered="false"/>
  <pageMargins left="0.75" right="0.75" top="1" bottom="1" header="0.5" footer="0.511805555555555"/>
  <pageSetup paperSize="1" scale="35" firstPageNumber="0" fitToWidth="1" fitToHeight="1" pageOrder="downThenOver" orientation="portrait" blackAndWhite="false" draft="false" cellComments="none" useFirstPageNumber="false" horizontalDpi="300" verticalDpi="300" copies="1"/>
  <headerFooter differentFirst="false" differentOddEven="false">
    <oddHeader>&amp;R </oddHeader>
    <oddFooter/>
  </headerFooter>
  <rowBreaks count="1" manualBreakCount="1">
    <brk id="99"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true"/>
  </sheetPr>
  <dimension ref="A1:O73"/>
  <sheetViews>
    <sheetView showFormulas="false" showGridLines="false" showRowColHeaders="true" showZeros="true" rightToLeft="false" tabSelected="false" showOutlineSymbols="true" defaultGridColor="true" view="pageBreakPreview" topLeftCell="A1" colorId="64" zoomScale="85" zoomScaleNormal="90" zoomScalePageLayoutView="85" workbookViewId="0">
      <pane xSplit="0" ySplit="5" topLeftCell="A6" activePane="bottomLeft" state="frozen"/>
      <selection pane="topLeft" activeCell="A1" activeCellId="0" sqref="A1"/>
      <selection pane="bottomLeft" activeCell="I27" activeCellId="0" sqref="I27"/>
    </sheetView>
  </sheetViews>
  <sheetFormatPr defaultColWidth="9.13671875" defaultRowHeight="12.75" zeroHeight="false" outlineLevelRow="0" outlineLevelCol="0"/>
  <cols>
    <col collapsed="false" customWidth="true" hidden="false" outlineLevel="0" max="1" min="1" style="22" width="27.12"/>
    <col collapsed="false" customWidth="true" hidden="false" outlineLevel="0" max="2" min="2" style="23" width="13.14"/>
    <col collapsed="false" customWidth="true" hidden="false" outlineLevel="0" max="3" min="3" style="23" width="12.71"/>
    <col collapsed="false" customWidth="true" hidden="false" outlineLevel="0" max="4" min="4" style="23" width="12.29"/>
    <col collapsed="false" customWidth="true" hidden="false" outlineLevel="0" max="5" min="5" style="23" width="11.86"/>
    <col collapsed="false" customWidth="true" hidden="false" outlineLevel="0" max="6" min="6" style="23" width="12.14"/>
    <col collapsed="false" customWidth="true" hidden="false" outlineLevel="0" max="7" min="7" style="23" width="15"/>
    <col collapsed="false" customWidth="true" hidden="false" outlineLevel="0" max="8" min="8" style="23" width="14.57"/>
    <col collapsed="false" customWidth="true" hidden="false" outlineLevel="0" max="9" min="9" style="23" width="11.71"/>
    <col collapsed="false" customWidth="true" hidden="false" outlineLevel="0" max="10" min="10" style="22" width="12.29"/>
    <col collapsed="false" customWidth="true" hidden="false" outlineLevel="0" max="11" min="11" style="23" width="13.7"/>
    <col collapsed="false" customWidth="true" hidden="false" outlineLevel="0" max="12" min="12" style="22" width="14.28"/>
    <col collapsed="false" customWidth="true" hidden="true" outlineLevel="0" max="13" min="13" style="22" width="13.57"/>
    <col collapsed="false" customWidth="false" hidden="false" outlineLevel="0" max="14" min="14" style="22" width="9.13"/>
    <col collapsed="false" customWidth="true" hidden="true" outlineLevel="0" max="15" min="15" style="22" width="11.52"/>
    <col collapsed="false" customWidth="false" hidden="false" outlineLevel="0" max="1025" min="16" style="22" width="9.13"/>
  </cols>
  <sheetData>
    <row r="1" customFormat="false" ht="22.5" hidden="false" customHeight="true" outlineLevel="0" collapsed="false">
      <c r="A1" s="24" t="s">
        <v>21</v>
      </c>
      <c r="B1" s="25"/>
      <c r="C1" s="26" t="s">
        <v>22</v>
      </c>
      <c r="D1" s="27"/>
      <c r="F1" s="28"/>
      <c r="G1" s="28"/>
      <c r="H1" s="28"/>
      <c r="I1" s="29"/>
      <c r="J1" s="30"/>
      <c r="K1" s="31" t="n">
        <v>2020</v>
      </c>
    </row>
    <row r="2" customFormat="false" ht="22.5" hidden="false" customHeight="true" outlineLevel="0" collapsed="false">
      <c r="A2" s="32" t="s">
        <v>23</v>
      </c>
      <c r="B2" s="33" t="s">
        <v>24</v>
      </c>
      <c r="F2" s="28"/>
      <c r="G2" s="28"/>
      <c r="H2" s="28"/>
      <c r="I2" s="29"/>
      <c r="J2" s="34"/>
      <c r="K2" s="35"/>
    </row>
    <row r="3" customFormat="false" ht="6.75" hidden="false" customHeight="true" outlineLevel="0" collapsed="false">
      <c r="A3" s="32"/>
      <c r="B3" s="33"/>
      <c r="F3" s="28"/>
      <c r="G3" s="28"/>
      <c r="H3" s="28"/>
      <c r="I3" s="29"/>
      <c r="J3" s="34"/>
    </row>
    <row r="4" customFormat="false" ht="22.5" hidden="false" customHeight="true" outlineLevel="0" collapsed="false">
      <c r="A4" s="36" t="s">
        <v>25</v>
      </c>
      <c r="B4" s="36"/>
      <c r="C4" s="36"/>
      <c r="D4" s="37" t="n">
        <f aca="false">+'Tabela II'!P84</f>
        <v>1.03667652856349</v>
      </c>
      <c r="F4" s="28"/>
      <c r="G4" s="28"/>
      <c r="H4" s="28"/>
      <c r="I4" s="29"/>
      <c r="J4" s="34"/>
    </row>
    <row r="5" customFormat="false" ht="22.5" hidden="false" customHeight="true" outlineLevel="0" collapsed="false">
      <c r="A5" s="38" t="s">
        <v>26</v>
      </c>
      <c r="B5" s="39" t="n">
        <f aca="false">+J30</f>
        <v>0.894346361746362</v>
      </c>
      <c r="F5" s="28"/>
      <c r="G5" s="28"/>
      <c r="H5" s="28"/>
      <c r="I5" s="29"/>
      <c r="J5" s="34"/>
    </row>
    <row r="6" customFormat="false" ht="8.25" hidden="false" customHeight="true" outlineLevel="0" collapsed="false">
      <c r="A6" s="40"/>
      <c r="B6" s="33"/>
      <c r="F6" s="28"/>
      <c r="G6" s="28"/>
      <c r="H6" s="28"/>
      <c r="I6" s="29"/>
      <c r="J6" s="34"/>
    </row>
    <row r="7" s="44" customFormat="true" ht="18.75" hidden="false" customHeight="true" outlineLevel="0" collapsed="false">
      <c r="A7" s="41" t="s">
        <v>27</v>
      </c>
      <c r="B7" s="23"/>
      <c r="C7" s="23"/>
      <c r="D7" s="27"/>
      <c r="E7" s="27"/>
      <c r="F7" s="27"/>
      <c r="G7" s="27"/>
      <c r="H7" s="27"/>
      <c r="I7" s="23"/>
      <c r="J7" s="42"/>
      <c r="K7" s="43"/>
    </row>
    <row r="8" customFormat="false" ht="16.5" hidden="false" customHeight="true" outlineLevel="0" collapsed="false">
      <c r="A8" s="45" t="s">
        <v>28</v>
      </c>
      <c r="B8" s="46" t="s">
        <v>29</v>
      </c>
      <c r="C8" s="47" t="s">
        <v>30</v>
      </c>
      <c r="D8" s="48" t="s">
        <v>31</v>
      </c>
      <c r="E8" s="49" t="s">
        <v>32</v>
      </c>
      <c r="F8" s="50" t="s">
        <v>33</v>
      </c>
      <c r="G8" s="50" t="s">
        <v>34</v>
      </c>
      <c r="H8" s="50" t="s">
        <v>35</v>
      </c>
      <c r="I8" s="50" t="s">
        <v>36</v>
      </c>
      <c r="J8" s="51" t="s">
        <v>37</v>
      </c>
      <c r="K8" s="52" t="s">
        <v>38</v>
      </c>
    </row>
    <row r="9" customFormat="false" ht="83.25" hidden="false" customHeight="true" outlineLevel="0" collapsed="false">
      <c r="A9" s="45"/>
      <c r="B9" s="46"/>
      <c r="C9" s="47"/>
      <c r="D9" s="48"/>
      <c r="E9" s="49" t="s">
        <v>39</v>
      </c>
      <c r="F9" s="50"/>
      <c r="G9" s="50"/>
      <c r="H9" s="50"/>
      <c r="I9" s="50"/>
      <c r="J9" s="51"/>
      <c r="K9" s="52"/>
    </row>
    <row r="10" customFormat="false" ht="28.5" hidden="false" customHeight="true" outlineLevel="0" collapsed="false">
      <c r="A10" s="45"/>
      <c r="B10" s="53" t="s">
        <v>40</v>
      </c>
      <c r="C10" s="54" t="s">
        <v>41</v>
      </c>
      <c r="D10" s="55" t="s">
        <v>42</v>
      </c>
      <c r="E10" s="56" t="s">
        <v>43</v>
      </c>
      <c r="F10" s="56" t="s">
        <v>44</v>
      </c>
      <c r="G10" s="56" t="s">
        <v>45</v>
      </c>
      <c r="H10" s="56" t="s">
        <v>46</v>
      </c>
      <c r="I10" s="56" t="s">
        <v>47</v>
      </c>
      <c r="J10" s="57" t="s">
        <v>48</v>
      </c>
      <c r="K10" s="55" t="s">
        <v>49</v>
      </c>
      <c r="L10" s="22" t="s">
        <v>50</v>
      </c>
    </row>
    <row r="11" customFormat="false" ht="16.5" hidden="false" customHeight="true" outlineLevel="0" collapsed="false">
      <c r="A11" s="58" t="s">
        <v>51</v>
      </c>
      <c r="B11" s="28"/>
      <c r="C11" s="59"/>
      <c r="D11" s="28"/>
      <c r="E11" s="28"/>
      <c r="F11" s="28"/>
      <c r="G11" s="28"/>
      <c r="H11" s="28"/>
      <c r="I11" s="28"/>
      <c r="J11" s="60"/>
    </row>
    <row r="12" customFormat="false" ht="18" hidden="false" customHeight="true" outlineLevel="0" collapsed="false">
      <c r="A12" s="61" t="s">
        <v>52</v>
      </c>
      <c r="B12" s="62" t="n">
        <v>102</v>
      </c>
      <c r="C12" s="63" t="n">
        <f aca="false">E12+F12+G12+H12+I12</f>
        <v>18</v>
      </c>
      <c r="D12" s="64" t="n">
        <v>56</v>
      </c>
      <c r="E12" s="65" t="n">
        <v>16</v>
      </c>
      <c r="F12" s="66" t="n">
        <v>2</v>
      </c>
      <c r="G12" s="66" t="n">
        <v>0</v>
      </c>
      <c r="H12" s="66" t="n">
        <v>0</v>
      </c>
      <c r="I12" s="66" t="n">
        <v>0</v>
      </c>
      <c r="J12" s="67" t="n">
        <f aca="false">IF(C12=0,"",IF(B12=0,1,0.83*((C12-H12-I12/2)/C12)+0.17*((B12-G12-H12-I12/2)/B12)))</f>
        <v>1</v>
      </c>
      <c r="K12" s="62"/>
    </row>
    <row r="13" customFormat="false" ht="18" hidden="false" customHeight="true" outlineLevel="0" collapsed="false">
      <c r="A13" s="68" t="s">
        <v>53</v>
      </c>
      <c r="B13" s="69" t="n">
        <v>10</v>
      </c>
      <c r="C13" s="70" t="n">
        <f aca="false">E13+F13+G13+H13+I13</f>
        <v>10</v>
      </c>
      <c r="D13" s="71" t="n">
        <v>10</v>
      </c>
      <c r="E13" s="72" t="n">
        <v>10</v>
      </c>
      <c r="F13" s="73" t="n">
        <v>0</v>
      </c>
      <c r="G13" s="73" t="n">
        <v>0</v>
      </c>
      <c r="H13" s="73" t="n">
        <v>0</v>
      </c>
      <c r="I13" s="73" t="n">
        <v>0</v>
      </c>
      <c r="J13" s="74" t="n">
        <f aca="false">IF(C13=0,"",IF(B13=0,1,0.83*((C13-H13-I13/2)/C13)+0.17*((B13-G13-H13-I13/2)/B13)))</f>
        <v>1</v>
      </c>
      <c r="K13" s="69"/>
    </row>
    <row r="14" customFormat="false" ht="18" hidden="false" customHeight="true" outlineLevel="0" collapsed="false">
      <c r="A14" s="68" t="s">
        <v>54</v>
      </c>
      <c r="B14" s="69" t="n">
        <v>12</v>
      </c>
      <c r="C14" s="70" t="n">
        <f aca="false">E14+F14+G14+H14+I14</f>
        <v>6</v>
      </c>
      <c r="D14" s="71" t="n">
        <v>11</v>
      </c>
      <c r="E14" s="72" t="n">
        <v>5</v>
      </c>
      <c r="F14" s="73" t="n">
        <v>0</v>
      </c>
      <c r="G14" s="73" t="n">
        <v>0</v>
      </c>
      <c r="H14" s="73" t="n">
        <v>1</v>
      </c>
      <c r="I14" s="73" t="n">
        <v>0</v>
      </c>
      <c r="J14" s="74" t="n">
        <f aca="false">IF(C14=0,"",IF(B14=0,1,0.83*((C14-H14-I14/2)/C14)+0.17*((B14-G14-H14-I14/2)/B14)))</f>
        <v>0.8475</v>
      </c>
      <c r="K14" s="69"/>
    </row>
    <row r="15" customFormat="false" ht="18" hidden="false" customHeight="true" outlineLevel="0" collapsed="false">
      <c r="A15" s="75" t="s">
        <v>55</v>
      </c>
      <c r="B15" s="76" t="n">
        <v>11</v>
      </c>
      <c r="C15" s="77" t="n">
        <f aca="false">E15+F15+G15+H15+I15</f>
        <v>1</v>
      </c>
      <c r="D15" s="78" t="n">
        <v>1</v>
      </c>
      <c r="E15" s="79" t="n">
        <v>1</v>
      </c>
      <c r="F15" s="80"/>
      <c r="G15" s="80"/>
      <c r="H15" s="80" t="n">
        <v>0</v>
      </c>
      <c r="I15" s="80"/>
      <c r="J15" s="81" t="n">
        <f aca="false">IF(C15=0,"",IF(B15=0,1,0.83*((C15-H15-I15/2)/C15)+0.17*((B15-G15-H15-I15/2)/B15)))</f>
        <v>1</v>
      </c>
      <c r="K15" s="76"/>
    </row>
    <row r="16" customFormat="false" ht="17.1" hidden="false" customHeight="true" outlineLevel="0" collapsed="false">
      <c r="A16" s="82" t="s">
        <v>56</v>
      </c>
      <c r="B16" s="83"/>
      <c r="C16" s="83"/>
      <c r="D16" s="83"/>
      <c r="E16" s="83"/>
      <c r="F16" s="83"/>
      <c r="G16" s="83"/>
      <c r="H16" s="83"/>
      <c r="I16" s="83"/>
      <c r="J16" s="84"/>
      <c r="K16" s="83"/>
    </row>
    <row r="17" customFormat="false" ht="18" hidden="false" customHeight="true" outlineLevel="0" collapsed="false">
      <c r="A17" s="85" t="s">
        <v>57</v>
      </c>
      <c r="B17" s="62" t="n">
        <v>2</v>
      </c>
      <c r="C17" s="63" t="n">
        <f aca="false">E17+F17+G17+H17+I17</f>
        <v>3</v>
      </c>
      <c r="D17" s="64" t="n">
        <v>0</v>
      </c>
      <c r="E17" s="65" t="n">
        <v>2</v>
      </c>
      <c r="F17" s="66" t="n">
        <v>0</v>
      </c>
      <c r="G17" s="66" t="n">
        <v>0</v>
      </c>
      <c r="H17" s="66" t="n">
        <v>1</v>
      </c>
      <c r="I17" s="66" t="n">
        <v>0</v>
      </c>
      <c r="J17" s="67" t="n">
        <f aca="false">IF(C17=0,"",IF(B17=0,1,0.83*((C17-H17-I17/2)/C17)+0.17*((B17-G17-H17-I17/2)/B17)))</f>
        <v>0.638333333333333</v>
      </c>
      <c r="K17" s="62"/>
    </row>
    <row r="18" customFormat="false" ht="18" hidden="false" customHeight="true" outlineLevel="0" collapsed="false">
      <c r="A18" s="86" t="s">
        <v>58</v>
      </c>
      <c r="B18" s="87"/>
      <c r="C18" s="70" t="n">
        <f aca="false">E18+F18+G18+H18+I18</f>
        <v>0</v>
      </c>
      <c r="D18" s="88" t="n">
        <v>0</v>
      </c>
      <c r="E18" s="89" t="n">
        <v>0</v>
      </c>
      <c r="F18" s="90" t="n">
        <v>0</v>
      </c>
      <c r="G18" s="90" t="n">
        <v>0</v>
      </c>
      <c r="H18" s="90" t="n">
        <v>0</v>
      </c>
      <c r="I18" s="90" t="n">
        <v>0</v>
      </c>
      <c r="J18" s="74" t="str">
        <f aca="false">IF(C18=0,"",IF(B18=0,1,0.83*((C18-H18-I18/2)/C18)+0.17*((B18-G18-H18-I18/2)/B18)))</f>
        <v/>
      </c>
      <c r="K18" s="87"/>
    </row>
    <row r="19" customFormat="false" ht="18" hidden="false" customHeight="true" outlineLevel="0" collapsed="false">
      <c r="A19" s="86" t="s">
        <v>59</v>
      </c>
      <c r="B19" s="87" t="n">
        <v>4</v>
      </c>
      <c r="C19" s="70" t="n">
        <f aca="false">E19+F19+G19+H19+I19</f>
        <v>0</v>
      </c>
      <c r="D19" s="88" t="n">
        <v>0</v>
      </c>
      <c r="E19" s="89" t="n">
        <v>0</v>
      </c>
      <c r="F19" s="90" t="n">
        <v>0</v>
      </c>
      <c r="G19" s="90" t="n">
        <v>0</v>
      </c>
      <c r="H19" s="90" t="n">
        <v>0</v>
      </c>
      <c r="I19" s="90" t="n">
        <v>0</v>
      </c>
      <c r="J19" s="74" t="str">
        <f aca="false">IF(C19=0,"",IF(B19=0,1,0.83*((C19-H19-I19/2)/C19)+0.17*((B19-G19-H19-I19/2)/B19)))</f>
        <v/>
      </c>
      <c r="K19" s="87"/>
    </row>
    <row r="20" customFormat="false" ht="18" hidden="false" customHeight="true" outlineLevel="0" collapsed="false">
      <c r="A20" s="86" t="s">
        <v>60</v>
      </c>
      <c r="B20" s="87"/>
      <c r="C20" s="70" t="n">
        <f aca="false">E20+F20+G20+H20+I20</f>
        <v>0</v>
      </c>
      <c r="D20" s="88" t="n">
        <v>0</v>
      </c>
      <c r="E20" s="89" t="n">
        <v>0</v>
      </c>
      <c r="F20" s="90" t="n">
        <v>0</v>
      </c>
      <c r="G20" s="90" t="n">
        <v>0</v>
      </c>
      <c r="H20" s="90" t="n">
        <v>0</v>
      </c>
      <c r="I20" s="90" t="n">
        <v>0</v>
      </c>
      <c r="J20" s="74" t="str">
        <f aca="false">IF(C20=0,"",IF(B20=0,1,0.83*((C20-H20-I20/2)/C20)+0.17*((B20-G20-H20-I20/2)/B20)))</f>
        <v/>
      </c>
      <c r="K20" s="87"/>
    </row>
    <row r="21" customFormat="false" ht="18" hidden="false" customHeight="true" outlineLevel="0" collapsed="false">
      <c r="A21" s="86" t="s">
        <v>61</v>
      </c>
      <c r="B21" s="69" t="n">
        <v>4</v>
      </c>
      <c r="C21" s="70" t="n">
        <f aca="false">E21+F21+G21+H21+I21</f>
        <v>2</v>
      </c>
      <c r="D21" s="71" t="n">
        <v>0</v>
      </c>
      <c r="E21" s="72" t="n">
        <v>2</v>
      </c>
      <c r="F21" s="73" t="n">
        <v>0</v>
      </c>
      <c r="G21" s="73" t="n">
        <v>0</v>
      </c>
      <c r="H21" s="73" t="n">
        <v>0</v>
      </c>
      <c r="I21" s="73" t="n">
        <v>0</v>
      </c>
      <c r="J21" s="74" t="n">
        <f aca="false">IF(C21=0,"",IF(B21=0,1,0.83*((C21-H21-I21/2)/C21)+0.17*((B21-G21-H21-I21/2)/B21)))</f>
        <v>1</v>
      </c>
      <c r="K21" s="69"/>
    </row>
    <row r="22" customFormat="false" ht="18" hidden="false" customHeight="true" outlineLevel="0" collapsed="false">
      <c r="A22" s="86" t="s">
        <v>62</v>
      </c>
      <c r="B22" s="69"/>
      <c r="C22" s="70" t="n">
        <f aca="false">E22+F22+G22+H22+I22</f>
        <v>0</v>
      </c>
      <c r="D22" s="71" t="n">
        <v>0</v>
      </c>
      <c r="E22" s="72" t="n">
        <v>0</v>
      </c>
      <c r="F22" s="73" t="n">
        <v>0</v>
      </c>
      <c r="G22" s="73" t="n">
        <v>0</v>
      </c>
      <c r="H22" s="73" t="n">
        <v>0</v>
      </c>
      <c r="I22" s="73" t="n">
        <v>0</v>
      </c>
      <c r="J22" s="74" t="str">
        <f aca="false">IF(C22=0,"",IF(B22=0,1,0.83*((C22-H22-I22/2)/C22)+0.17*((B22-G22-H22-I22/2)/B22)))</f>
        <v/>
      </c>
      <c r="K22" s="69"/>
    </row>
    <row r="23" customFormat="false" ht="18" hidden="false" customHeight="true" outlineLevel="0" collapsed="false">
      <c r="A23" s="86" t="s">
        <v>63</v>
      </c>
      <c r="B23" s="69"/>
      <c r="C23" s="70" t="n">
        <f aca="false">E23+F23+G23+H23+I23</f>
        <v>0</v>
      </c>
      <c r="D23" s="71" t="n">
        <v>0</v>
      </c>
      <c r="E23" s="72" t="n">
        <v>0</v>
      </c>
      <c r="F23" s="73" t="n">
        <v>0</v>
      </c>
      <c r="G23" s="73" t="n">
        <v>0</v>
      </c>
      <c r="H23" s="73" t="n">
        <v>0</v>
      </c>
      <c r="I23" s="73" t="n">
        <v>0</v>
      </c>
      <c r="J23" s="74" t="str">
        <f aca="false">IF(C23=0,"",IF(B23=0,1,0.83*((C23-H23-I23/2)/C23)+0.17*((B23-G23-H23-I23/2)/B23)))</f>
        <v/>
      </c>
      <c r="K23" s="69"/>
    </row>
    <row r="24" customFormat="false" ht="18" hidden="false" customHeight="true" outlineLevel="0" collapsed="false">
      <c r="A24" s="86" t="s">
        <v>64</v>
      </c>
      <c r="B24" s="69"/>
      <c r="C24" s="70" t="n">
        <f aca="false">E24+F24+G24+H24+I24</f>
        <v>0</v>
      </c>
      <c r="D24" s="71" t="n">
        <v>0</v>
      </c>
      <c r="E24" s="72" t="n">
        <v>0</v>
      </c>
      <c r="F24" s="73" t="n">
        <v>0</v>
      </c>
      <c r="G24" s="73" t="n">
        <v>0</v>
      </c>
      <c r="H24" s="73" t="n">
        <v>0</v>
      </c>
      <c r="I24" s="73" t="n">
        <v>0</v>
      </c>
      <c r="J24" s="74" t="str">
        <f aca="false">IF(C24=0,"",IF(B24=0,1,0.83*((C24-H24-I24/2)/C24)+0.17*((B24-G24-H24-I24/2)/B24)))</f>
        <v/>
      </c>
      <c r="K24" s="69"/>
    </row>
    <row r="25" customFormat="false" ht="18" hidden="false" customHeight="true" outlineLevel="0" collapsed="false">
      <c r="A25" s="91" t="s">
        <v>55</v>
      </c>
      <c r="B25" s="76"/>
      <c r="C25" s="77" t="n">
        <f aca="false">E25+F25+G25+H25+I25</f>
        <v>0</v>
      </c>
      <c r="D25" s="78" t="n">
        <v>0</v>
      </c>
      <c r="E25" s="79" t="n">
        <v>0</v>
      </c>
      <c r="F25" s="80" t="n">
        <v>0</v>
      </c>
      <c r="G25" s="80" t="n">
        <v>0</v>
      </c>
      <c r="H25" s="80" t="n">
        <v>0</v>
      </c>
      <c r="I25" s="80" t="n">
        <v>0</v>
      </c>
      <c r="J25" s="81" t="str">
        <f aca="false">IF(C25=0,"",IF(B25=0,1,0.83*((C25-H25-I25/2)/C25)+0.17*((B25-G25-H25-I25/2)/B25)))</f>
        <v/>
      </c>
      <c r="K25" s="76"/>
    </row>
    <row r="26" customFormat="false" ht="17.1" hidden="false" customHeight="true" outlineLevel="0" collapsed="false">
      <c r="A26" s="82" t="s">
        <v>65</v>
      </c>
      <c r="B26" s="83"/>
      <c r="C26" s="83"/>
      <c r="D26" s="83"/>
      <c r="E26" s="83"/>
      <c r="F26" s="83"/>
      <c r="G26" s="83"/>
      <c r="H26" s="83"/>
      <c r="I26" s="83"/>
      <c r="J26" s="84"/>
      <c r="K26" s="83"/>
    </row>
    <row r="27" customFormat="false" ht="18" hidden="false" customHeight="true" outlineLevel="0" collapsed="false">
      <c r="A27" s="92" t="s">
        <v>66</v>
      </c>
      <c r="B27" s="62" t="n">
        <v>11</v>
      </c>
      <c r="C27" s="63" t="n">
        <f aca="false">E27+F27+G27+H27+I27</f>
        <v>34</v>
      </c>
      <c r="D27" s="64" t="n">
        <v>3</v>
      </c>
      <c r="E27" s="65" t="n">
        <v>18</v>
      </c>
      <c r="F27" s="66" t="n">
        <v>9</v>
      </c>
      <c r="G27" s="66" t="n">
        <v>0</v>
      </c>
      <c r="H27" s="66" t="n">
        <v>7</v>
      </c>
      <c r="I27" s="66" t="n">
        <v>0</v>
      </c>
      <c r="J27" s="67" t="n">
        <f aca="false">IF(C27=0,"",IF(B27=0,1,0.83*((C27-H27-I27/2)/C27)+0.17*((B27-G27-H27-I27/2)/B27)))</f>
        <v>0.720935828877005</v>
      </c>
      <c r="K27" s="62"/>
    </row>
    <row r="28" customFormat="false" ht="18" hidden="false" customHeight="true" outlineLevel="0" collapsed="false">
      <c r="A28" s="93" t="s">
        <v>67</v>
      </c>
      <c r="B28" s="76" t="n">
        <v>169</v>
      </c>
      <c r="C28" s="77" t="n">
        <f aca="false">E28+F28+G28+H28+I28</f>
        <v>0</v>
      </c>
      <c r="D28" s="78" t="n">
        <v>0</v>
      </c>
      <c r="E28" s="79" t="n">
        <v>0</v>
      </c>
      <c r="F28" s="80" t="n">
        <v>0</v>
      </c>
      <c r="G28" s="80"/>
      <c r="H28" s="80" t="n">
        <v>0</v>
      </c>
      <c r="I28" s="80"/>
      <c r="J28" s="81" t="str">
        <f aca="false">IF(C28=0,"",IF(B28=0,1,0.83*((C28-H28-I28/2)/C28)+0.17*((B28-G28-H28-I28/2)/B28)))</f>
        <v/>
      </c>
      <c r="K28" s="76"/>
      <c r="L28" s="22" t="s">
        <v>50</v>
      </c>
    </row>
    <row r="29" s="94" customFormat="true" ht="7.5" hidden="false" customHeight="true" outlineLevel="0" collapsed="false">
      <c r="B29" s="83"/>
      <c r="C29" s="83"/>
      <c r="D29" s="83"/>
      <c r="E29" s="83"/>
      <c r="F29" s="83"/>
      <c r="G29" s="83"/>
      <c r="H29" s="83"/>
      <c r="I29" s="83"/>
      <c r="J29" s="84"/>
      <c r="K29" s="83"/>
    </row>
    <row r="30" s="100" customFormat="true" ht="21.95" hidden="false" customHeight="true" outlineLevel="0" collapsed="false">
      <c r="A30" s="95" t="s">
        <v>68</v>
      </c>
      <c r="B30" s="96" t="n">
        <f aca="false">SUM(B12:B15)+SUM(B17:B25)+SUM(B27:B28)</f>
        <v>325</v>
      </c>
      <c r="C30" s="97" t="n">
        <f aca="false">SUM(C12:C15)+SUM(C17:C25)+SUM(C27:C28)</f>
        <v>74</v>
      </c>
      <c r="D30" s="97" t="n">
        <f aca="false">SUM(D12:D15)+SUM(D17:D25)+SUM(D27:D28)</f>
        <v>81</v>
      </c>
      <c r="E30" s="97" t="n">
        <f aca="false">SUM(E12:E15)+SUM(E17:E25)+SUM(E27:E28)</f>
        <v>54</v>
      </c>
      <c r="F30" s="97" t="n">
        <f aca="false">SUM(F12:F15)+SUM(F17:F25)+SUM(F27:F28)</f>
        <v>11</v>
      </c>
      <c r="G30" s="97" t="n">
        <f aca="false">SUM(G12:G15)+SUM(G17:G25)+SUM(G27:G28)</f>
        <v>0</v>
      </c>
      <c r="H30" s="97" t="n">
        <f aca="false">SUM(H12:H15)+SUM(H17:H25)+SUM(H27:H28)</f>
        <v>9</v>
      </c>
      <c r="I30" s="97" t="n">
        <f aca="false">SUM(I12:I15)+SUM(I17:I25)+SUM(I27:I28)</f>
        <v>0</v>
      </c>
      <c r="J30" s="98" t="n">
        <f aca="false">IF(C30=0,"",IF(B30=0,1,0.83*((C30-H30-I30/2)/C30)+0.17*((B30-G30-H30-I30/2)/B30)))</f>
        <v>0.894346361746362</v>
      </c>
      <c r="K30" s="99" t="n">
        <f aca="false">SUM(K12:K15)+SUM(K17:K25)+SUM(K27:K28)</f>
        <v>0</v>
      </c>
    </row>
    <row r="31" customFormat="false" ht="14.25" hidden="false" customHeight="true" outlineLevel="0" collapsed="false">
      <c r="A31" s="101"/>
      <c r="B31" s="102"/>
      <c r="C31" s="102"/>
      <c r="D31" s="102"/>
      <c r="E31" s="102"/>
      <c r="F31" s="102"/>
      <c r="G31" s="102"/>
      <c r="H31" s="102"/>
      <c r="I31" s="102"/>
      <c r="J31" s="103"/>
      <c r="K31" s="102"/>
    </row>
    <row r="32" customFormat="false" ht="21" hidden="false" customHeight="true" outlineLevel="0" collapsed="false">
      <c r="A32" s="95" t="s">
        <v>69</v>
      </c>
      <c r="B32" s="104" t="n">
        <v>448</v>
      </c>
      <c r="C32" s="105" t="s">
        <v>70</v>
      </c>
      <c r="D32" s="105"/>
      <c r="E32" s="105"/>
      <c r="F32" s="105"/>
      <c r="G32" s="105"/>
      <c r="H32" s="105"/>
      <c r="I32" s="105"/>
      <c r="J32" s="105"/>
      <c r="K32" s="105"/>
    </row>
    <row r="33" customFormat="false" ht="21.75" hidden="false" customHeight="true" outlineLevel="0" collapsed="false">
      <c r="A33" s="106" t="s">
        <v>71</v>
      </c>
      <c r="B33" s="106"/>
      <c r="C33" s="105"/>
      <c r="D33" s="105"/>
      <c r="E33" s="105"/>
      <c r="F33" s="105"/>
      <c r="G33" s="105"/>
      <c r="H33" s="105"/>
      <c r="I33" s="105"/>
      <c r="J33" s="105"/>
      <c r="K33" s="105"/>
    </row>
    <row r="34" customFormat="false" ht="21.75" hidden="false" customHeight="true" outlineLevel="0" collapsed="false">
      <c r="A34" s="106"/>
      <c r="B34" s="106"/>
      <c r="C34" s="105"/>
      <c r="D34" s="105"/>
      <c r="E34" s="105"/>
      <c r="F34" s="105"/>
      <c r="G34" s="105"/>
      <c r="H34" s="105"/>
      <c r="I34" s="105"/>
      <c r="J34" s="105"/>
      <c r="K34" s="105"/>
    </row>
    <row r="35" customFormat="false" ht="21.75" hidden="false" customHeight="true" outlineLevel="0" collapsed="false">
      <c r="A35" s="106"/>
      <c r="B35" s="106"/>
      <c r="C35" s="105"/>
      <c r="D35" s="105"/>
      <c r="E35" s="105"/>
      <c r="F35" s="105"/>
      <c r="G35" s="105"/>
      <c r="H35" s="105"/>
      <c r="I35" s="105"/>
      <c r="J35" s="105"/>
      <c r="K35" s="105"/>
    </row>
    <row r="36" customFormat="false" ht="21.75" hidden="false" customHeight="true" outlineLevel="0" collapsed="false">
      <c r="A36" s="106"/>
      <c r="B36" s="106"/>
      <c r="C36" s="105"/>
      <c r="D36" s="105"/>
      <c r="E36" s="105"/>
      <c r="F36" s="105"/>
      <c r="G36" s="105"/>
      <c r="H36" s="105"/>
      <c r="I36" s="105"/>
      <c r="J36" s="105"/>
      <c r="K36" s="105"/>
    </row>
    <row r="37" customFormat="false" ht="21.75" hidden="false" customHeight="true" outlineLevel="0" collapsed="false">
      <c r="A37" s="106"/>
      <c r="B37" s="106"/>
      <c r="C37" s="105"/>
      <c r="D37" s="105"/>
      <c r="E37" s="105"/>
      <c r="F37" s="105"/>
      <c r="G37" s="105"/>
      <c r="H37" s="105"/>
      <c r="I37" s="105"/>
      <c r="J37" s="105"/>
      <c r="K37" s="105"/>
    </row>
    <row r="38" customFormat="false" ht="9" hidden="false" customHeight="true" outlineLevel="0" collapsed="false">
      <c r="A38" s="107"/>
      <c r="B38" s="102"/>
      <c r="C38" s="102"/>
      <c r="D38" s="102"/>
      <c r="E38" s="102"/>
      <c r="F38" s="102"/>
      <c r="G38" s="102"/>
      <c r="H38" s="102"/>
      <c r="I38" s="102"/>
      <c r="J38" s="103"/>
      <c r="K38" s="102"/>
    </row>
    <row r="39" customFormat="false" ht="9" hidden="false" customHeight="true" outlineLevel="0" collapsed="false">
      <c r="A39" s="108"/>
      <c r="B39" s="102"/>
      <c r="C39" s="102"/>
      <c r="D39" s="102"/>
      <c r="E39" s="102"/>
      <c r="F39" s="102"/>
      <c r="G39" s="102"/>
      <c r="H39" s="102"/>
      <c r="I39" s="102"/>
      <c r="J39" s="103"/>
      <c r="K39" s="102"/>
    </row>
    <row r="40" customFormat="false" ht="73.5" hidden="false" customHeight="true" outlineLevel="0" collapsed="false">
      <c r="A40" s="109" t="s">
        <v>72</v>
      </c>
      <c r="B40" s="109"/>
      <c r="C40" s="109"/>
      <c r="D40" s="109"/>
      <c r="E40" s="109"/>
      <c r="F40" s="109"/>
      <c r="G40" s="109"/>
      <c r="H40" s="109"/>
      <c r="I40" s="109"/>
      <c r="J40" s="109"/>
      <c r="K40" s="109"/>
    </row>
    <row r="41" customFormat="false" ht="12.75" hidden="false" customHeight="true" outlineLevel="0" collapsed="false">
      <c r="A41" s="110"/>
    </row>
    <row r="42" customFormat="false" ht="12.75" hidden="false" customHeight="true" outlineLevel="0" collapsed="false">
      <c r="A42" s="111" t="s">
        <v>73</v>
      </c>
      <c r="B42" s="111"/>
      <c r="C42" s="111"/>
      <c r="D42" s="111"/>
      <c r="E42" s="111"/>
      <c r="F42" s="111"/>
      <c r="G42" s="111"/>
      <c r="H42" s="111"/>
      <c r="I42" s="111"/>
      <c r="J42" s="111"/>
      <c r="K42" s="111"/>
    </row>
    <row r="43" customFormat="false" ht="12.75" hidden="false" customHeight="true" outlineLevel="0" collapsed="false">
      <c r="A43" s="111"/>
      <c r="B43" s="111"/>
      <c r="C43" s="111"/>
      <c r="D43" s="111"/>
      <c r="E43" s="111"/>
      <c r="F43" s="111"/>
      <c r="G43" s="111"/>
      <c r="H43" s="111"/>
      <c r="I43" s="111"/>
      <c r="J43" s="111"/>
      <c r="K43" s="111"/>
    </row>
    <row r="44" customFormat="false" ht="12.75" hidden="false" customHeight="true" outlineLevel="0" collapsed="false">
      <c r="A44" s="111"/>
      <c r="B44" s="111"/>
      <c r="C44" s="111"/>
      <c r="D44" s="111"/>
      <c r="E44" s="111"/>
      <c r="F44" s="111"/>
      <c r="G44" s="111"/>
      <c r="H44" s="111"/>
      <c r="I44" s="111"/>
      <c r="J44" s="111"/>
      <c r="K44" s="111"/>
    </row>
    <row r="45" s="94" customFormat="true" ht="12.75" hidden="false" customHeight="true" outlineLevel="0" collapsed="false">
      <c r="A45" s="111"/>
      <c r="B45" s="111"/>
      <c r="C45" s="111"/>
      <c r="D45" s="111"/>
      <c r="E45" s="111"/>
      <c r="F45" s="111"/>
      <c r="G45" s="111"/>
      <c r="H45" s="111"/>
      <c r="I45" s="111"/>
      <c r="J45" s="111"/>
      <c r="K45" s="111"/>
    </row>
    <row r="46" customFormat="false" ht="12.75" hidden="false" customHeight="true" outlineLevel="0" collapsed="false">
      <c r="A46" s="111"/>
      <c r="B46" s="111"/>
      <c r="C46" s="111"/>
      <c r="D46" s="111"/>
      <c r="E46" s="111"/>
      <c r="F46" s="111"/>
      <c r="G46" s="111"/>
      <c r="H46" s="111"/>
      <c r="I46" s="111"/>
      <c r="J46" s="111"/>
      <c r="K46" s="111"/>
    </row>
    <row r="47" customFormat="false" ht="12.75" hidden="false" customHeight="true" outlineLevel="0" collapsed="false">
      <c r="A47" s="111"/>
      <c r="B47" s="111"/>
      <c r="C47" s="111"/>
      <c r="D47" s="111"/>
      <c r="E47" s="111"/>
      <c r="F47" s="111"/>
      <c r="G47" s="111"/>
      <c r="H47" s="111"/>
      <c r="I47" s="111"/>
      <c r="J47" s="111"/>
      <c r="K47" s="111"/>
    </row>
    <row r="48" s="94" customFormat="true" ht="12.75" hidden="false" customHeight="false" outlineLevel="0" collapsed="false">
      <c r="A48" s="82"/>
      <c r="B48" s="27"/>
      <c r="C48" s="27"/>
      <c r="D48" s="83"/>
      <c r="E48" s="27"/>
      <c r="F48" s="27"/>
      <c r="G48" s="27"/>
      <c r="H48" s="27"/>
      <c r="I48" s="27"/>
      <c r="K48" s="27"/>
    </row>
    <row r="49" customFormat="false" ht="120" hidden="false" customHeight="true" outlineLevel="0" collapsed="false">
      <c r="A49" s="111" t="s">
        <v>74</v>
      </c>
      <c r="B49" s="111"/>
      <c r="C49" s="111"/>
      <c r="D49" s="111"/>
      <c r="E49" s="111"/>
      <c r="F49" s="111"/>
      <c r="G49" s="111"/>
      <c r="H49" s="111"/>
      <c r="I49" s="111"/>
      <c r="J49" s="111"/>
      <c r="K49" s="111"/>
    </row>
    <row r="50" customFormat="false" ht="18.75" hidden="true" customHeight="true" outlineLevel="0" collapsed="false">
      <c r="A50" s="112" t="s">
        <v>75</v>
      </c>
      <c r="B50" s="113"/>
      <c r="C50" s="113"/>
      <c r="D50" s="114"/>
      <c r="E50" s="113"/>
      <c r="F50" s="113"/>
      <c r="G50" s="113"/>
      <c r="H50" s="113"/>
      <c r="I50" s="113"/>
      <c r="J50" s="115"/>
      <c r="K50" s="113"/>
      <c r="L50" s="116"/>
    </row>
    <row r="51" customFormat="false" ht="21.95" hidden="true" customHeight="true" outlineLevel="0" collapsed="false">
      <c r="A51" s="117" t="s">
        <v>76</v>
      </c>
      <c r="B51" s="117"/>
      <c r="C51" s="118" t="n">
        <f aca="false">SUM(C55:C69)</f>
        <v>0</v>
      </c>
      <c r="D51" s="118" t="n">
        <f aca="false">SUM(D55:D69)</f>
        <v>0</v>
      </c>
      <c r="E51" s="118" t="n">
        <f aca="false">SUM(E55:E69)</f>
        <v>0</v>
      </c>
      <c r="F51" s="118" t="n">
        <f aca="false">SUM(F55:F69)</f>
        <v>0</v>
      </c>
      <c r="G51" s="118" t="n">
        <f aca="false">SUM(G55:G69)</f>
        <v>0</v>
      </c>
      <c r="H51" s="118" t="n">
        <f aca="false">SUM(H55:H69)</f>
        <v>0</v>
      </c>
      <c r="I51" s="118" t="n">
        <f aca="false">SUM(I55:I69)</f>
        <v>0</v>
      </c>
      <c r="J51" s="118" t="n">
        <f aca="false">SUM(J55:J69)</f>
        <v>0</v>
      </c>
      <c r="K51" s="119" t="str">
        <f aca="false">IF(D51=0,"",IF(C51=0,1,0.83*((D51-I51-J51/2)/D51)+0.17*((C51-H51-I51-J51/2)/C51)))</f>
        <v/>
      </c>
      <c r="L51" s="118" t="n">
        <f aca="false">SUM(L55:L69)</f>
        <v>0</v>
      </c>
    </row>
    <row r="52" customFormat="false" ht="8.25" hidden="true" customHeight="true" outlineLevel="0" collapsed="false">
      <c r="J52" s="23"/>
      <c r="K52" s="22"/>
      <c r="L52" s="23"/>
    </row>
    <row r="53" customFormat="false" ht="116.25" hidden="true" customHeight="true" outlineLevel="0" collapsed="false">
      <c r="A53" s="120" t="s">
        <v>77</v>
      </c>
      <c r="B53" s="120"/>
      <c r="C53" s="52" t="s">
        <v>78</v>
      </c>
      <c r="D53" s="121" t="s">
        <v>30</v>
      </c>
      <c r="E53" s="52" t="s">
        <v>31</v>
      </c>
      <c r="F53" s="122" t="s">
        <v>32</v>
      </c>
      <c r="G53" s="123" t="s">
        <v>33</v>
      </c>
      <c r="H53" s="123" t="s">
        <v>79</v>
      </c>
      <c r="I53" s="123" t="s">
        <v>80</v>
      </c>
      <c r="J53" s="124" t="s">
        <v>36</v>
      </c>
      <c r="K53" s="125" t="s">
        <v>37</v>
      </c>
      <c r="L53" s="52" t="s">
        <v>38</v>
      </c>
      <c r="M53" s="126" t="s">
        <v>81</v>
      </c>
    </row>
    <row r="54" s="133" customFormat="true" ht="18.75" hidden="true" customHeight="true" outlineLevel="0" collapsed="false">
      <c r="A54" s="120"/>
      <c r="B54" s="120"/>
      <c r="C54" s="127" t="s">
        <v>40</v>
      </c>
      <c r="D54" s="128" t="s">
        <v>41</v>
      </c>
      <c r="E54" s="127" t="s">
        <v>42</v>
      </c>
      <c r="F54" s="129" t="s">
        <v>43</v>
      </c>
      <c r="G54" s="130" t="s">
        <v>44</v>
      </c>
      <c r="H54" s="130" t="s">
        <v>45</v>
      </c>
      <c r="I54" s="130" t="s">
        <v>46</v>
      </c>
      <c r="J54" s="131" t="s">
        <v>47</v>
      </c>
      <c r="K54" s="132" t="s">
        <v>82</v>
      </c>
      <c r="L54" s="127" t="s">
        <v>49</v>
      </c>
      <c r="M54" s="127" t="s">
        <v>83</v>
      </c>
    </row>
    <row r="55" customFormat="false" ht="12.75" hidden="true" customHeight="false" outlineLevel="0" collapsed="false">
      <c r="A55" s="134"/>
      <c r="B55" s="134"/>
      <c r="C55" s="135"/>
      <c r="D55" s="136" t="n">
        <f aca="false">F55+G55+H55+I55+J55</f>
        <v>0</v>
      </c>
      <c r="E55" s="135"/>
      <c r="F55" s="137"/>
      <c r="G55" s="138"/>
      <c r="H55" s="138"/>
      <c r="I55" s="138"/>
      <c r="J55" s="139"/>
      <c r="K55" s="140" t="str">
        <f aca="false">IF(D55=0,"",IF(C55=0,1,0.83*((D55-I55-J55/2)/D55)+0.17*((C55-H55-I55-J55/2)/C55)))</f>
        <v/>
      </c>
      <c r="L55" s="135"/>
      <c r="M55" s="141" t="str">
        <f aca="false">IF(A55="","",IF(B55="Ocijenjen",IF(K55&gt;0.95,5,IF(K55&gt;0.9,4,IF(K55&gt;0.8,3,IF(K55&gt;0.7,2,IF(K55&gt;0.6,1,0))))),""))</f>
        <v/>
      </c>
      <c r="O55" s="142" t="s">
        <v>84</v>
      </c>
    </row>
    <row r="56" customFormat="false" ht="12.75" hidden="true" customHeight="false" outlineLevel="0" collapsed="false">
      <c r="A56" s="143"/>
      <c r="B56" s="143"/>
      <c r="C56" s="144"/>
      <c r="D56" s="145" t="n">
        <f aca="false">F56+G56+H56+I56+J56</f>
        <v>0</v>
      </c>
      <c r="E56" s="144"/>
      <c r="F56" s="146"/>
      <c r="G56" s="147"/>
      <c r="H56" s="147"/>
      <c r="I56" s="147"/>
      <c r="J56" s="148"/>
      <c r="K56" s="149" t="str">
        <f aca="false">IF(D56=0,"",IF(C56=0,1,0.83*((D56-I56-J56/2)/D56)+0.17*((C56-H56-I56-J56/2)/C56)))</f>
        <v/>
      </c>
      <c r="L56" s="144"/>
      <c r="M56" s="141" t="str">
        <f aca="false">IF(A56="","",IF(B56="Ocijenjen",IF(K56&gt;0.95,5,IF(K56&gt;0.9,4,IF(K56&gt;0.8,3,IF(K56&gt;0.7,2,IF(K56&gt;0.6,1,0))))),""))</f>
        <v/>
      </c>
      <c r="O56" s="142" t="s">
        <v>85</v>
      </c>
    </row>
    <row r="57" customFormat="false" ht="12.75" hidden="true" customHeight="false" outlineLevel="0" collapsed="false">
      <c r="A57" s="143"/>
      <c r="B57" s="143"/>
      <c r="C57" s="144"/>
      <c r="D57" s="145" t="n">
        <f aca="false">F57+G57+H57+I57+J57</f>
        <v>0</v>
      </c>
      <c r="E57" s="144"/>
      <c r="F57" s="146"/>
      <c r="G57" s="147"/>
      <c r="H57" s="147"/>
      <c r="I57" s="147"/>
      <c r="J57" s="148"/>
      <c r="K57" s="149" t="str">
        <f aca="false">IF(D57=0,"",IF(C57=0,1,0.83*((D57-I57-J57/2)/D57)+0.17*((C57-H57-I57-J57/2)/C57)))</f>
        <v/>
      </c>
      <c r="L57" s="144"/>
      <c r="M57" s="141" t="str">
        <f aca="false">IF(A57="","",IF(B57="Ocijenjen",IF(K57&gt;0.95,5,IF(K57&gt;0.9,4,IF(K57&gt;0.8,3,IF(K57&gt;0.7,2,IF(K57&gt;0.6,1,0))))),""))</f>
        <v/>
      </c>
    </row>
    <row r="58" customFormat="false" ht="12.75" hidden="true" customHeight="false" outlineLevel="0" collapsed="false">
      <c r="A58" s="143"/>
      <c r="B58" s="143"/>
      <c r="C58" s="144"/>
      <c r="D58" s="145" t="n">
        <f aca="false">F58+G58+H58+I58+J58</f>
        <v>0</v>
      </c>
      <c r="E58" s="144"/>
      <c r="F58" s="146"/>
      <c r="G58" s="147"/>
      <c r="H58" s="147"/>
      <c r="I58" s="147"/>
      <c r="J58" s="148"/>
      <c r="K58" s="149" t="str">
        <f aca="false">IF(D58=0,"",IF(C58=0,1,0.83*((D58-I58-J58/2)/D58)+0.17*((C58-H58-I58-J58/2)/C58)))</f>
        <v/>
      </c>
      <c r="L58" s="144"/>
      <c r="M58" s="141" t="str">
        <f aca="false">IF(A58="","",IF(B58="Ocijenjen",IF(K58&gt;0.95,5,IF(K58&gt;0.9,4,IF(K58&gt;0.8,3,IF(K58&gt;0.7,2,IF(K58&gt;0.6,1,0))))),""))</f>
        <v/>
      </c>
    </row>
    <row r="59" customFormat="false" ht="12.75" hidden="true" customHeight="false" outlineLevel="0" collapsed="false">
      <c r="A59" s="143"/>
      <c r="B59" s="143"/>
      <c r="C59" s="144"/>
      <c r="D59" s="145" t="n">
        <f aca="false">F59+G59+H59+I59+J59</f>
        <v>0</v>
      </c>
      <c r="E59" s="144"/>
      <c r="F59" s="146"/>
      <c r="G59" s="147"/>
      <c r="H59" s="147"/>
      <c r="I59" s="147"/>
      <c r="J59" s="148"/>
      <c r="K59" s="149" t="str">
        <f aca="false">IF(D59=0,"",IF(C59=0,1,0.83*((D59-I59-J59/2)/D59)+0.17*((C59-H59-I59-J59/2)/C59)))</f>
        <v/>
      </c>
      <c r="L59" s="144"/>
      <c r="M59" s="141" t="str">
        <f aca="false">IF(A59="","",IF(B59="Ocijenjen",IF(K59&gt;0.95,5,IF(K59&gt;0.9,4,IF(K59&gt;0.8,3,IF(K59&gt;0.7,2,IF(K59&gt;0.6,1,0))))),""))</f>
        <v/>
      </c>
    </row>
    <row r="60" customFormat="false" ht="12.75" hidden="true" customHeight="false" outlineLevel="0" collapsed="false">
      <c r="A60" s="143"/>
      <c r="B60" s="143"/>
      <c r="C60" s="144"/>
      <c r="D60" s="145" t="n">
        <f aca="false">F60+G60+H60+I60+J60</f>
        <v>0</v>
      </c>
      <c r="E60" s="144"/>
      <c r="F60" s="146"/>
      <c r="G60" s="147"/>
      <c r="H60" s="147"/>
      <c r="I60" s="147"/>
      <c r="J60" s="148"/>
      <c r="K60" s="149" t="str">
        <f aca="false">IF(D60=0,"",IF(C60=0,1,0.83*((D60-I60-J60/2)/D60)+0.17*((C60-H60-I60-J60/2)/C60)))</f>
        <v/>
      </c>
      <c r="L60" s="144"/>
      <c r="M60" s="141" t="str">
        <f aca="false">IF(A60="","",IF(B60="Ocijenjen",IF(K60&gt;0.95,5,IF(K60&gt;0.9,4,IF(K60&gt;0.8,3,IF(K60&gt;0.7,2,IF(K60&gt;0.6,1,0))))),""))</f>
        <v/>
      </c>
    </row>
    <row r="61" customFormat="false" ht="12.75" hidden="true" customHeight="false" outlineLevel="0" collapsed="false">
      <c r="A61" s="143"/>
      <c r="B61" s="143"/>
      <c r="C61" s="144"/>
      <c r="D61" s="145" t="n">
        <f aca="false">F61+G61+H61+I61+J61</f>
        <v>0</v>
      </c>
      <c r="E61" s="144"/>
      <c r="F61" s="146"/>
      <c r="G61" s="147"/>
      <c r="H61" s="147"/>
      <c r="I61" s="147"/>
      <c r="J61" s="148"/>
      <c r="K61" s="149" t="str">
        <f aca="false">IF(D61=0,"",IF(C61=0,1,0.83*((D61-I61-J61/2)/D61)+0.17*((C61-H61-I61-J61/2)/C61)))</f>
        <v/>
      </c>
      <c r="L61" s="144"/>
      <c r="M61" s="141" t="str">
        <f aca="false">IF(A61="","",IF(B61="Ocijenjen",IF(K61&gt;0.95,5,IF(K61&gt;0.9,4,IF(K61&gt;0.8,3,IF(K61&gt;0.7,2,IF(K61&gt;0.6,1,0))))),""))</f>
        <v/>
      </c>
    </row>
    <row r="62" customFormat="false" ht="12.75" hidden="true" customHeight="false" outlineLevel="0" collapsed="false">
      <c r="A62" s="143"/>
      <c r="B62" s="143"/>
      <c r="C62" s="144"/>
      <c r="D62" s="145" t="n">
        <f aca="false">F62+G62+H62+I62+J62</f>
        <v>0</v>
      </c>
      <c r="E62" s="144"/>
      <c r="F62" s="146"/>
      <c r="G62" s="147"/>
      <c r="H62" s="147"/>
      <c r="I62" s="147"/>
      <c r="J62" s="148"/>
      <c r="K62" s="149" t="str">
        <f aca="false">IF(D62=0,"",IF(C62=0,1,0.83*((D62-I62-J62/2)/D62)+0.17*((C62-H62-I62-J62/2)/C62)))</f>
        <v/>
      </c>
      <c r="L62" s="144"/>
      <c r="M62" s="141" t="str">
        <f aca="false">IF(A62="","",IF(B62="Ocijenjen",IF(K62&gt;0.95,5,IF(K62&gt;0.9,4,IF(K62&gt;0.8,3,IF(K62&gt;0.7,2,IF(K62&gt;0.6,1,0))))),""))</f>
        <v/>
      </c>
    </row>
    <row r="63" customFormat="false" ht="12.75" hidden="true" customHeight="false" outlineLevel="0" collapsed="false">
      <c r="A63" s="143"/>
      <c r="B63" s="143"/>
      <c r="C63" s="144"/>
      <c r="D63" s="145" t="n">
        <f aca="false">F63+G63+H63+I63+J63</f>
        <v>0</v>
      </c>
      <c r="E63" s="144"/>
      <c r="F63" s="146"/>
      <c r="G63" s="147"/>
      <c r="H63" s="147"/>
      <c r="I63" s="147"/>
      <c r="J63" s="148"/>
      <c r="K63" s="149" t="str">
        <f aca="false">IF(D63=0,"",IF(C63=0,1,0.83*((D63-I63-J63/2)/D63)+0.17*((C63-H63-I63-J63/2)/C63)))</f>
        <v/>
      </c>
      <c r="L63" s="144"/>
      <c r="M63" s="141" t="str">
        <f aca="false">IF(A63="","",IF(B63="Ocijenjen",IF(K63&gt;0.95,5,IF(K63&gt;0.9,4,IF(K63&gt;0.8,3,IF(K63&gt;0.7,2,IF(K63&gt;0.6,1,0))))),""))</f>
        <v/>
      </c>
    </row>
    <row r="64" customFormat="false" ht="12.75" hidden="true" customHeight="false" outlineLevel="0" collapsed="false">
      <c r="A64" s="143"/>
      <c r="B64" s="143"/>
      <c r="C64" s="144"/>
      <c r="D64" s="145" t="n">
        <f aca="false">F64+G64+H64+I64+J64</f>
        <v>0</v>
      </c>
      <c r="E64" s="144"/>
      <c r="F64" s="146"/>
      <c r="G64" s="147"/>
      <c r="H64" s="147"/>
      <c r="I64" s="147"/>
      <c r="J64" s="148"/>
      <c r="K64" s="149" t="str">
        <f aca="false">IF(D64=0,"",IF(C64=0,1,0.83*((D64-I64-J64/2)/D64)+0.17*((C64-H64-I64-J64/2)/C64)))</f>
        <v/>
      </c>
      <c r="L64" s="144"/>
      <c r="M64" s="141" t="str">
        <f aca="false">IF(A64="","",IF(B64="Ocijenjen",IF(K64&gt;0.95,5,IF(K64&gt;0.9,4,IF(K64&gt;0.8,3,IF(K64&gt;0.7,2,IF(K64&gt;0.6,1,0))))),""))</f>
        <v/>
      </c>
    </row>
    <row r="65" customFormat="false" ht="12.75" hidden="true" customHeight="false" outlineLevel="0" collapsed="false">
      <c r="A65" s="143"/>
      <c r="B65" s="143"/>
      <c r="C65" s="144"/>
      <c r="D65" s="145" t="n">
        <f aca="false">F65+G65+H65+I65+J65</f>
        <v>0</v>
      </c>
      <c r="E65" s="144"/>
      <c r="F65" s="146"/>
      <c r="G65" s="147"/>
      <c r="H65" s="147"/>
      <c r="I65" s="147"/>
      <c r="J65" s="148"/>
      <c r="K65" s="149" t="str">
        <f aca="false">IF(D65=0,"",IF(C65=0,1,0.83*((D65-I65-J65/2)/D65)+0.17*((C65-H65-I65-J65/2)/C65)))</f>
        <v/>
      </c>
      <c r="L65" s="144"/>
      <c r="M65" s="141" t="str">
        <f aca="false">IF(A65="","",IF(B65="Ocijenjen",IF(K65&gt;0.95,5,IF(K65&gt;0.9,4,IF(K65&gt;0.8,3,IF(K65&gt;0.7,2,IF(K65&gt;0.6,1,0))))),""))</f>
        <v/>
      </c>
    </row>
    <row r="66" customFormat="false" ht="12.75" hidden="true" customHeight="false" outlineLevel="0" collapsed="false">
      <c r="A66" s="143"/>
      <c r="B66" s="143"/>
      <c r="C66" s="144"/>
      <c r="D66" s="145" t="n">
        <f aca="false">F66+G66+H66+I66+J66</f>
        <v>0</v>
      </c>
      <c r="E66" s="144"/>
      <c r="F66" s="146"/>
      <c r="G66" s="147"/>
      <c r="H66" s="147"/>
      <c r="I66" s="147"/>
      <c r="J66" s="148"/>
      <c r="K66" s="149" t="str">
        <f aca="false">IF(D66=0,"",IF(C66=0,1,0.83*((D66-I66-J66/2)/D66)+0.17*((C66-H66-I66-J66/2)/C66)))</f>
        <v/>
      </c>
      <c r="L66" s="144"/>
      <c r="M66" s="141" t="str">
        <f aca="false">IF(A66="","",IF(B66="Ocijenjen",IF(K66&gt;0.95,5,IF(K66&gt;0.9,4,IF(K66&gt;0.8,3,IF(K66&gt;0.7,2,IF(K66&gt;0.6,1,0))))),""))</f>
        <v/>
      </c>
    </row>
    <row r="67" customFormat="false" ht="12.75" hidden="true" customHeight="false" outlineLevel="0" collapsed="false">
      <c r="A67" s="143"/>
      <c r="B67" s="143"/>
      <c r="C67" s="144"/>
      <c r="D67" s="145" t="n">
        <f aca="false">F67+G67+H67+I67+J67</f>
        <v>0</v>
      </c>
      <c r="E67" s="144"/>
      <c r="F67" s="146"/>
      <c r="G67" s="147"/>
      <c r="H67" s="147"/>
      <c r="I67" s="147"/>
      <c r="J67" s="148"/>
      <c r="K67" s="149" t="str">
        <f aca="false">IF(D67=0,"",IF(C67=0,1,0.83*((D67-I67-J67/2)/D67)+0.17*((C67-H67-I67-J67/2)/C67)))</f>
        <v/>
      </c>
      <c r="L67" s="144"/>
      <c r="M67" s="141" t="str">
        <f aca="false">IF(A67="","",IF(B67="Ocijenjen",IF(K67&gt;0.95,5,IF(K67&gt;0.9,4,IF(K67&gt;0.8,3,IF(K67&gt;0.7,2,IF(K67&gt;0.6,1,0))))),""))</f>
        <v/>
      </c>
    </row>
    <row r="68" customFormat="false" ht="12.75" hidden="true" customHeight="false" outlineLevel="0" collapsed="false">
      <c r="A68" s="143"/>
      <c r="B68" s="143"/>
      <c r="C68" s="144"/>
      <c r="D68" s="145" t="n">
        <f aca="false">F68+G68+H68+I68+J68</f>
        <v>0</v>
      </c>
      <c r="E68" s="144"/>
      <c r="F68" s="146"/>
      <c r="G68" s="147"/>
      <c r="H68" s="147"/>
      <c r="I68" s="147"/>
      <c r="J68" s="148"/>
      <c r="K68" s="149" t="str">
        <f aca="false">IF(D68=0,"",IF(C68=0,1,0.83*((D68-I68-J68/2)/D68)+0.17*((C68-H68-I68-J68/2)/C68)))</f>
        <v/>
      </c>
      <c r="L68" s="144"/>
      <c r="M68" s="141" t="str">
        <f aca="false">IF(A68="","",IF(B68="Ocijenjen",IF(K68&gt;0.95,5,IF(K68&gt;0.9,4,IF(K68&gt;0.8,3,IF(K68&gt;0.7,2,IF(K68&gt;0.6,1,0))))),""))</f>
        <v/>
      </c>
    </row>
    <row r="69" customFormat="false" ht="13.5" hidden="true" customHeight="false" outlineLevel="0" collapsed="false">
      <c r="A69" s="150"/>
      <c r="B69" s="150"/>
      <c r="C69" s="151"/>
      <c r="D69" s="152" t="n">
        <f aca="false">F69+G69+H69+I69+J69</f>
        <v>0</v>
      </c>
      <c r="E69" s="151"/>
      <c r="F69" s="153"/>
      <c r="G69" s="154"/>
      <c r="H69" s="154"/>
      <c r="I69" s="154"/>
      <c r="J69" s="155"/>
      <c r="K69" s="156" t="str">
        <f aca="false">IF(D69=0,"",IF(C69=0,1,0.83*((D69-I69-J69/2)/D69)+0.17*((C69-H69-I69-J69/2)/C69)))</f>
        <v/>
      </c>
      <c r="L69" s="151"/>
      <c r="M69" s="157" t="str">
        <f aca="false">IF(A69="","",IF(B69="Ocijenjen",IF(K69&gt;0.95,5,IF(K69&gt;0.9,4,IF(K69&gt;0.8,3,IF(K69&gt;0.7,2,IF(K69&gt;0.6,1,0))))),""))</f>
        <v/>
      </c>
    </row>
    <row r="70" customFormat="false" ht="12.75" hidden="true" customHeight="false" outlineLevel="0" collapsed="false"/>
    <row r="71" s="159" customFormat="true" ht="17.25" hidden="true" customHeight="true" outlineLevel="0" collapsed="false">
      <c r="A71" s="158" t="s">
        <v>86</v>
      </c>
      <c r="B71" s="158"/>
      <c r="C71" s="158"/>
      <c r="D71" s="158"/>
      <c r="E71" s="158"/>
      <c r="F71" s="158"/>
      <c r="G71" s="158"/>
      <c r="H71" s="158"/>
      <c r="I71" s="158"/>
      <c r="J71" s="158"/>
      <c r="K71" s="158"/>
      <c r="L71" s="158"/>
    </row>
    <row r="72" s="159" customFormat="true" ht="42.75" hidden="true" customHeight="true" outlineLevel="0" collapsed="false">
      <c r="A72" s="160" t="s">
        <v>87</v>
      </c>
      <c r="B72" s="160"/>
      <c r="C72" s="160"/>
      <c r="D72" s="160"/>
      <c r="E72" s="160"/>
      <c r="F72" s="160"/>
      <c r="G72" s="160"/>
      <c r="H72" s="160"/>
      <c r="I72" s="160"/>
      <c r="J72" s="160"/>
      <c r="K72" s="160"/>
      <c r="L72" s="160"/>
      <c r="M72" s="160"/>
    </row>
    <row r="73" customFormat="false" ht="119.25" hidden="true" customHeight="true" outlineLevel="0" collapsed="false">
      <c r="A73" s="160" t="s">
        <v>88</v>
      </c>
      <c r="B73" s="160"/>
      <c r="C73" s="160"/>
      <c r="D73" s="160"/>
      <c r="E73" s="160"/>
      <c r="F73" s="160"/>
      <c r="G73" s="160"/>
      <c r="H73" s="160"/>
      <c r="I73" s="160"/>
      <c r="J73" s="160"/>
      <c r="K73" s="160"/>
      <c r="L73" s="160"/>
      <c r="M73" s="160"/>
    </row>
  </sheetData>
  <sheetProtection sheet="true" password="ccf6" objects="true" scenarios="true"/>
  <mergeCells count="36">
    <mergeCell ref="A4:C4"/>
    <mergeCell ref="A8:A10"/>
    <mergeCell ref="B8:B9"/>
    <mergeCell ref="C8:C9"/>
    <mergeCell ref="D8:D9"/>
    <mergeCell ref="E8:E9"/>
    <mergeCell ref="F8:F9"/>
    <mergeCell ref="G8:G9"/>
    <mergeCell ref="H8:H9"/>
    <mergeCell ref="I8:I9"/>
    <mergeCell ref="J8:J9"/>
    <mergeCell ref="K8:K9"/>
    <mergeCell ref="C32:K37"/>
    <mergeCell ref="A33:B37"/>
    <mergeCell ref="A40:K40"/>
    <mergeCell ref="A42:K47"/>
    <mergeCell ref="A49:K49"/>
    <mergeCell ref="A51:B51"/>
    <mergeCell ref="A53: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2:M72"/>
    <mergeCell ref="A73:M73"/>
  </mergeCells>
  <conditionalFormatting sqref="B30">
    <cfRule type="expression" priority="2" aboveAverage="0" equalAverage="0" bottom="0" percent="0" rank="0" text="" dxfId="0">
      <formula>$B$32-$B$30&gt;$B$30*0.2</formula>
    </cfRule>
    <cfRule type="expression" priority="3" aboveAverage="0" equalAverage="0" bottom="0" percent="0" rank="0" text="" dxfId="1">
      <formula>$B$30-$B$32&gt;$B$30*0.2</formula>
    </cfRule>
  </conditionalFormatting>
  <conditionalFormatting sqref="C51">
    <cfRule type="expression" priority="4" aboveAverage="0" equalAverage="0" bottom="0" percent="0" rank="0" text="" dxfId="2">
      <formula>$C$51&lt;&gt;$B$30</formula>
    </cfRule>
  </conditionalFormatting>
  <conditionalFormatting sqref="D51">
    <cfRule type="expression" priority="5" aboveAverage="0" equalAverage="0" bottom="0" percent="0" rank="0" text="" dxfId="3">
      <formula>$D$51&lt;&gt;$C$30</formula>
    </cfRule>
  </conditionalFormatting>
  <conditionalFormatting sqref="E51">
    <cfRule type="expression" priority="6" aboveAverage="0" equalAverage="0" bottom="0" percent="0" rank="0" text="" dxfId="4">
      <formula>$E$51&lt;&gt;$D$30</formula>
    </cfRule>
  </conditionalFormatting>
  <conditionalFormatting sqref="F51">
    <cfRule type="expression" priority="7" aboveAverage="0" equalAverage="0" bottom="0" percent="0" rank="0" text="" dxfId="5">
      <formula>$F$51&lt;&gt;$E$30</formula>
    </cfRule>
  </conditionalFormatting>
  <conditionalFormatting sqref="G51">
    <cfRule type="expression" priority="8" aboveAverage="0" equalAverage="0" bottom="0" percent="0" rank="0" text="" dxfId="6">
      <formula>$G$51&lt;&gt;$F$30</formula>
    </cfRule>
  </conditionalFormatting>
  <conditionalFormatting sqref="H51">
    <cfRule type="expression" priority="9" aboveAverage="0" equalAverage="0" bottom="0" percent="0" rank="0" text="" dxfId="7">
      <formula>$H$51&lt;&gt;$G$30</formula>
    </cfRule>
  </conditionalFormatting>
  <conditionalFormatting sqref="I51">
    <cfRule type="expression" priority="10" aboveAverage="0" equalAverage="0" bottom="0" percent="0" rank="0" text="" dxfId="8">
      <formula>$I$51&lt;&gt;$H$30</formula>
    </cfRule>
  </conditionalFormatting>
  <conditionalFormatting sqref="J51">
    <cfRule type="expression" priority="11" aboveAverage="0" equalAverage="0" bottom="0" percent="0" rank="0" text="" dxfId="9">
      <formula>$J$51&lt;&gt;$I$30</formula>
    </cfRule>
  </conditionalFormatting>
  <conditionalFormatting sqref="K51">
    <cfRule type="expression" priority="12" aboveAverage="0" equalAverage="0" bottom="0" percent="0" rank="0" text="" dxfId="10">
      <formula>$K$51&lt;&gt;$J$30</formula>
    </cfRule>
  </conditionalFormatting>
  <conditionalFormatting sqref="L51">
    <cfRule type="expression" priority="13" aboveAverage="0" equalAverage="0" bottom="0" percent="0" rank="0" text="" dxfId="11">
      <formula>$L$51&lt;&gt;$K$30</formula>
    </cfRule>
  </conditionalFormatting>
  <dataValidations count="1">
    <dataValidation allowBlank="true" operator="between" showDropDown="false" showErrorMessage="true" showInputMessage="true" sqref="B56:B69" type="list">
      <formula1>$O$55:$O$56</formula1>
      <formula2>0</formula2>
    </dataValidation>
  </dataValidations>
  <printOptions headings="false" gridLines="false" gridLinesSet="true" horizontalCentered="true" verticalCentered="false"/>
  <pageMargins left="0.511805555555555" right="0.472222222222222" top="0.315277777777778" bottom="0.511805555555555" header="0.315277777777778"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&amp;R </oddHeader>
    <oddFooter/>
  </headerFooter>
  <rowBreaks count="1" manualBreakCount="1">
    <brk id="30"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K37"/>
  <sheetViews>
    <sheetView showFormulas="false" showGridLines="true" showRowColHeaders="true" showZeros="true" rightToLeft="false" tabSelected="false" showOutlineSymbols="true" defaultGridColor="true" view="pageBreakPreview" topLeftCell="A1" colorId="64" zoomScale="100" zoomScaleNormal="85" zoomScalePageLayoutView="100" workbookViewId="0">
      <selection pane="topLeft" activeCell="O28" activeCellId="0" sqref="O28"/>
    </sheetView>
  </sheetViews>
  <sheetFormatPr defaultColWidth="8.72265625" defaultRowHeight="12.75" zeroHeight="false" outlineLevelRow="0" outlineLevelCol="0"/>
  <cols>
    <col collapsed="false" customWidth="true" hidden="false" outlineLevel="0" max="4" min="3" style="0" width="13.02"/>
    <col collapsed="false" customWidth="true" hidden="false" outlineLevel="0" max="5" min="5" style="0" width="12.57"/>
    <col collapsed="false" customWidth="true" hidden="false" outlineLevel="0" max="6" min="6" style="0" width="11.3"/>
    <col collapsed="false" customWidth="true" hidden="false" outlineLevel="0" max="7" min="7" style="0" width="15.29"/>
    <col collapsed="false" customWidth="true" hidden="false" outlineLevel="0" max="8" min="8" style="0" width="21.43"/>
    <col collapsed="false" customWidth="true" hidden="false" outlineLevel="0" max="9" min="9" style="0" width="11.71"/>
    <col collapsed="false" customWidth="true" hidden="false" outlineLevel="0" max="10" min="10" style="0" width="12.29"/>
    <col collapsed="false" customWidth="true" hidden="false" outlineLevel="0" max="11" min="11" style="0" width="15.29"/>
  </cols>
  <sheetData>
    <row r="1" customFormat="false" ht="12.75" hidden="false" customHeight="true" outlineLevel="0" collapsed="false">
      <c r="A1" s="161" t="s">
        <v>89</v>
      </c>
      <c r="B1" s="161" t="s">
        <v>90</v>
      </c>
      <c r="C1" s="161" t="s">
        <v>91</v>
      </c>
      <c r="D1" s="161" t="s">
        <v>92</v>
      </c>
      <c r="E1" s="161" t="s">
        <v>93</v>
      </c>
      <c r="F1" s="161" t="s">
        <v>94</v>
      </c>
      <c r="G1" s="161" t="s">
        <v>95</v>
      </c>
      <c r="H1" s="161" t="s">
        <v>96</v>
      </c>
      <c r="I1" s="161" t="s">
        <v>97</v>
      </c>
      <c r="J1" s="161" t="s">
        <v>98</v>
      </c>
      <c r="K1" s="161" t="s">
        <v>99</v>
      </c>
    </row>
    <row r="2" customFormat="false" ht="12.75" hidden="false" customHeight="false" outlineLevel="0" collapsed="false">
      <c r="A2" s="162" t="n">
        <f aca="false">+'Tabela I'!$K$2</f>
        <v>0</v>
      </c>
      <c r="B2" s="162" t="n">
        <f aca="false">+'Tabela I'!$K$1</f>
        <v>2020</v>
      </c>
      <c r="C2" s="163" t="n">
        <v>34</v>
      </c>
      <c r="D2" s="163" t="n">
        <f aca="false">'Tabela I'!B12</f>
        <v>102</v>
      </c>
      <c r="E2" s="163" t="n">
        <f aca="false">'Tabela I'!D12</f>
        <v>56</v>
      </c>
      <c r="F2" s="163" t="n">
        <f aca="false">'Tabela I'!E12</f>
        <v>16</v>
      </c>
      <c r="G2" s="163" t="n">
        <f aca="false">'Tabela I'!F12</f>
        <v>2</v>
      </c>
      <c r="H2" s="163" t="n">
        <f aca="false">'Tabela I'!G12</f>
        <v>0</v>
      </c>
      <c r="I2" s="163" t="n">
        <f aca="false">'Tabela I'!H12</f>
        <v>0</v>
      </c>
      <c r="J2" s="163" t="n">
        <f aca="false">'Tabela I'!I12</f>
        <v>0</v>
      </c>
      <c r="K2" s="164" t="n">
        <f aca="false">'Tabela I'!K12</f>
        <v>0</v>
      </c>
    </row>
    <row r="3" customFormat="false" ht="12.75" hidden="false" customHeight="false" outlineLevel="0" collapsed="false">
      <c r="A3" s="162" t="n">
        <f aca="false">+'Tabela I'!$K$2</f>
        <v>0</v>
      </c>
      <c r="B3" s="162" t="n">
        <f aca="false">+'Tabela I'!$K$1</f>
        <v>2020</v>
      </c>
      <c r="C3" s="163" t="n">
        <v>35</v>
      </c>
      <c r="D3" s="163" t="n">
        <f aca="false">'Tabela I'!B13</f>
        <v>10</v>
      </c>
      <c r="E3" s="163" t="n">
        <f aca="false">'Tabela I'!D13</f>
        <v>10</v>
      </c>
      <c r="F3" s="163" t="n">
        <f aca="false">'Tabela I'!E13</f>
        <v>10</v>
      </c>
      <c r="G3" s="163" t="n">
        <f aca="false">'Tabela I'!F13</f>
        <v>0</v>
      </c>
      <c r="H3" s="163" t="n">
        <f aca="false">'Tabela I'!G13</f>
        <v>0</v>
      </c>
      <c r="I3" s="163" t="n">
        <f aca="false">'Tabela I'!H13</f>
        <v>0</v>
      </c>
      <c r="J3" s="163" t="n">
        <f aca="false">'Tabela I'!I13</f>
        <v>0</v>
      </c>
      <c r="K3" s="164" t="n">
        <f aca="false">'Tabela I'!K13</f>
        <v>0</v>
      </c>
    </row>
    <row r="4" customFormat="false" ht="12.75" hidden="false" customHeight="false" outlineLevel="0" collapsed="false">
      <c r="A4" s="162" t="n">
        <f aca="false">+'Tabela I'!$K$2</f>
        <v>0</v>
      </c>
      <c r="B4" s="162" t="n">
        <f aca="false">+'Tabela I'!$K$1</f>
        <v>2020</v>
      </c>
      <c r="C4" s="163" t="n">
        <v>90</v>
      </c>
      <c r="D4" s="163" t="n">
        <f aca="false">'Tabela I'!B14</f>
        <v>12</v>
      </c>
      <c r="E4" s="163" t="n">
        <f aca="false">'Tabela I'!D14</f>
        <v>11</v>
      </c>
      <c r="F4" s="163" t="n">
        <f aca="false">'Tabela I'!E14</f>
        <v>5</v>
      </c>
      <c r="G4" s="163" t="n">
        <f aca="false">'Tabela I'!F14</f>
        <v>0</v>
      </c>
      <c r="H4" s="163" t="n">
        <f aca="false">'Tabela I'!G14</f>
        <v>0</v>
      </c>
      <c r="I4" s="163" t="n">
        <f aca="false">'Tabela I'!H14</f>
        <v>1</v>
      </c>
      <c r="J4" s="163" t="n">
        <f aca="false">'Tabela I'!I14</f>
        <v>0</v>
      </c>
      <c r="K4" s="164" t="n">
        <f aca="false">'Tabela I'!K14</f>
        <v>0</v>
      </c>
    </row>
    <row r="5" customFormat="false" ht="12.75" hidden="false" customHeight="false" outlineLevel="0" collapsed="false">
      <c r="A5" s="162" t="n">
        <f aca="false">+'Tabela I'!$K$2</f>
        <v>0</v>
      </c>
      <c r="B5" s="162" t="n">
        <f aca="false">+'Tabela I'!$K$1</f>
        <v>2020</v>
      </c>
      <c r="C5" s="163" t="n">
        <v>36</v>
      </c>
      <c r="D5" s="163" t="n">
        <f aca="false">'Tabela I'!B15</f>
        <v>11</v>
      </c>
      <c r="E5" s="163" t="n">
        <f aca="false">'Tabela I'!D15</f>
        <v>1</v>
      </c>
      <c r="F5" s="163" t="n">
        <f aca="false">'Tabela I'!E15</f>
        <v>1</v>
      </c>
      <c r="G5" s="163" t="n">
        <f aca="false">'Tabela I'!F15</f>
        <v>0</v>
      </c>
      <c r="H5" s="163" t="n">
        <f aca="false">'Tabela I'!G15</f>
        <v>0</v>
      </c>
      <c r="I5" s="163" t="n">
        <f aca="false">'Tabela I'!H15</f>
        <v>0</v>
      </c>
      <c r="J5" s="163" t="n">
        <f aca="false">'Tabela I'!I15</f>
        <v>0</v>
      </c>
      <c r="K5" s="164" t="n">
        <f aca="false">'Tabela I'!K15</f>
        <v>0</v>
      </c>
    </row>
    <row r="6" customFormat="false" ht="12.75" hidden="false" customHeight="false" outlineLevel="0" collapsed="false">
      <c r="A6" s="162" t="n">
        <f aca="false">+'Tabela I'!$K$2</f>
        <v>0</v>
      </c>
      <c r="B6" s="162" t="n">
        <f aca="false">+'Tabela I'!$K$1</f>
        <v>2020</v>
      </c>
      <c r="C6" s="163" t="n">
        <v>11</v>
      </c>
      <c r="D6" s="163" t="n">
        <f aca="false">'Tabela I'!B17</f>
        <v>2</v>
      </c>
      <c r="E6" s="163" t="n">
        <f aca="false">'Tabela I'!D17</f>
        <v>0</v>
      </c>
      <c r="F6" s="163" t="n">
        <f aca="false">'Tabela I'!E17</f>
        <v>2</v>
      </c>
      <c r="G6" s="163" t="n">
        <f aca="false">'Tabela I'!F17</f>
        <v>0</v>
      </c>
      <c r="H6" s="163" t="n">
        <f aca="false">'Tabela I'!G17</f>
        <v>0</v>
      </c>
      <c r="I6" s="163" t="n">
        <f aca="false">'Tabela I'!H17</f>
        <v>1</v>
      </c>
      <c r="J6" s="163" t="n">
        <f aca="false">'Tabela I'!I17</f>
        <v>0</v>
      </c>
      <c r="K6" s="164" t="n">
        <f aca="false">'Tabela I'!K17</f>
        <v>0</v>
      </c>
    </row>
    <row r="7" customFormat="false" ht="12.75" hidden="false" customHeight="false" outlineLevel="0" collapsed="false">
      <c r="A7" s="162" t="n">
        <f aca="false">+'Tabela I'!$K$2</f>
        <v>0</v>
      </c>
      <c r="B7" s="162" t="n">
        <f aca="false">+'Tabela I'!$K$1</f>
        <v>2020</v>
      </c>
      <c r="C7" s="163" t="n">
        <v>37</v>
      </c>
      <c r="D7" s="163" t="n">
        <f aca="false">'Tabela I'!B18</f>
        <v>0</v>
      </c>
      <c r="E7" s="163" t="n">
        <f aca="false">'Tabela I'!D18</f>
        <v>0</v>
      </c>
      <c r="F7" s="163" t="n">
        <f aca="false">'Tabela I'!E18</f>
        <v>0</v>
      </c>
      <c r="G7" s="163" t="n">
        <f aca="false">'Tabela I'!F18</f>
        <v>0</v>
      </c>
      <c r="H7" s="163" t="n">
        <f aca="false">'Tabela I'!G18</f>
        <v>0</v>
      </c>
      <c r="I7" s="163" t="n">
        <f aca="false">'Tabela I'!H18</f>
        <v>0</v>
      </c>
      <c r="J7" s="163" t="n">
        <f aca="false">'Tabela I'!I18</f>
        <v>0</v>
      </c>
      <c r="K7" s="164" t="n">
        <f aca="false">'Tabela I'!K18</f>
        <v>0</v>
      </c>
    </row>
    <row r="8" customFormat="false" ht="12.75" hidden="false" customHeight="false" outlineLevel="0" collapsed="false">
      <c r="A8" s="162" t="n">
        <f aca="false">+'Tabela I'!$K$2</f>
        <v>0</v>
      </c>
      <c r="B8" s="162" t="n">
        <f aca="false">+'Tabela I'!$K$1</f>
        <v>2020</v>
      </c>
      <c r="C8" s="163" t="n">
        <v>38</v>
      </c>
      <c r="D8" s="163" t="n">
        <f aca="false">'Tabela I'!B19</f>
        <v>4</v>
      </c>
      <c r="E8" s="163" t="n">
        <f aca="false">'Tabela I'!D19</f>
        <v>0</v>
      </c>
      <c r="F8" s="163" t="n">
        <f aca="false">'Tabela I'!E19</f>
        <v>0</v>
      </c>
      <c r="G8" s="163" t="n">
        <f aca="false">'Tabela I'!F19</f>
        <v>0</v>
      </c>
      <c r="H8" s="163" t="n">
        <f aca="false">'Tabela I'!G19</f>
        <v>0</v>
      </c>
      <c r="I8" s="163" t="n">
        <f aca="false">'Tabela I'!H19</f>
        <v>0</v>
      </c>
      <c r="J8" s="163" t="n">
        <f aca="false">'Tabela I'!I19</f>
        <v>0</v>
      </c>
      <c r="K8" s="164" t="n">
        <f aca="false">'Tabela I'!K19</f>
        <v>0</v>
      </c>
    </row>
    <row r="9" customFormat="false" ht="12.75" hidden="false" customHeight="false" outlineLevel="0" collapsed="false">
      <c r="A9" s="162" t="n">
        <f aca="false">+'Tabela I'!$K$2</f>
        <v>0</v>
      </c>
      <c r="B9" s="162" t="n">
        <f aca="false">+'Tabela I'!$K$1</f>
        <v>2020</v>
      </c>
      <c r="C9" s="163" t="n">
        <v>40</v>
      </c>
      <c r="D9" s="163" t="n">
        <f aca="false">'Tabela I'!B20</f>
        <v>0</v>
      </c>
      <c r="E9" s="163" t="n">
        <f aca="false">'Tabela I'!D20</f>
        <v>0</v>
      </c>
      <c r="F9" s="163" t="n">
        <f aca="false">'Tabela I'!E20</f>
        <v>0</v>
      </c>
      <c r="G9" s="163" t="n">
        <f aca="false">'Tabela I'!F20</f>
        <v>0</v>
      </c>
      <c r="H9" s="163" t="n">
        <f aca="false">'Tabela I'!G20</f>
        <v>0</v>
      </c>
      <c r="I9" s="163" t="n">
        <f aca="false">'Tabela I'!H20</f>
        <v>0</v>
      </c>
      <c r="J9" s="163" t="n">
        <f aca="false">'Tabela I'!I20</f>
        <v>0</v>
      </c>
      <c r="K9" s="164" t="n">
        <f aca="false">'Tabela I'!K20</f>
        <v>0</v>
      </c>
    </row>
    <row r="10" customFormat="false" ht="12.75" hidden="false" customHeight="false" outlineLevel="0" collapsed="false">
      <c r="A10" s="162" t="n">
        <f aca="false">+'Tabela I'!$K$2</f>
        <v>0</v>
      </c>
      <c r="B10" s="162" t="n">
        <f aca="false">+'Tabela I'!$K$1</f>
        <v>2020</v>
      </c>
      <c r="C10" s="163" t="n">
        <v>16</v>
      </c>
      <c r="D10" s="163" t="n">
        <f aca="false">'Tabela I'!B21</f>
        <v>4</v>
      </c>
      <c r="E10" s="163" t="n">
        <f aca="false">'Tabela I'!D21</f>
        <v>0</v>
      </c>
      <c r="F10" s="163" t="n">
        <f aca="false">'Tabela I'!E21</f>
        <v>2</v>
      </c>
      <c r="G10" s="163" t="n">
        <f aca="false">'Tabela I'!F21</f>
        <v>0</v>
      </c>
      <c r="H10" s="163" t="n">
        <f aca="false">'Tabela I'!G21</f>
        <v>0</v>
      </c>
      <c r="I10" s="163" t="n">
        <f aca="false">'Tabela I'!H21</f>
        <v>0</v>
      </c>
      <c r="J10" s="163" t="n">
        <f aca="false">'Tabela I'!I21</f>
        <v>0</v>
      </c>
      <c r="K10" s="164" t="n">
        <f aca="false">'Tabela I'!K21</f>
        <v>0</v>
      </c>
    </row>
    <row r="11" customFormat="false" ht="12.75" hidden="false" customHeight="false" outlineLevel="0" collapsed="false">
      <c r="A11" s="162" t="n">
        <f aca="false">+'Tabela I'!$K$2</f>
        <v>0</v>
      </c>
      <c r="B11" s="162" t="n">
        <f aca="false">+'Tabela I'!$K$1</f>
        <v>2020</v>
      </c>
      <c r="C11" s="163" t="n">
        <v>13</v>
      </c>
      <c r="D11" s="163" t="n">
        <f aca="false">'Tabela I'!B22</f>
        <v>0</v>
      </c>
      <c r="E11" s="163" t="n">
        <f aca="false">'Tabela I'!D22</f>
        <v>0</v>
      </c>
      <c r="F11" s="163" t="n">
        <f aca="false">'Tabela I'!E22</f>
        <v>0</v>
      </c>
      <c r="G11" s="163" t="n">
        <f aca="false">'Tabela I'!F22</f>
        <v>0</v>
      </c>
      <c r="H11" s="163" t="n">
        <f aca="false">'Tabela I'!G22</f>
        <v>0</v>
      </c>
      <c r="I11" s="163" t="n">
        <f aca="false">'Tabela I'!H22</f>
        <v>0</v>
      </c>
      <c r="J11" s="163" t="n">
        <f aca="false">'Tabela I'!I22</f>
        <v>0</v>
      </c>
      <c r="K11" s="164" t="n">
        <f aca="false">'Tabela I'!K22</f>
        <v>0</v>
      </c>
    </row>
    <row r="12" customFormat="false" ht="12.75" hidden="false" customHeight="false" outlineLevel="0" collapsed="false">
      <c r="A12" s="162" t="n">
        <f aca="false">+'Tabela I'!$K$2</f>
        <v>0</v>
      </c>
      <c r="B12" s="162" t="n">
        <f aca="false">+'Tabela I'!$K$1</f>
        <v>2020</v>
      </c>
      <c r="C12" s="163" t="n">
        <v>12</v>
      </c>
      <c r="D12" s="163" t="n">
        <f aca="false">'Tabela I'!B23</f>
        <v>0</v>
      </c>
      <c r="E12" s="163" t="n">
        <f aca="false">'Tabela I'!D23</f>
        <v>0</v>
      </c>
      <c r="F12" s="163" t="n">
        <f aca="false">'Tabela I'!E23</f>
        <v>0</v>
      </c>
      <c r="G12" s="163" t="n">
        <f aca="false">'Tabela I'!F23</f>
        <v>0</v>
      </c>
      <c r="H12" s="163" t="n">
        <f aca="false">'Tabela I'!G23</f>
        <v>0</v>
      </c>
      <c r="I12" s="163" t="n">
        <f aca="false">'Tabela I'!H23</f>
        <v>0</v>
      </c>
      <c r="J12" s="163" t="n">
        <f aca="false">'Tabela I'!I23</f>
        <v>0</v>
      </c>
      <c r="K12" s="164" t="n">
        <f aca="false">'Tabela I'!K23</f>
        <v>0</v>
      </c>
    </row>
    <row r="13" customFormat="false" ht="12.75" hidden="false" customHeight="false" outlineLevel="0" collapsed="false">
      <c r="A13" s="162" t="n">
        <f aca="false">+'Tabela I'!$K$2</f>
        <v>0</v>
      </c>
      <c r="B13" s="162" t="n">
        <f aca="false">+'Tabela I'!$K$1</f>
        <v>2020</v>
      </c>
      <c r="C13" s="163" t="n">
        <v>39</v>
      </c>
      <c r="D13" s="163" t="n">
        <f aca="false">'Tabela I'!B24</f>
        <v>0</v>
      </c>
      <c r="E13" s="163" t="n">
        <f aca="false">'Tabela I'!D24</f>
        <v>0</v>
      </c>
      <c r="F13" s="163" t="n">
        <f aca="false">'Tabela I'!E24</f>
        <v>0</v>
      </c>
      <c r="G13" s="163" t="n">
        <f aca="false">'Tabela I'!F24</f>
        <v>0</v>
      </c>
      <c r="H13" s="163" t="n">
        <f aca="false">'Tabela I'!G24</f>
        <v>0</v>
      </c>
      <c r="I13" s="163" t="n">
        <f aca="false">'Tabela I'!H24</f>
        <v>0</v>
      </c>
      <c r="J13" s="163" t="n">
        <f aca="false">'Tabela I'!I24</f>
        <v>0</v>
      </c>
      <c r="K13" s="164" t="n">
        <f aca="false">'Tabela I'!K24</f>
        <v>0</v>
      </c>
    </row>
    <row r="14" customFormat="false" ht="12.75" hidden="false" customHeight="false" outlineLevel="0" collapsed="false">
      <c r="A14" s="162" t="n">
        <f aca="false">+'Tabela I'!$K$2</f>
        <v>0</v>
      </c>
      <c r="B14" s="162" t="n">
        <f aca="false">+'Tabela I'!$K$1</f>
        <v>2020</v>
      </c>
      <c r="C14" s="163" t="n">
        <v>19</v>
      </c>
      <c r="D14" s="163" t="n">
        <f aca="false">'Tabela I'!B25</f>
        <v>0</v>
      </c>
      <c r="E14" s="163" t="n">
        <f aca="false">'Tabela I'!D25</f>
        <v>0</v>
      </c>
      <c r="F14" s="163" t="n">
        <f aca="false">'Tabela I'!E25</f>
        <v>0</v>
      </c>
      <c r="G14" s="163" t="n">
        <f aca="false">'Tabela I'!F25</f>
        <v>0</v>
      </c>
      <c r="H14" s="163" t="n">
        <f aca="false">'Tabela I'!G25</f>
        <v>0</v>
      </c>
      <c r="I14" s="163" t="n">
        <f aca="false">'Tabela I'!H25</f>
        <v>0</v>
      </c>
      <c r="J14" s="163" t="n">
        <f aca="false">'Tabela I'!I25</f>
        <v>0</v>
      </c>
      <c r="K14" s="164" t="n">
        <f aca="false">'Tabela I'!K25</f>
        <v>0</v>
      </c>
    </row>
    <row r="15" customFormat="false" ht="12.75" hidden="false" customHeight="false" outlineLevel="0" collapsed="false">
      <c r="A15" s="162" t="n">
        <f aca="false">+'Tabela I'!$K$2</f>
        <v>0</v>
      </c>
      <c r="B15" s="162" t="n">
        <f aca="false">+'Tabela I'!$K$1</f>
        <v>2020</v>
      </c>
      <c r="C15" s="163" t="n">
        <v>52</v>
      </c>
      <c r="D15" s="163" t="n">
        <f aca="false">'Tabela I'!B27</f>
        <v>11</v>
      </c>
      <c r="E15" s="163" t="n">
        <f aca="false">'Tabela I'!D27</f>
        <v>3</v>
      </c>
      <c r="F15" s="163" t="n">
        <f aca="false">'Tabela I'!E27</f>
        <v>18</v>
      </c>
      <c r="G15" s="163" t="n">
        <f aca="false">'Tabela I'!F27</f>
        <v>9</v>
      </c>
      <c r="H15" s="163" t="n">
        <f aca="false">'Tabela I'!G27</f>
        <v>0</v>
      </c>
      <c r="I15" s="163" t="n">
        <f aca="false">'Tabela I'!H27</f>
        <v>7</v>
      </c>
      <c r="J15" s="163" t="n">
        <f aca="false">'Tabela I'!I27</f>
        <v>0</v>
      </c>
      <c r="K15" s="164" t="n">
        <f aca="false">'Tabela I'!K27</f>
        <v>0</v>
      </c>
    </row>
    <row r="16" customFormat="false" ht="12.75" hidden="false" customHeight="false" outlineLevel="0" collapsed="false">
      <c r="A16" s="162" t="n">
        <f aca="false">+'Tabela I'!$K$2</f>
        <v>0</v>
      </c>
      <c r="B16" s="162" t="n">
        <f aca="false">+'Tabela I'!$K$1</f>
        <v>2020</v>
      </c>
      <c r="C16" s="163" t="n">
        <v>56</v>
      </c>
      <c r="D16" s="163" t="n">
        <f aca="false">'Tabela I'!B28</f>
        <v>169</v>
      </c>
      <c r="E16" s="163" t="n">
        <f aca="false">'Tabela I'!D28</f>
        <v>0</v>
      </c>
      <c r="F16" s="163" t="n">
        <f aca="false">'Tabela I'!E28</f>
        <v>0</v>
      </c>
      <c r="G16" s="163" t="n">
        <f aca="false">'Tabela I'!F28</f>
        <v>0</v>
      </c>
      <c r="H16" s="163" t="n">
        <f aca="false">'Tabela I'!G28</f>
        <v>0</v>
      </c>
      <c r="I16" s="163" t="n">
        <f aca="false">'Tabela I'!H28</f>
        <v>0</v>
      </c>
      <c r="J16" s="163" t="n">
        <f aca="false">'Tabela I'!I28</f>
        <v>0</v>
      </c>
      <c r="K16" s="164" t="n">
        <f aca="false">'Tabela I'!K28</f>
        <v>0</v>
      </c>
    </row>
    <row r="17" customFormat="false" ht="12.75" hidden="false" customHeight="false" outlineLevel="0" collapsed="false">
      <c r="D17" s="0" t="n">
        <f aca="false">SUM(D2:D16)</f>
        <v>325</v>
      </c>
      <c r="E17" s="0" t="n">
        <f aca="false">SUM(E2:E16)</f>
        <v>81</v>
      </c>
      <c r="F17" s="0" t="n">
        <f aca="false">SUM(F2:F16)</f>
        <v>54</v>
      </c>
      <c r="G17" s="0" t="n">
        <f aca="false">SUM(G2:G16)</f>
        <v>11</v>
      </c>
      <c r="H17" s="0" t="n">
        <f aca="false">SUM(H2:H16)</f>
        <v>0</v>
      </c>
      <c r="I17" s="0" t="n">
        <f aca="false">SUM(I2:I16)</f>
        <v>9</v>
      </c>
      <c r="J17" s="0" t="n">
        <f aca="false">SUM(J2:J16)</f>
        <v>0</v>
      </c>
      <c r="K17" s="0" t="n">
        <f aca="false">SUM(K2:K16)</f>
        <v>0</v>
      </c>
    </row>
    <row r="21" customFormat="false" ht="12.75" hidden="false" customHeight="false" outlineLevel="0" collapsed="false">
      <c r="A21" s="161" t="s">
        <v>89</v>
      </c>
      <c r="B21" s="161" t="s">
        <v>90</v>
      </c>
      <c r="C21" s="161" t="s">
        <v>100</v>
      </c>
      <c r="D21" s="161" t="s">
        <v>92</v>
      </c>
      <c r="E21" s="161" t="s">
        <v>93</v>
      </c>
      <c r="F21" s="161" t="s">
        <v>94</v>
      </c>
      <c r="G21" s="161" t="s">
        <v>95</v>
      </c>
      <c r="H21" s="161" t="s">
        <v>96</v>
      </c>
      <c r="I21" s="161" t="s">
        <v>97</v>
      </c>
      <c r="J21" s="161" t="s">
        <v>98</v>
      </c>
      <c r="K21" s="161" t="s">
        <v>99</v>
      </c>
    </row>
    <row r="22" customFormat="false" ht="12.75" hidden="false" customHeight="false" outlineLevel="0" collapsed="false">
      <c r="A22" s="162" t="n">
        <f aca="false">+'Tabela I'!$K$2</f>
        <v>0</v>
      </c>
      <c r="B22" s="162" t="n">
        <f aca="false">+'Tabela I'!$K$1</f>
        <v>2020</v>
      </c>
      <c r="C22" s="164" t="n">
        <f aca="false">+'Tabela I'!A55</f>
        <v>0</v>
      </c>
      <c r="D22" s="164" t="n">
        <f aca="false">+'Tabela I'!C55</f>
        <v>0</v>
      </c>
      <c r="E22" s="164" t="n">
        <f aca="false">+'Tabela I'!E55</f>
        <v>0</v>
      </c>
      <c r="F22" s="164" t="n">
        <f aca="false">+'Tabela I'!F55</f>
        <v>0</v>
      </c>
      <c r="G22" s="164" t="n">
        <f aca="false">+'Tabela I'!G55</f>
        <v>0</v>
      </c>
      <c r="H22" s="164" t="n">
        <f aca="false">+'Tabela I'!H55</f>
        <v>0</v>
      </c>
      <c r="I22" s="164" t="n">
        <f aca="false">+'Tabela I'!I55</f>
        <v>0</v>
      </c>
      <c r="J22" s="164" t="n">
        <f aca="false">+'Tabela I'!J55</f>
        <v>0</v>
      </c>
      <c r="K22" s="164" t="n">
        <f aca="false">+'Tabela I'!L55</f>
        <v>0</v>
      </c>
    </row>
    <row r="23" customFormat="false" ht="12.75" hidden="false" customHeight="false" outlineLevel="0" collapsed="false">
      <c r="A23" s="162" t="n">
        <f aca="false">+'Tabela I'!$K$2</f>
        <v>0</v>
      </c>
      <c r="B23" s="162" t="n">
        <f aca="false">+'Tabela I'!$K$1</f>
        <v>2020</v>
      </c>
      <c r="C23" s="164" t="n">
        <f aca="false">+'Tabela I'!A56</f>
        <v>0</v>
      </c>
      <c r="D23" s="164" t="n">
        <f aca="false">+'Tabela I'!C56</f>
        <v>0</v>
      </c>
      <c r="E23" s="164" t="n">
        <f aca="false">+'Tabela I'!E56</f>
        <v>0</v>
      </c>
      <c r="F23" s="164" t="n">
        <f aca="false">+'Tabela I'!F56</f>
        <v>0</v>
      </c>
      <c r="G23" s="164" t="n">
        <f aca="false">+'Tabela I'!G56</f>
        <v>0</v>
      </c>
      <c r="H23" s="164" t="n">
        <f aca="false">+'Tabela I'!H56</f>
        <v>0</v>
      </c>
      <c r="I23" s="164" t="n">
        <f aca="false">+'Tabela I'!I56</f>
        <v>0</v>
      </c>
      <c r="J23" s="164" t="n">
        <f aca="false">+'Tabela I'!J56</f>
        <v>0</v>
      </c>
      <c r="K23" s="164" t="n">
        <f aca="false">+'Tabela I'!L56</f>
        <v>0</v>
      </c>
    </row>
    <row r="24" customFormat="false" ht="12.75" hidden="false" customHeight="false" outlineLevel="0" collapsed="false">
      <c r="A24" s="162" t="n">
        <f aca="false">+'Tabela I'!$K$2</f>
        <v>0</v>
      </c>
      <c r="B24" s="162" t="n">
        <f aca="false">+'Tabela I'!$K$1</f>
        <v>2020</v>
      </c>
      <c r="C24" s="164" t="n">
        <f aca="false">+'Tabela I'!A57</f>
        <v>0</v>
      </c>
      <c r="D24" s="164" t="n">
        <f aca="false">+'Tabela I'!C57</f>
        <v>0</v>
      </c>
      <c r="E24" s="164" t="n">
        <f aca="false">+'Tabela I'!E57</f>
        <v>0</v>
      </c>
      <c r="F24" s="164" t="n">
        <f aca="false">+'Tabela I'!F57</f>
        <v>0</v>
      </c>
      <c r="G24" s="164" t="n">
        <f aca="false">+'Tabela I'!G57</f>
        <v>0</v>
      </c>
      <c r="H24" s="164" t="n">
        <f aca="false">+'Tabela I'!H57</f>
        <v>0</v>
      </c>
      <c r="I24" s="164" t="n">
        <f aca="false">+'Tabela I'!I57</f>
        <v>0</v>
      </c>
      <c r="J24" s="164" t="n">
        <f aca="false">+'Tabela I'!J57</f>
        <v>0</v>
      </c>
      <c r="K24" s="164" t="n">
        <f aca="false">+'Tabela I'!L57</f>
        <v>0</v>
      </c>
    </row>
    <row r="25" customFormat="false" ht="12.75" hidden="false" customHeight="false" outlineLevel="0" collapsed="false">
      <c r="A25" s="162" t="n">
        <f aca="false">+'Tabela I'!$K$2</f>
        <v>0</v>
      </c>
      <c r="B25" s="162" t="n">
        <f aca="false">+'Tabela I'!$K$1</f>
        <v>2020</v>
      </c>
      <c r="C25" s="164" t="n">
        <f aca="false">+'Tabela I'!A58</f>
        <v>0</v>
      </c>
      <c r="D25" s="164" t="n">
        <f aca="false">+'Tabela I'!C58</f>
        <v>0</v>
      </c>
      <c r="E25" s="164" t="n">
        <f aca="false">+'Tabela I'!E58</f>
        <v>0</v>
      </c>
      <c r="F25" s="164" t="n">
        <f aca="false">+'Tabela I'!F58</f>
        <v>0</v>
      </c>
      <c r="G25" s="164" t="n">
        <f aca="false">+'Tabela I'!G58</f>
        <v>0</v>
      </c>
      <c r="H25" s="164" t="n">
        <f aca="false">+'Tabela I'!H58</f>
        <v>0</v>
      </c>
      <c r="I25" s="164" t="n">
        <f aca="false">+'Tabela I'!I58</f>
        <v>0</v>
      </c>
      <c r="J25" s="164" t="n">
        <f aca="false">+'Tabela I'!J58</f>
        <v>0</v>
      </c>
      <c r="K25" s="164" t="n">
        <f aca="false">+'Tabela I'!L58</f>
        <v>0</v>
      </c>
    </row>
    <row r="26" customFormat="false" ht="12.75" hidden="false" customHeight="false" outlineLevel="0" collapsed="false">
      <c r="A26" s="162" t="n">
        <f aca="false">+'Tabela I'!$K$2</f>
        <v>0</v>
      </c>
      <c r="B26" s="162" t="n">
        <f aca="false">+'Tabela I'!$K$1</f>
        <v>2020</v>
      </c>
      <c r="C26" s="164" t="n">
        <f aca="false">+'Tabela I'!A59</f>
        <v>0</v>
      </c>
      <c r="D26" s="164" t="n">
        <f aca="false">+'Tabela I'!C59</f>
        <v>0</v>
      </c>
      <c r="E26" s="164" t="n">
        <f aca="false">+'Tabela I'!E59</f>
        <v>0</v>
      </c>
      <c r="F26" s="164" t="n">
        <f aca="false">+'Tabela I'!F59</f>
        <v>0</v>
      </c>
      <c r="G26" s="164" t="n">
        <f aca="false">+'Tabela I'!G59</f>
        <v>0</v>
      </c>
      <c r="H26" s="164" t="n">
        <f aca="false">+'Tabela I'!H59</f>
        <v>0</v>
      </c>
      <c r="I26" s="164" t="n">
        <f aca="false">+'Tabela I'!I59</f>
        <v>0</v>
      </c>
      <c r="J26" s="164" t="n">
        <f aca="false">+'Tabela I'!J59</f>
        <v>0</v>
      </c>
      <c r="K26" s="164" t="n">
        <f aca="false">+'Tabela I'!L59</f>
        <v>0</v>
      </c>
    </row>
    <row r="27" customFormat="false" ht="12.75" hidden="false" customHeight="false" outlineLevel="0" collapsed="false">
      <c r="A27" s="162" t="n">
        <f aca="false">+'Tabela I'!$K$2</f>
        <v>0</v>
      </c>
      <c r="B27" s="162" t="n">
        <f aca="false">+'Tabela I'!$K$1</f>
        <v>2020</v>
      </c>
      <c r="C27" s="164" t="n">
        <f aca="false">+'Tabela I'!A60</f>
        <v>0</v>
      </c>
      <c r="D27" s="164" t="n">
        <f aca="false">+'Tabela I'!C60</f>
        <v>0</v>
      </c>
      <c r="E27" s="164" t="n">
        <f aca="false">+'Tabela I'!E60</f>
        <v>0</v>
      </c>
      <c r="F27" s="164" t="n">
        <f aca="false">+'Tabela I'!F60</f>
        <v>0</v>
      </c>
      <c r="G27" s="164" t="n">
        <f aca="false">+'Tabela I'!G60</f>
        <v>0</v>
      </c>
      <c r="H27" s="164" t="n">
        <f aca="false">+'Tabela I'!H60</f>
        <v>0</v>
      </c>
      <c r="I27" s="164" t="n">
        <f aca="false">+'Tabela I'!I60</f>
        <v>0</v>
      </c>
      <c r="J27" s="164" t="n">
        <f aca="false">+'Tabela I'!J60</f>
        <v>0</v>
      </c>
      <c r="K27" s="164" t="n">
        <f aca="false">+'Tabela I'!L60</f>
        <v>0</v>
      </c>
    </row>
    <row r="28" customFormat="false" ht="12.75" hidden="false" customHeight="false" outlineLevel="0" collapsed="false">
      <c r="A28" s="162" t="n">
        <f aca="false">+'Tabela I'!$K$2</f>
        <v>0</v>
      </c>
      <c r="B28" s="162" t="n">
        <f aca="false">+'Tabela I'!$K$1</f>
        <v>2020</v>
      </c>
      <c r="C28" s="164" t="n">
        <f aca="false">+'Tabela I'!A61</f>
        <v>0</v>
      </c>
      <c r="D28" s="164" t="n">
        <f aca="false">+'Tabela I'!C61</f>
        <v>0</v>
      </c>
      <c r="E28" s="164" t="n">
        <f aca="false">+'Tabela I'!E61</f>
        <v>0</v>
      </c>
      <c r="F28" s="164" t="n">
        <f aca="false">+'Tabela I'!F61</f>
        <v>0</v>
      </c>
      <c r="G28" s="164" t="n">
        <f aca="false">+'Tabela I'!G61</f>
        <v>0</v>
      </c>
      <c r="H28" s="164" t="n">
        <f aca="false">+'Tabela I'!H61</f>
        <v>0</v>
      </c>
      <c r="I28" s="164" t="n">
        <f aca="false">+'Tabela I'!I61</f>
        <v>0</v>
      </c>
      <c r="J28" s="164" t="n">
        <f aca="false">+'Tabela I'!J61</f>
        <v>0</v>
      </c>
      <c r="K28" s="164" t="n">
        <f aca="false">+'Tabela I'!L61</f>
        <v>0</v>
      </c>
    </row>
    <row r="29" customFormat="false" ht="12.75" hidden="false" customHeight="false" outlineLevel="0" collapsed="false">
      <c r="A29" s="162" t="n">
        <f aca="false">+'Tabela I'!$K$2</f>
        <v>0</v>
      </c>
      <c r="B29" s="162" t="n">
        <f aca="false">+'Tabela I'!$K$1</f>
        <v>2020</v>
      </c>
      <c r="C29" s="164" t="n">
        <f aca="false">+'Tabela I'!A62</f>
        <v>0</v>
      </c>
      <c r="D29" s="164" t="n">
        <f aca="false">+'Tabela I'!C62</f>
        <v>0</v>
      </c>
      <c r="E29" s="164" t="n">
        <f aca="false">+'Tabela I'!E62</f>
        <v>0</v>
      </c>
      <c r="F29" s="164" t="n">
        <f aca="false">+'Tabela I'!F62</f>
        <v>0</v>
      </c>
      <c r="G29" s="164" t="n">
        <f aca="false">+'Tabela I'!G62</f>
        <v>0</v>
      </c>
      <c r="H29" s="164" t="n">
        <f aca="false">+'Tabela I'!H62</f>
        <v>0</v>
      </c>
      <c r="I29" s="164" t="n">
        <f aca="false">+'Tabela I'!I62</f>
        <v>0</v>
      </c>
      <c r="J29" s="164" t="n">
        <f aca="false">+'Tabela I'!J62</f>
        <v>0</v>
      </c>
      <c r="K29" s="164" t="n">
        <f aca="false">+'Tabela I'!L62</f>
        <v>0</v>
      </c>
    </row>
    <row r="30" customFormat="false" ht="12.75" hidden="false" customHeight="false" outlineLevel="0" collapsed="false">
      <c r="A30" s="162" t="n">
        <f aca="false">+'Tabela I'!$K$2</f>
        <v>0</v>
      </c>
      <c r="B30" s="162" t="n">
        <f aca="false">+'Tabela I'!$K$1</f>
        <v>2020</v>
      </c>
      <c r="C30" s="164" t="n">
        <f aca="false">+'Tabela I'!A63</f>
        <v>0</v>
      </c>
      <c r="D30" s="164" t="n">
        <f aca="false">+'Tabela I'!C63</f>
        <v>0</v>
      </c>
      <c r="E30" s="164" t="n">
        <f aca="false">+'Tabela I'!E63</f>
        <v>0</v>
      </c>
      <c r="F30" s="164" t="n">
        <f aca="false">+'Tabela I'!F63</f>
        <v>0</v>
      </c>
      <c r="G30" s="164" t="n">
        <f aca="false">+'Tabela I'!G63</f>
        <v>0</v>
      </c>
      <c r="H30" s="164" t="n">
        <f aca="false">+'Tabela I'!H63</f>
        <v>0</v>
      </c>
      <c r="I30" s="164" t="n">
        <f aca="false">+'Tabela I'!I63</f>
        <v>0</v>
      </c>
      <c r="J30" s="164" t="n">
        <f aca="false">+'Tabela I'!J63</f>
        <v>0</v>
      </c>
      <c r="K30" s="164" t="n">
        <f aca="false">+'Tabela I'!L63</f>
        <v>0</v>
      </c>
    </row>
    <row r="31" customFormat="false" ht="12.75" hidden="false" customHeight="false" outlineLevel="0" collapsed="false">
      <c r="A31" s="162" t="n">
        <f aca="false">+'Tabela I'!$K$2</f>
        <v>0</v>
      </c>
      <c r="B31" s="162" t="n">
        <f aca="false">+'Tabela I'!$K$1</f>
        <v>2020</v>
      </c>
      <c r="C31" s="164" t="n">
        <f aca="false">+'Tabela I'!A64</f>
        <v>0</v>
      </c>
      <c r="D31" s="164" t="n">
        <f aca="false">+'Tabela I'!C64</f>
        <v>0</v>
      </c>
      <c r="E31" s="164" t="n">
        <f aca="false">+'Tabela I'!E64</f>
        <v>0</v>
      </c>
      <c r="F31" s="164" t="n">
        <f aca="false">+'Tabela I'!F64</f>
        <v>0</v>
      </c>
      <c r="G31" s="164" t="n">
        <f aca="false">+'Tabela I'!G64</f>
        <v>0</v>
      </c>
      <c r="H31" s="164" t="n">
        <f aca="false">+'Tabela I'!H64</f>
        <v>0</v>
      </c>
      <c r="I31" s="164" t="n">
        <f aca="false">+'Tabela I'!I64</f>
        <v>0</v>
      </c>
      <c r="J31" s="164" t="n">
        <f aca="false">+'Tabela I'!J64</f>
        <v>0</v>
      </c>
      <c r="K31" s="164" t="n">
        <f aca="false">+'Tabela I'!L64</f>
        <v>0</v>
      </c>
    </row>
    <row r="32" customFormat="false" ht="12.75" hidden="false" customHeight="false" outlineLevel="0" collapsed="false">
      <c r="A32" s="162" t="n">
        <f aca="false">+'Tabela I'!$K$2</f>
        <v>0</v>
      </c>
      <c r="B32" s="162" t="n">
        <f aca="false">+'Tabela I'!$K$1</f>
        <v>2020</v>
      </c>
      <c r="C32" s="164" t="n">
        <f aca="false">+'Tabela I'!A65</f>
        <v>0</v>
      </c>
      <c r="D32" s="164" t="n">
        <f aca="false">+'Tabela I'!C65</f>
        <v>0</v>
      </c>
      <c r="E32" s="164" t="n">
        <f aca="false">+'Tabela I'!E65</f>
        <v>0</v>
      </c>
      <c r="F32" s="164" t="n">
        <f aca="false">+'Tabela I'!F65</f>
        <v>0</v>
      </c>
      <c r="G32" s="164" t="n">
        <f aca="false">+'Tabela I'!G65</f>
        <v>0</v>
      </c>
      <c r="H32" s="164" t="n">
        <f aca="false">+'Tabela I'!H65</f>
        <v>0</v>
      </c>
      <c r="I32" s="164" t="n">
        <f aca="false">+'Tabela I'!I65</f>
        <v>0</v>
      </c>
      <c r="J32" s="164" t="n">
        <f aca="false">+'Tabela I'!J65</f>
        <v>0</v>
      </c>
      <c r="K32" s="164" t="n">
        <f aca="false">+'Tabela I'!L65</f>
        <v>0</v>
      </c>
    </row>
    <row r="33" customFormat="false" ht="12.75" hidden="false" customHeight="false" outlineLevel="0" collapsed="false">
      <c r="A33" s="162" t="n">
        <f aca="false">+'Tabela I'!$K$2</f>
        <v>0</v>
      </c>
      <c r="B33" s="162" t="n">
        <f aca="false">+'Tabela I'!$K$1</f>
        <v>2020</v>
      </c>
      <c r="C33" s="164" t="n">
        <f aca="false">+'Tabela I'!A66</f>
        <v>0</v>
      </c>
      <c r="D33" s="164" t="n">
        <f aca="false">+'Tabela I'!C66</f>
        <v>0</v>
      </c>
      <c r="E33" s="164" t="n">
        <f aca="false">+'Tabela I'!E66</f>
        <v>0</v>
      </c>
      <c r="F33" s="164" t="n">
        <f aca="false">+'Tabela I'!F66</f>
        <v>0</v>
      </c>
      <c r="G33" s="164" t="n">
        <f aca="false">+'Tabela I'!G66</f>
        <v>0</v>
      </c>
      <c r="H33" s="164" t="n">
        <f aca="false">+'Tabela I'!H66</f>
        <v>0</v>
      </c>
      <c r="I33" s="164" t="n">
        <f aca="false">+'Tabela I'!I66</f>
        <v>0</v>
      </c>
      <c r="J33" s="164" t="n">
        <f aca="false">+'Tabela I'!J66</f>
        <v>0</v>
      </c>
      <c r="K33" s="164" t="n">
        <f aca="false">+'Tabela I'!L66</f>
        <v>0</v>
      </c>
    </row>
    <row r="34" customFormat="false" ht="12.75" hidden="false" customHeight="false" outlineLevel="0" collapsed="false">
      <c r="A34" s="162" t="n">
        <f aca="false">+'Tabela I'!$K$2</f>
        <v>0</v>
      </c>
      <c r="B34" s="162" t="n">
        <f aca="false">+'Tabela I'!$K$1</f>
        <v>2020</v>
      </c>
      <c r="C34" s="164" t="n">
        <f aca="false">+'Tabela I'!A67</f>
        <v>0</v>
      </c>
      <c r="D34" s="164" t="n">
        <f aca="false">+'Tabela I'!C67</f>
        <v>0</v>
      </c>
      <c r="E34" s="164" t="n">
        <f aca="false">+'Tabela I'!E67</f>
        <v>0</v>
      </c>
      <c r="F34" s="164" t="n">
        <f aca="false">+'Tabela I'!F67</f>
        <v>0</v>
      </c>
      <c r="G34" s="164" t="n">
        <f aca="false">+'Tabela I'!G67</f>
        <v>0</v>
      </c>
      <c r="H34" s="164" t="n">
        <f aca="false">+'Tabela I'!H67</f>
        <v>0</v>
      </c>
      <c r="I34" s="164" t="n">
        <f aca="false">+'Tabela I'!I67</f>
        <v>0</v>
      </c>
      <c r="J34" s="164" t="n">
        <f aca="false">+'Tabela I'!J67</f>
        <v>0</v>
      </c>
      <c r="K34" s="164" t="n">
        <f aca="false">+'Tabela I'!L67</f>
        <v>0</v>
      </c>
    </row>
    <row r="35" customFormat="false" ht="12.75" hidden="false" customHeight="false" outlineLevel="0" collapsed="false">
      <c r="A35" s="162" t="n">
        <f aca="false">+'Tabela I'!$K$2</f>
        <v>0</v>
      </c>
      <c r="B35" s="162" t="n">
        <f aca="false">+'Tabela I'!$K$1</f>
        <v>2020</v>
      </c>
      <c r="C35" s="164" t="n">
        <f aca="false">+'Tabela I'!A68</f>
        <v>0</v>
      </c>
      <c r="D35" s="164" t="n">
        <f aca="false">+'Tabela I'!C68</f>
        <v>0</v>
      </c>
      <c r="E35" s="164" t="n">
        <f aca="false">+'Tabela I'!E68</f>
        <v>0</v>
      </c>
      <c r="F35" s="164" t="n">
        <f aca="false">+'Tabela I'!F68</f>
        <v>0</v>
      </c>
      <c r="G35" s="164" t="n">
        <f aca="false">+'Tabela I'!G68</f>
        <v>0</v>
      </c>
      <c r="H35" s="164" t="n">
        <f aca="false">+'Tabela I'!H68</f>
        <v>0</v>
      </c>
      <c r="I35" s="164" t="n">
        <f aca="false">+'Tabela I'!I68</f>
        <v>0</v>
      </c>
      <c r="J35" s="164" t="n">
        <f aca="false">+'Tabela I'!J68</f>
        <v>0</v>
      </c>
      <c r="K35" s="164" t="n">
        <f aca="false">+'Tabela I'!L68</f>
        <v>0</v>
      </c>
    </row>
    <row r="36" customFormat="false" ht="12.75" hidden="false" customHeight="false" outlineLevel="0" collapsed="false">
      <c r="A36" s="162" t="n">
        <f aca="false">+'Tabela I'!$K$2</f>
        <v>0</v>
      </c>
      <c r="B36" s="162" t="n">
        <f aca="false">+'Tabela I'!$K$1</f>
        <v>2020</v>
      </c>
      <c r="C36" s="164" t="n">
        <f aca="false">+'Tabela I'!A69</f>
        <v>0</v>
      </c>
      <c r="D36" s="164" t="n">
        <f aca="false">+'Tabela I'!C69</f>
        <v>0</v>
      </c>
      <c r="E36" s="164" t="n">
        <f aca="false">+'Tabela I'!E69</f>
        <v>0</v>
      </c>
      <c r="F36" s="164" t="n">
        <f aca="false">+'Tabela I'!F69</f>
        <v>0</v>
      </c>
      <c r="G36" s="164" t="n">
        <f aca="false">+'Tabela I'!G69</f>
        <v>0</v>
      </c>
      <c r="H36" s="164" t="n">
        <f aca="false">+'Tabela I'!H69</f>
        <v>0</v>
      </c>
      <c r="I36" s="164" t="n">
        <f aca="false">+'Tabela I'!I69</f>
        <v>0</v>
      </c>
      <c r="J36" s="164" t="n">
        <f aca="false">+'Tabela I'!J69</f>
        <v>0</v>
      </c>
      <c r="K36" s="164" t="n">
        <f aca="false">+'Tabela I'!L69</f>
        <v>0</v>
      </c>
    </row>
    <row r="37" customFormat="false" ht="12.75" hidden="false" customHeight="false" outlineLevel="0" collapsed="false">
      <c r="D37" s="165" t="n">
        <f aca="false">SUM(D22:D36)</f>
        <v>0</v>
      </c>
      <c r="E37" s="165" t="n">
        <f aca="false">SUM(E22:E36)</f>
        <v>0</v>
      </c>
      <c r="F37" s="165" t="n">
        <f aca="false">SUM(F22:F36)</f>
        <v>0</v>
      </c>
      <c r="G37" s="165" t="n">
        <f aca="false">SUM(G22:G36)</f>
        <v>0</v>
      </c>
      <c r="H37" s="165" t="n">
        <f aca="false">SUM(H22:H36)</f>
        <v>0</v>
      </c>
      <c r="I37" s="165" t="n">
        <f aca="false">SUM(I22:I36)</f>
        <v>0</v>
      </c>
      <c r="J37" s="165" t="n">
        <f aca="false">SUM(J22:J36)</f>
        <v>0</v>
      </c>
      <c r="K37" s="165" t="n">
        <f aca="false">SUM(K22:K36)</f>
        <v>0</v>
      </c>
    </row>
  </sheetData>
  <sheetProtection sheet="true" password="ccf6" objects="true" scenarios="true"/>
  <printOptions headings="false" gridLines="false" gridLinesSet="true" horizontalCentered="false" verticalCentered="false"/>
  <pageMargins left="0.75" right="0.75" top="1" bottom="1" header="0.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&amp;R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true"/>
  </sheetPr>
  <dimension ref="A1:AF188"/>
  <sheetViews>
    <sheetView showFormulas="false" showGridLines="false" showRowColHeaders="true" showZeros="true" rightToLeft="false" tabSelected="true" showOutlineSymbols="true" defaultGridColor="true" view="pageBreakPreview" topLeftCell="A1" colorId="64" zoomScale="70" zoomScaleNormal="100" zoomScalePageLayoutView="70" workbookViewId="0">
      <pane xSplit="0" ySplit="7" topLeftCell="A8" activePane="bottomLeft" state="frozen"/>
      <selection pane="topLeft" activeCell="A1" activeCellId="0" sqref="A1"/>
      <selection pane="bottomLeft" activeCell="L120" activeCellId="0" sqref="L120"/>
    </sheetView>
  </sheetViews>
  <sheetFormatPr defaultColWidth="9.13671875" defaultRowHeight="15" zeroHeight="false" outlineLevelRow="0" outlineLevelCol="0"/>
  <cols>
    <col collapsed="false" customWidth="true" hidden="false" outlineLevel="0" max="1" min="1" style="166" width="6.28"/>
    <col collapsed="false" customWidth="true" hidden="false" outlineLevel="0" max="2" min="2" style="167" width="18.42"/>
    <col collapsed="false" customWidth="true" hidden="true" outlineLevel="0" max="3" min="3" style="167" width="10.99"/>
    <col collapsed="false" customWidth="true" hidden="false" outlineLevel="0" max="4" min="4" style="167" width="20.42"/>
    <col collapsed="false" customWidth="true" hidden="false" outlineLevel="0" max="5" min="5" style="168" width="22.01"/>
    <col collapsed="false" customWidth="true" hidden="true" outlineLevel="0" max="6" min="6" style="168" width="7.15"/>
    <col collapsed="false" customWidth="true" hidden="false" outlineLevel="0" max="7" min="7" style="166" width="21.71"/>
    <col collapsed="false" customWidth="true" hidden="false" outlineLevel="0" max="8" min="8" style="169" width="11.42"/>
    <col collapsed="false" customWidth="true" hidden="false" outlineLevel="0" max="9" min="9" style="169" width="10.99"/>
    <col collapsed="false" customWidth="true" hidden="false" outlineLevel="0" max="10" min="10" style="166" width="13.43"/>
    <col collapsed="false" customWidth="true" hidden="false" outlineLevel="0" max="11" min="11" style="166" width="14.69"/>
    <col collapsed="false" customWidth="true" hidden="false" outlineLevel="0" max="13" min="12" style="166" width="13.57"/>
    <col collapsed="false" customWidth="true" hidden="false" outlineLevel="0" max="14" min="14" style="166" width="14.43"/>
    <col collapsed="false" customWidth="true" hidden="false" outlineLevel="0" max="15" min="15" style="166" width="14.69"/>
    <col collapsed="false" customWidth="true" hidden="false" outlineLevel="0" max="16" min="16" style="166" width="15.57"/>
    <col collapsed="false" customWidth="true" hidden="false" outlineLevel="0" max="17" min="17" style="166" width="10.42"/>
    <col collapsed="false" customWidth="true" hidden="false" outlineLevel="0" max="18" min="18" style="166" width="10.71"/>
    <col collapsed="false" customWidth="true" hidden="false" outlineLevel="0" max="20" min="19" style="166" width="15.57"/>
    <col collapsed="false" customWidth="true" hidden="false" outlineLevel="0" max="21" min="21" style="166" width="12.29"/>
    <col collapsed="false" customWidth="true" hidden="true" outlineLevel="0" max="22" min="22" style="166" width="12.86"/>
    <col collapsed="false" customWidth="true" hidden="true" outlineLevel="0" max="23" min="23" style="166" width="7.41"/>
    <col collapsed="false" customWidth="true" hidden="true" outlineLevel="0" max="24" min="24" style="166" width="6.88"/>
    <col collapsed="false" customWidth="true" hidden="true" outlineLevel="0" max="26" min="25" style="166" width="6.15"/>
    <col collapsed="false" customWidth="false" hidden="true" outlineLevel="0" max="29" min="27" style="166" width="9.13"/>
    <col collapsed="false" customWidth="false" hidden="false" outlineLevel="0" max="1025" min="30" style="166" width="9.13"/>
  </cols>
  <sheetData>
    <row r="1" s="171" customFormat="true" ht="21" hidden="false" customHeight="true" outlineLevel="0" collapsed="false">
      <c r="A1" s="170" t="str">
        <f aca="false">'Tabela I'!A1</f>
        <v>Kantonalni/Okružni sud:</v>
      </c>
      <c r="C1" s="172"/>
      <c r="E1" s="173" t="str">
        <f aca="false">'Tabela I'!C1</f>
        <v>ŽUPANIJSKI SUD ŠIROKI BRIJEG</v>
      </c>
      <c r="F1" s="174"/>
      <c r="G1" s="175"/>
      <c r="H1" s="176"/>
      <c r="I1" s="177"/>
      <c r="V1" s="178"/>
    </row>
    <row r="2" s="171" customFormat="true" ht="18" hidden="false" customHeight="true" outlineLevel="0" collapsed="false">
      <c r="A2" s="179" t="s">
        <v>23</v>
      </c>
      <c r="C2" s="180" t="s">
        <v>24</v>
      </c>
      <c r="D2" s="181" t="str">
        <f aca="false">'Tabela I'!B2</f>
        <v>1.1.2020.-31.12.2020.</v>
      </c>
      <c r="E2" s="182"/>
      <c r="F2" s="183"/>
      <c r="G2" s="175"/>
      <c r="H2" s="176"/>
      <c r="I2" s="177"/>
    </row>
    <row r="3" s="171" customFormat="true" ht="43.5" hidden="false" customHeight="true" outlineLevel="0" collapsed="false">
      <c r="A3" s="184" t="s">
        <v>101</v>
      </c>
      <c r="B3" s="184"/>
      <c r="C3" s="184"/>
      <c r="D3" s="184"/>
      <c r="E3" s="184"/>
      <c r="F3" s="184"/>
      <c r="G3" s="184"/>
      <c r="H3" s="184"/>
      <c r="I3" s="184"/>
      <c r="J3" s="184"/>
      <c r="K3" s="184"/>
      <c r="L3" s="184"/>
      <c r="M3" s="184"/>
      <c r="N3" s="184"/>
      <c r="O3" s="184"/>
      <c r="P3" s="184"/>
      <c r="Q3" s="184"/>
      <c r="R3" s="184"/>
      <c r="S3" s="184"/>
      <c r="T3" s="184"/>
      <c r="U3" s="184"/>
      <c r="V3" s="184"/>
    </row>
    <row r="4" s="171" customFormat="true" ht="5.25" hidden="false" customHeight="true" outlineLevel="0" collapsed="false">
      <c r="A4" s="185"/>
      <c r="B4" s="175"/>
      <c r="C4" s="175"/>
      <c r="D4" s="175"/>
      <c r="E4" s="175"/>
      <c r="F4" s="175"/>
      <c r="G4" s="175"/>
      <c r="H4" s="176"/>
      <c r="I4" s="177"/>
    </row>
    <row r="5" s="195" customFormat="true" ht="83.25" hidden="false" customHeight="true" outlineLevel="0" collapsed="false">
      <c r="A5" s="186" t="s">
        <v>102</v>
      </c>
      <c r="B5" s="187" t="s">
        <v>103</v>
      </c>
      <c r="C5" s="188" t="s">
        <v>104</v>
      </c>
      <c r="D5" s="188" t="s">
        <v>105</v>
      </c>
      <c r="E5" s="188" t="s">
        <v>106</v>
      </c>
      <c r="F5" s="188"/>
      <c r="G5" s="188" t="s">
        <v>107</v>
      </c>
      <c r="H5" s="189" t="s">
        <v>108</v>
      </c>
      <c r="I5" s="189"/>
      <c r="J5" s="188" t="s">
        <v>109</v>
      </c>
      <c r="K5" s="188" t="s">
        <v>110</v>
      </c>
      <c r="L5" s="188" t="s">
        <v>111</v>
      </c>
      <c r="M5" s="188" t="s">
        <v>112</v>
      </c>
      <c r="N5" s="188" t="s">
        <v>113</v>
      </c>
      <c r="O5" s="188" t="s">
        <v>114</v>
      </c>
      <c r="P5" s="188" t="s">
        <v>115</v>
      </c>
      <c r="Q5" s="190" t="s">
        <v>116</v>
      </c>
      <c r="R5" s="190"/>
      <c r="S5" s="190"/>
      <c r="T5" s="190"/>
      <c r="U5" s="190"/>
      <c r="V5" s="191" t="s">
        <v>117</v>
      </c>
      <c r="W5" s="192" t="s">
        <v>118</v>
      </c>
      <c r="X5" s="192" t="s">
        <v>119</v>
      </c>
      <c r="Y5" s="192" t="s">
        <v>120</v>
      </c>
      <c r="Z5" s="193" t="s">
        <v>121</v>
      </c>
      <c r="AA5" s="194" t="s">
        <v>122</v>
      </c>
      <c r="AB5" s="194"/>
      <c r="AC5" s="194"/>
      <c r="AD5" s="194"/>
    </row>
    <row r="6" s="195" customFormat="true" ht="74.25" hidden="false" customHeight="true" outlineLevel="0" collapsed="false">
      <c r="A6" s="186"/>
      <c r="B6" s="187"/>
      <c r="C6" s="188"/>
      <c r="D6" s="188"/>
      <c r="E6" s="188"/>
      <c r="F6" s="188"/>
      <c r="G6" s="188"/>
      <c r="H6" s="196" t="s">
        <v>123</v>
      </c>
      <c r="I6" s="196" t="s">
        <v>124</v>
      </c>
      <c r="J6" s="188"/>
      <c r="K6" s="188"/>
      <c r="L6" s="188"/>
      <c r="M6" s="188"/>
      <c r="N6" s="188"/>
      <c r="O6" s="188"/>
      <c r="P6" s="188"/>
      <c r="Q6" s="197" t="s">
        <v>125</v>
      </c>
      <c r="R6" s="197" t="s">
        <v>126</v>
      </c>
      <c r="S6" s="197" t="s">
        <v>127</v>
      </c>
      <c r="T6" s="197" t="s">
        <v>128</v>
      </c>
      <c r="U6" s="197" t="s">
        <v>129</v>
      </c>
      <c r="V6" s="191"/>
      <c r="W6" s="192"/>
      <c r="X6" s="192"/>
      <c r="Y6" s="192"/>
      <c r="Z6" s="193"/>
      <c r="AA6" s="194"/>
      <c r="AB6" s="194"/>
      <c r="AC6" s="194"/>
      <c r="AD6" s="194"/>
    </row>
    <row r="7" s="206" customFormat="true" ht="13.5" hidden="false" customHeight="true" outlineLevel="0" collapsed="false">
      <c r="A7" s="198" t="s">
        <v>40</v>
      </c>
      <c r="B7" s="199" t="s">
        <v>130</v>
      </c>
      <c r="C7" s="199" t="s">
        <v>42</v>
      </c>
      <c r="D7" s="199" t="s">
        <v>42</v>
      </c>
      <c r="E7" s="199" t="s">
        <v>43</v>
      </c>
      <c r="F7" s="199"/>
      <c r="G7" s="199" t="s">
        <v>44</v>
      </c>
      <c r="H7" s="199" t="s">
        <v>45</v>
      </c>
      <c r="I7" s="199" t="s">
        <v>46</v>
      </c>
      <c r="J7" s="199" t="s">
        <v>47</v>
      </c>
      <c r="K7" s="199" t="s">
        <v>131</v>
      </c>
      <c r="L7" s="199" t="s">
        <v>49</v>
      </c>
      <c r="M7" s="199" t="s">
        <v>83</v>
      </c>
      <c r="N7" s="199" t="s">
        <v>132</v>
      </c>
      <c r="O7" s="199" t="s">
        <v>133</v>
      </c>
      <c r="P7" s="200" t="s">
        <v>134</v>
      </c>
      <c r="Q7" s="201" t="s">
        <v>135</v>
      </c>
      <c r="R7" s="202" t="s">
        <v>136</v>
      </c>
      <c r="S7" s="202" t="s">
        <v>137</v>
      </c>
      <c r="T7" s="202" t="s">
        <v>138</v>
      </c>
      <c r="U7" s="200" t="s">
        <v>139</v>
      </c>
      <c r="V7" s="203" t="s">
        <v>140</v>
      </c>
      <c r="W7" s="204" t="n">
        <v>1</v>
      </c>
      <c r="X7" s="204" t="n">
        <v>0.9</v>
      </c>
      <c r="Y7" s="204" t="n">
        <v>0.8</v>
      </c>
      <c r="Z7" s="204" t="n">
        <v>0.5</v>
      </c>
      <c r="AA7" s="204" t="n">
        <v>0.25</v>
      </c>
      <c r="AB7" s="205" t="s">
        <v>141</v>
      </c>
      <c r="AC7" s="194"/>
      <c r="AD7" s="194"/>
      <c r="AE7" s="194"/>
    </row>
    <row r="8" s="224" customFormat="true" ht="15" hidden="false" customHeight="false" outlineLevel="0" collapsed="false">
      <c r="A8" s="207" t="n">
        <v>1</v>
      </c>
      <c r="B8" s="208" t="s">
        <v>142</v>
      </c>
      <c r="C8" s="209"/>
      <c r="D8" s="210"/>
      <c r="E8" s="196" t="s">
        <v>143</v>
      </c>
      <c r="F8" s="211"/>
      <c r="G8" s="212" t="n">
        <v>0.5</v>
      </c>
      <c r="H8" s="213" t="s">
        <v>144</v>
      </c>
      <c r="I8" s="213" t="s">
        <v>145</v>
      </c>
      <c r="J8" s="214" t="n">
        <v>262</v>
      </c>
      <c r="K8" s="215" t="n">
        <v>15</v>
      </c>
      <c r="L8" s="216" t="n">
        <v>0.8906</v>
      </c>
      <c r="M8" s="216"/>
      <c r="N8" s="216"/>
      <c r="O8" s="217" t="n">
        <f aca="false">IF(G8="","",IF(G8="Ne treba raditi na predm.",1+SUM(L8:N8),(SUM(L8:N8)/G8)))</f>
        <v>1.7812</v>
      </c>
      <c r="P8" s="218" t="n">
        <f aca="false">IF(K8&gt;0,O8*(J8/(J8-K8)),O8)</f>
        <v>1.88937004048583</v>
      </c>
      <c r="Q8" s="219"/>
      <c r="R8" s="220"/>
      <c r="S8" s="220"/>
      <c r="T8" s="220"/>
      <c r="U8" s="221" t="str">
        <f aca="false">IF(Q8="","",R8/(Q8-S8))</f>
        <v/>
      </c>
      <c r="V8" s="222" t="n">
        <f aca="false">IF(P8="","",IF(C8="Ne","",IF(G8="Ne treba raditi na predm.","",IF(P8&gt;1,10,IF(U8="",IF(P8&gt;0.9,8,IF(P8&gt;0.8,6,IF(P8&gt;0.7,4,IF(P8&gt;0.6,2,0)))),IF(U8=1,10,IF(U8&gt;0.9,8,IF(U8&gt;0.8,6,IF(U8&gt;0.7,5,IF(U8&gt;0.6,4,IF(U8&gt;0.5,2,0)))))))))))</f>
        <v>10</v>
      </c>
      <c r="W8" s="223" t="n">
        <v>0.7</v>
      </c>
      <c r="X8" s="223" t="n">
        <v>0.5</v>
      </c>
      <c r="Y8" s="223" t="n">
        <v>0.4</v>
      </c>
      <c r="Z8" s="223" t="n">
        <v>0.3</v>
      </c>
      <c r="AA8" s="205" t="s">
        <v>141</v>
      </c>
      <c r="AB8" s="192"/>
      <c r="AC8" s="194"/>
      <c r="AD8" s="194"/>
      <c r="AE8" s="194"/>
    </row>
    <row r="9" s="224" customFormat="true" ht="15.75" hidden="false" customHeight="false" outlineLevel="0" collapsed="false">
      <c r="A9" s="207"/>
      <c r="B9" s="208"/>
      <c r="C9" s="209"/>
      <c r="D9" s="210"/>
      <c r="E9" s="225" t="s">
        <v>143</v>
      </c>
      <c r="F9" s="226"/>
      <c r="G9" s="227"/>
      <c r="H9" s="228"/>
      <c r="I9" s="228"/>
      <c r="J9" s="229" t="n">
        <v>262</v>
      </c>
      <c r="K9" s="230"/>
      <c r="L9" s="231"/>
      <c r="M9" s="231"/>
      <c r="N9" s="232"/>
      <c r="O9" s="233" t="str">
        <f aca="false">IF(G9="","",IF(G9="Ne treba raditi na predm.",1+SUM(L9:N9),(SUM(L9:N9)/G9)))</f>
        <v/>
      </c>
      <c r="P9" s="234" t="str">
        <f aca="false">IF(K9&gt;0,O9*(J9/(J9-K9)),O9)</f>
        <v/>
      </c>
      <c r="Q9" s="235"/>
      <c r="R9" s="236"/>
      <c r="S9" s="236"/>
      <c r="T9" s="236"/>
      <c r="U9" s="234" t="str">
        <f aca="false">IF(Q9="","",R9/(Q9-S9))</f>
        <v/>
      </c>
      <c r="V9" s="237" t="str">
        <f aca="false">IF(P9="","",IF(C9="Ne","",IF(G9="Ne treba raditi na predm.","",IF(P9&gt;1,10,IF(U9="",IF(P9&gt;0.9,8,IF(P9&gt;0.8,6,IF(P9&gt;0.7,4,IF(P9&gt;0.6,2,0)))),IF(U9=1,10,IF(U9&gt;0.9,8,IF(U9&gt;0.8,6,IF(U9&gt;0.7,5,IF(U9&gt;0.6,4,IF(U9&gt;0.5,2,0)))))))))))</f>
        <v/>
      </c>
      <c r="W9" s="223"/>
      <c r="X9" s="223"/>
      <c r="Y9" s="223"/>
      <c r="Z9" s="223"/>
      <c r="AA9" s="205"/>
      <c r="AB9" s="192"/>
      <c r="AC9" s="194"/>
      <c r="AD9" s="194"/>
      <c r="AE9" s="194"/>
    </row>
    <row r="10" s="192" customFormat="true" ht="13.8" hidden="false" customHeight="false" outlineLevel="0" collapsed="false">
      <c r="A10" s="238" t="n">
        <v>2</v>
      </c>
      <c r="B10" s="239" t="s">
        <v>146</v>
      </c>
      <c r="C10" s="240"/>
      <c r="D10" s="241" t="s">
        <v>147</v>
      </c>
      <c r="E10" s="242" t="s">
        <v>148</v>
      </c>
      <c r="F10" s="243" t="n">
        <f aca="false">IF(E10="Sudija",1,IF(E10="Stručni saradnik",1,""))</f>
        <v>1</v>
      </c>
      <c r="G10" s="244" t="n">
        <v>1</v>
      </c>
      <c r="H10" s="245" t="s">
        <v>144</v>
      </c>
      <c r="I10" s="245" t="s">
        <v>145</v>
      </c>
      <c r="J10" s="246" t="n">
        <v>262</v>
      </c>
      <c r="K10" s="247" t="n">
        <v>101</v>
      </c>
      <c r="L10" s="248" t="n">
        <v>0.408</v>
      </c>
      <c r="M10" s="248"/>
      <c r="N10" s="248"/>
      <c r="O10" s="249" t="n">
        <f aca="false">IF(G10="","",IF(G10="Ne treba raditi na predm.",1+SUM(L10:N10),(SUM(L10:N10)/G10)))</f>
        <v>0.408</v>
      </c>
      <c r="P10" s="218" t="n">
        <f aca="false">IF(K10&gt;0,O10*(J10/(J10-K10)),O10)</f>
        <v>0.663950310559006</v>
      </c>
      <c r="Q10" s="250"/>
      <c r="R10" s="251"/>
      <c r="S10" s="251"/>
      <c r="T10" s="251"/>
      <c r="U10" s="218" t="str">
        <f aca="false">IF(Q10="","",R10/(Q10-S10))</f>
        <v/>
      </c>
      <c r="V10" s="252" t="n">
        <f aca="false">IF(P10="","",IF(C10="Ne","",IF(G10="Ne treba raditi na predm.","", IF(P10&gt;1,30,IF(U10="",IF(P10&gt;0.9,25,IF(P10&gt;0.8,20,IF(P10&gt;0.7,16,IF(P10&gt;0.6,10,IF(P10&gt;0.5,4,0))))),IF(U10=1,30,IF(U10&gt;0.9,25,IF(U10&gt;0.8,20,IF(U10&gt;0.7,15,IF(U10&gt;0.6,10,IF(U10&gt;0.5,5,0)))))))))))</f>
        <v>10</v>
      </c>
      <c r="W10" s="192" t="s">
        <v>149</v>
      </c>
      <c r="X10" s="192" t="s">
        <v>150</v>
      </c>
    </row>
    <row r="11" s="192" customFormat="true" ht="13.8" hidden="false" customHeight="false" outlineLevel="0" collapsed="false">
      <c r="A11" s="253" t="n">
        <v>3</v>
      </c>
      <c r="B11" s="254" t="s">
        <v>151</v>
      </c>
      <c r="C11" s="240"/>
      <c r="D11" s="239" t="s">
        <v>147</v>
      </c>
      <c r="E11" s="242" t="s">
        <v>118</v>
      </c>
      <c r="F11" s="255" t="n">
        <f aca="false">IF(E11="Sudija",1,IF(E11="Stručni saradnik",1,""))</f>
        <v>1</v>
      </c>
      <c r="G11" s="244" t="n">
        <v>1</v>
      </c>
      <c r="H11" s="213" t="s">
        <v>144</v>
      </c>
      <c r="I11" s="213" t="s">
        <v>145</v>
      </c>
      <c r="J11" s="214" t="n">
        <v>262</v>
      </c>
      <c r="K11" s="247" t="n">
        <v>11</v>
      </c>
      <c r="L11" s="248" t="n">
        <v>0.6417</v>
      </c>
      <c r="M11" s="248"/>
      <c r="N11" s="248"/>
      <c r="O11" s="217" t="n">
        <f aca="false">IF(G11="","",IF(G11="Ne treba raditi na predm.",1+SUM(L11:N11),(SUM(L11:N11)/G11)))</f>
        <v>0.6417</v>
      </c>
      <c r="P11" s="218" t="n">
        <f aca="false">IF(K11&gt;0,O11*(J11/(J11-K11)),O11)</f>
        <v>0.669822310756972</v>
      </c>
      <c r="Q11" s="219"/>
      <c r="R11" s="220"/>
      <c r="S11" s="220"/>
      <c r="T11" s="220"/>
      <c r="U11" s="221" t="str">
        <f aca="false">IF(Q11="","",R11/(Q11-S11))</f>
        <v/>
      </c>
      <c r="V11" s="252" t="n">
        <f aca="false">IF(P11="","",IF(C11="Ne","",IF(G11="Ne treba raditi na predm.","", IF(P11&gt;1,30,IF(U11="",IF(P11&gt;0.9,25,IF(P11&gt;0.8,20,IF(P11&gt;0.7,16,IF(P11&gt;0.6,10,IF(P11&gt;0.5,4,0))))),IF(U11=1,30,IF(U11&gt;0.9,25,IF(U11&gt;0.8,20,IF(U11&gt;0.7,15,IF(U11&gt;0.6,10,IF(U11&gt;0.5,5,0)))))))))))</f>
        <v>10</v>
      </c>
    </row>
    <row r="12" s="192" customFormat="true" ht="13.8" hidden="false" customHeight="false" outlineLevel="0" collapsed="false">
      <c r="A12" s="253" t="n">
        <v>4</v>
      </c>
      <c r="B12" s="254" t="s">
        <v>152</v>
      </c>
      <c r="C12" s="240"/>
      <c r="D12" s="239" t="s">
        <v>147</v>
      </c>
      <c r="E12" s="242" t="s">
        <v>118</v>
      </c>
      <c r="F12" s="255" t="n">
        <f aca="false">IF(E12="Sudija",1,IF(E12="Stručni saradnik",1,""))</f>
        <v>1</v>
      </c>
      <c r="G12" s="244" t="n">
        <v>1</v>
      </c>
      <c r="H12" s="213" t="s">
        <v>144</v>
      </c>
      <c r="I12" s="213" t="s">
        <v>145</v>
      </c>
      <c r="J12" s="214" t="n">
        <v>262</v>
      </c>
      <c r="K12" s="247" t="n">
        <v>47</v>
      </c>
      <c r="L12" s="248" t="n">
        <v>0.85</v>
      </c>
      <c r="M12" s="248"/>
      <c r="N12" s="248" t="n">
        <v>0.0727</v>
      </c>
      <c r="O12" s="217" t="n">
        <f aca="false">IF(G12="","",IF(G12="Ne treba raditi na predm.",1+SUM(L12:N12),(SUM(L12:N12)/G12)))</f>
        <v>0.9227</v>
      </c>
      <c r="P12" s="218" t="n">
        <f aca="false">IF(K12&gt;0,O12*(J12/(J12-K12)),O12)</f>
        <v>1.12440651162791</v>
      </c>
      <c r="Q12" s="219"/>
      <c r="R12" s="220"/>
      <c r="S12" s="220"/>
      <c r="T12" s="220"/>
      <c r="U12" s="221" t="str">
        <f aca="false">IF(Q12="","",R12/(Q12-S12))</f>
        <v/>
      </c>
      <c r="V12" s="252" t="n">
        <f aca="false">IF(P12="","",IF(C12="Ne","",IF(G12="Ne treba raditi na predm.","", IF(P12&gt;1,30,IF(U12="",IF(P12&gt;0.9,25,IF(P12&gt;0.8,20,IF(P12&gt;0.7,16,IF(P12&gt;0.6,10,IF(P12&gt;0.5,4,0))))),IF(U12=1,30,IF(U12&gt;0.9,25,IF(U12&gt;0.8,20,IF(U12&gt;0.7,15,IF(U12&gt;0.6,10,IF(U12&gt;0.5,5,0)))))))))))</f>
        <v>30</v>
      </c>
    </row>
    <row r="13" s="192" customFormat="true" ht="13.8" hidden="false" customHeight="false" outlineLevel="0" collapsed="false">
      <c r="A13" s="253" t="n">
        <v>5</v>
      </c>
      <c r="B13" s="254" t="s">
        <v>153</v>
      </c>
      <c r="C13" s="240"/>
      <c r="D13" s="239" t="s">
        <v>147</v>
      </c>
      <c r="E13" s="242" t="s">
        <v>118</v>
      </c>
      <c r="F13" s="255" t="n">
        <f aca="false">IF(E13="Sudija",1,IF(E13="Stručni saradnik",1,""))</f>
        <v>1</v>
      </c>
      <c r="G13" s="244" t="n">
        <v>1</v>
      </c>
      <c r="H13" s="213" t="s">
        <v>144</v>
      </c>
      <c r="I13" s="213" t="s">
        <v>145</v>
      </c>
      <c r="J13" s="214" t="n">
        <v>262</v>
      </c>
      <c r="K13" s="247" t="n">
        <v>17</v>
      </c>
      <c r="L13" s="248" t="n">
        <v>0.7816</v>
      </c>
      <c r="M13" s="248"/>
      <c r="N13" s="248"/>
      <c r="O13" s="217" t="n">
        <f aca="false">IF(G13="","",IF(G13="Ne treba raditi na predm.",1+SUM(L13:N13),(SUM(L13:N13)/G13)))</f>
        <v>0.7816</v>
      </c>
      <c r="P13" s="218" t="n">
        <f aca="false">IF(K13&gt;0,O13*(J13/(J13-K13)),O13)</f>
        <v>0.835833469387755</v>
      </c>
      <c r="Q13" s="219"/>
      <c r="R13" s="220"/>
      <c r="S13" s="220"/>
      <c r="T13" s="220"/>
      <c r="U13" s="221" t="str">
        <f aca="false">IF(Q13="","",R13/(Q13-S13))</f>
        <v/>
      </c>
      <c r="V13" s="252" t="n">
        <f aca="false">IF(P13="","",IF(C13="Ne","",IF(G13="Ne treba raditi na predm.","", IF(P13&gt;1,30,IF(U13="",IF(P13&gt;0.9,25,IF(P13&gt;0.8,20,IF(P13&gt;0.7,16,IF(P13&gt;0.6,10,IF(P13&gt;0.5,4,0))))),IF(U13=1,30,IF(U13&gt;0.9,25,IF(U13&gt;0.8,20,IF(U13&gt;0.7,15,IF(U13&gt;0.6,10,IF(U13&gt;0.5,5,0)))))))))))</f>
        <v>20</v>
      </c>
    </row>
    <row r="14" s="192" customFormat="true" ht="15" hidden="false" customHeight="false" outlineLevel="0" collapsed="false">
      <c r="A14" s="253" t="n">
        <v>6</v>
      </c>
      <c r="B14" s="254"/>
      <c r="C14" s="240"/>
      <c r="D14" s="239"/>
      <c r="E14" s="242"/>
      <c r="F14" s="255" t="str">
        <f aca="false">IF(E14="Sudija",1,IF(E14="Stručni saradnik",1,""))</f>
        <v/>
      </c>
      <c r="G14" s="244"/>
      <c r="H14" s="213"/>
      <c r="I14" s="213"/>
      <c r="J14" s="214" t="n">
        <v>262</v>
      </c>
      <c r="K14" s="247"/>
      <c r="L14" s="248"/>
      <c r="M14" s="248"/>
      <c r="N14" s="248"/>
      <c r="O14" s="217" t="str">
        <f aca="false">IF(G14="","",IF(G14="Ne treba raditi na predm.",1+SUM(L14:N14),(SUM(L14:N14)/G14)))</f>
        <v/>
      </c>
      <c r="P14" s="218" t="str">
        <f aca="false">IF(K14&gt;0,O14*(J14/(J14-K14)),O14)</f>
        <v/>
      </c>
      <c r="Q14" s="219"/>
      <c r="R14" s="220"/>
      <c r="S14" s="220"/>
      <c r="T14" s="220"/>
      <c r="U14" s="221" t="str">
        <f aca="false">IF(Q14="","",R14/(Q14-S14))</f>
        <v/>
      </c>
      <c r="V14" s="252" t="str">
        <f aca="false">IF(P14="","",IF(C14="Ne","",IF(G14="Ne treba raditi na predm.","", IF(P14&gt;1,30,IF(U14="",IF(P14&gt;0.9,25,IF(P14&gt;0.8,20,IF(P14&gt;0.7,16,IF(P14&gt;0.6,10,IF(P14&gt;0.5,4,0))))),IF(U14=1,30,IF(U14&gt;0.9,25,IF(U14&gt;0.8,20,IF(U14&gt;0.7,15,IF(U14&gt;0.6,10,IF(U14&gt;0.5,5,0)))))))))))</f>
        <v/>
      </c>
    </row>
    <row r="15" s="192" customFormat="true" ht="15" hidden="false" customHeight="false" outlineLevel="0" collapsed="false">
      <c r="A15" s="253" t="n">
        <v>7</v>
      </c>
      <c r="B15" s="254"/>
      <c r="C15" s="240"/>
      <c r="D15" s="239"/>
      <c r="E15" s="242"/>
      <c r="F15" s="255" t="str">
        <f aca="false">IF(E15="Sudija",1,IF(E15="Stručni saradnik",1,""))</f>
        <v/>
      </c>
      <c r="G15" s="244"/>
      <c r="H15" s="213"/>
      <c r="I15" s="213"/>
      <c r="J15" s="214" t="n">
        <v>262</v>
      </c>
      <c r="K15" s="247"/>
      <c r="L15" s="248"/>
      <c r="M15" s="248"/>
      <c r="N15" s="248"/>
      <c r="O15" s="217" t="str">
        <f aca="false">IF(G15="","",IF(G15="Ne treba raditi na predm.",1+SUM(L15:N15),(SUM(L15:N15)/G15)))</f>
        <v/>
      </c>
      <c r="P15" s="218" t="str">
        <f aca="false">IF(K15&gt;0,O15*(J15/(J15-K15)),O15)</f>
        <v/>
      </c>
      <c r="Q15" s="219"/>
      <c r="R15" s="220"/>
      <c r="S15" s="220"/>
      <c r="T15" s="220"/>
      <c r="U15" s="221" t="str">
        <f aca="false">IF(Q15="","",R15/(Q15-S15))</f>
        <v/>
      </c>
      <c r="V15" s="252" t="str">
        <f aca="false">IF(P15="","",IF(C15="Ne","",IF(G15="Ne treba raditi na predm.","", IF(P15&gt;1,30,IF(U15="",IF(P15&gt;0.9,25,IF(P15&gt;0.8,20,IF(P15&gt;0.7,16,IF(P15&gt;0.6,10,IF(P15&gt;0.5,4,0))))),IF(U15=1,30,IF(U15&gt;0.9,25,IF(U15&gt;0.8,20,IF(U15&gt;0.7,15,IF(U15&gt;0.6,10,IF(U15&gt;0.5,5,0)))))))))))</f>
        <v/>
      </c>
    </row>
    <row r="16" s="192" customFormat="true" ht="15" hidden="false" customHeight="false" outlineLevel="0" collapsed="false">
      <c r="A16" s="253" t="n">
        <v>8</v>
      </c>
      <c r="B16" s="254"/>
      <c r="C16" s="240"/>
      <c r="D16" s="239"/>
      <c r="E16" s="242"/>
      <c r="F16" s="255" t="str">
        <f aca="false">IF(E16="Sudija",1,IF(E16="Stručni saradnik",1,""))</f>
        <v/>
      </c>
      <c r="G16" s="244"/>
      <c r="H16" s="213"/>
      <c r="I16" s="213"/>
      <c r="J16" s="214" t="n">
        <v>262</v>
      </c>
      <c r="K16" s="247"/>
      <c r="L16" s="248"/>
      <c r="M16" s="248"/>
      <c r="N16" s="248"/>
      <c r="O16" s="217" t="str">
        <f aca="false">IF(G16="","",IF(G16="Ne treba raditi na predm.",1+SUM(L16:N16),(SUM(L16:N16)/G16)))</f>
        <v/>
      </c>
      <c r="P16" s="218" t="str">
        <f aca="false">IF(K16&gt;0,O16*(J16/(J16-K16)),O16)</f>
        <v/>
      </c>
      <c r="Q16" s="219"/>
      <c r="R16" s="220"/>
      <c r="S16" s="220"/>
      <c r="T16" s="220"/>
      <c r="U16" s="221" t="str">
        <f aca="false">IF(Q16="","",R16/(Q16-S16))</f>
        <v/>
      </c>
      <c r="V16" s="252" t="str">
        <f aca="false">IF(P16="","",IF(C16="Ne","",IF(G16="Ne treba raditi na predm.","", IF(P16&gt;1,30,IF(U16="",IF(P16&gt;0.9,25,IF(P16&gt;0.8,20,IF(P16&gt;0.7,16,IF(P16&gt;0.6,10,IF(P16&gt;0.5,4,0))))),IF(U16=1,30,IF(U16&gt;0.9,25,IF(U16&gt;0.8,20,IF(U16&gt;0.7,15,IF(U16&gt;0.6,10,IF(U16&gt;0.5,5,0)))))))))))</f>
        <v/>
      </c>
    </row>
    <row r="17" s="192" customFormat="true" ht="15" hidden="false" customHeight="false" outlineLevel="0" collapsed="false">
      <c r="A17" s="253" t="n">
        <v>9</v>
      </c>
      <c r="B17" s="254"/>
      <c r="C17" s="240"/>
      <c r="D17" s="239"/>
      <c r="E17" s="242"/>
      <c r="F17" s="255" t="str">
        <f aca="false">IF(E17="Sudija",1,IF(E17="Stručni saradnik",1,""))</f>
        <v/>
      </c>
      <c r="G17" s="244"/>
      <c r="H17" s="213"/>
      <c r="I17" s="213"/>
      <c r="J17" s="214" t="n">
        <v>262</v>
      </c>
      <c r="K17" s="247"/>
      <c r="L17" s="248"/>
      <c r="M17" s="248"/>
      <c r="N17" s="248"/>
      <c r="O17" s="217" t="str">
        <f aca="false">IF(G17="","",IF(G17="Ne treba raditi na predm.",1+SUM(L17:N17),(SUM(L17:N17)/G17)))</f>
        <v/>
      </c>
      <c r="P17" s="218" t="str">
        <f aca="false">IF(K17&gt;0,O17*(J17/(J17-K17)),O17)</f>
        <v/>
      </c>
      <c r="Q17" s="219"/>
      <c r="R17" s="220"/>
      <c r="S17" s="220"/>
      <c r="T17" s="220"/>
      <c r="U17" s="221" t="str">
        <f aca="false">IF(Q17="","",R17/(Q17-S17))</f>
        <v/>
      </c>
      <c r="V17" s="252" t="str">
        <f aca="false">IF(P17="","",IF(C17="Ne","",IF(G17="Ne treba raditi na predm.","", IF(P17&gt;1,30,IF(U17="",IF(P17&gt;0.9,25,IF(P17&gt;0.8,20,IF(P17&gt;0.7,16,IF(P17&gt;0.6,10,IF(P17&gt;0.5,4,0))))),IF(U17=1,30,IF(U17&gt;0.9,25,IF(U17&gt;0.8,20,IF(U17&gt;0.7,15,IF(U17&gt;0.6,10,IF(U17&gt;0.5,5,0)))))))))))</f>
        <v/>
      </c>
    </row>
    <row r="18" s="192" customFormat="true" ht="15" hidden="false" customHeight="false" outlineLevel="0" collapsed="false">
      <c r="A18" s="253" t="n">
        <v>10</v>
      </c>
      <c r="B18" s="254"/>
      <c r="C18" s="256"/>
      <c r="D18" s="239"/>
      <c r="E18" s="242"/>
      <c r="F18" s="255" t="str">
        <f aca="false">IF(E18="Sudija",1,IF(E18="Stručni saradnik",1,""))</f>
        <v/>
      </c>
      <c r="G18" s="244"/>
      <c r="H18" s="213"/>
      <c r="I18" s="213"/>
      <c r="J18" s="214" t="n">
        <v>262</v>
      </c>
      <c r="K18" s="247"/>
      <c r="L18" s="248"/>
      <c r="M18" s="248"/>
      <c r="N18" s="248"/>
      <c r="O18" s="217" t="str">
        <f aca="false">IF(G18="","",IF(G18="Ne treba raditi na predm.",1+SUM(L18:N18),(SUM(L18:N18)/G18)))</f>
        <v/>
      </c>
      <c r="P18" s="218" t="str">
        <f aca="false">IF(K18&gt;0,O18*(J18/(J18-K18)),O18)</f>
        <v/>
      </c>
      <c r="Q18" s="219"/>
      <c r="R18" s="220"/>
      <c r="S18" s="220"/>
      <c r="T18" s="220"/>
      <c r="U18" s="221" t="str">
        <f aca="false">IF(Q18="","",R18/(Q18-S18))</f>
        <v/>
      </c>
      <c r="V18" s="252" t="str">
        <f aca="false">IF(P18="","",IF(C18="Ne","",IF(G18="Ne treba raditi na predm.","", IF(P18&gt;1,30,IF(U18="",IF(P18&gt;0.9,25,IF(P18&gt;0.8,20,IF(P18&gt;0.7,16,IF(P18&gt;0.6,10,IF(P18&gt;0.5,4,0))))),IF(U18=1,30,IF(U18&gt;0.9,25,IF(U18&gt;0.8,20,IF(U18&gt;0.7,15,IF(U18&gt;0.6,10,IF(U18&gt;0.5,5,0)))))))))))</f>
        <v/>
      </c>
    </row>
    <row r="19" s="192" customFormat="true" ht="15" hidden="false" customHeight="false" outlineLevel="0" collapsed="false">
      <c r="A19" s="253" t="n">
        <v>11</v>
      </c>
      <c r="B19" s="254"/>
      <c r="C19" s="256"/>
      <c r="D19" s="239"/>
      <c r="E19" s="242"/>
      <c r="F19" s="255" t="str">
        <f aca="false">IF(E19="Sudija",1,IF(E19="Stručni saradnik",1,""))</f>
        <v/>
      </c>
      <c r="G19" s="244"/>
      <c r="H19" s="213"/>
      <c r="I19" s="213"/>
      <c r="J19" s="214" t="n">
        <v>262</v>
      </c>
      <c r="K19" s="247"/>
      <c r="L19" s="248"/>
      <c r="M19" s="248"/>
      <c r="N19" s="248"/>
      <c r="O19" s="217" t="str">
        <f aca="false">IF(G19="","",IF(G19="Ne treba raditi na predm.",1+SUM(L19:N19),(SUM(L19:N19)/G19)))</f>
        <v/>
      </c>
      <c r="P19" s="218" t="str">
        <f aca="false">IF(K19&gt;0,O19*(J19/(J19-K19)),O19)</f>
        <v/>
      </c>
      <c r="Q19" s="219"/>
      <c r="R19" s="220"/>
      <c r="S19" s="220"/>
      <c r="T19" s="220"/>
      <c r="U19" s="221" t="str">
        <f aca="false">IF(Q19="","",R19/(Q19-S19))</f>
        <v/>
      </c>
      <c r="V19" s="252" t="str">
        <f aca="false">IF(P19="","",IF(C19="Ne","",IF(G19="Ne treba raditi na predm.","", IF(P19&gt;1,30,IF(U19="",IF(P19&gt;0.9,25,IF(P19&gt;0.8,20,IF(P19&gt;0.7,16,IF(P19&gt;0.6,10,IF(P19&gt;0.5,4,0))))),IF(U19=1,30,IF(U19&gt;0.9,25,IF(U19&gt;0.8,20,IF(U19&gt;0.7,15,IF(U19&gt;0.6,10,IF(U19&gt;0.5,5,0)))))))))))</f>
        <v/>
      </c>
    </row>
    <row r="20" s="192" customFormat="true" ht="15" hidden="false" customHeight="false" outlineLevel="0" collapsed="false">
      <c r="A20" s="253" t="n">
        <v>12</v>
      </c>
      <c r="B20" s="254"/>
      <c r="C20" s="256"/>
      <c r="D20" s="239"/>
      <c r="E20" s="242"/>
      <c r="F20" s="255" t="str">
        <f aca="false">IF(E20="Sudija",1,IF(E20="Stručni saradnik",1,""))</f>
        <v/>
      </c>
      <c r="G20" s="244"/>
      <c r="H20" s="213"/>
      <c r="I20" s="213"/>
      <c r="J20" s="214" t="n">
        <v>262</v>
      </c>
      <c r="K20" s="247"/>
      <c r="L20" s="248"/>
      <c r="M20" s="248"/>
      <c r="N20" s="248"/>
      <c r="O20" s="217" t="str">
        <f aca="false">IF(G20="","",IF(G20="Ne treba raditi na predm.",1+SUM(L20:N20),(SUM(L20:N20)/G20)))</f>
        <v/>
      </c>
      <c r="P20" s="218" t="str">
        <f aca="false">IF(K20&gt;0,O20*(J20/(J20-K20)),O20)</f>
        <v/>
      </c>
      <c r="Q20" s="219"/>
      <c r="R20" s="220"/>
      <c r="S20" s="220"/>
      <c r="T20" s="220"/>
      <c r="U20" s="221" t="str">
        <f aca="false">IF(Q20="","",R20/(Q20-S20))</f>
        <v/>
      </c>
      <c r="V20" s="252" t="str">
        <f aca="false">IF(P20="","",IF(C20="Ne","",IF(G20="Ne treba raditi na predm.","", IF(P20&gt;1,30,IF(U20="",IF(P20&gt;0.9,25,IF(P20&gt;0.8,20,IF(P20&gt;0.7,16,IF(P20&gt;0.6,10,IF(P20&gt;0.5,4,0))))),IF(U20=1,30,IF(U20&gt;0.9,25,IF(U20&gt;0.8,20,IF(U20&gt;0.7,15,IF(U20&gt;0.6,10,IF(U20&gt;0.5,5,0)))))))))))</f>
        <v/>
      </c>
    </row>
    <row r="21" s="192" customFormat="true" ht="15" hidden="false" customHeight="false" outlineLevel="0" collapsed="false">
      <c r="A21" s="253" t="n">
        <v>13</v>
      </c>
      <c r="B21" s="254"/>
      <c r="C21" s="256"/>
      <c r="D21" s="239"/>
      <c r="E21" s="242"/>
      <c r="F21" s="255" t="str">
        <f aca="false">IF(E21="Sudija",1,IF(E21="Stručni saradnik",1,""))</f>
        <v/>
      </c>
      <c r="G21" s="244"/>
      <c r="H21" s="213"/>
      <c r="I21" s="213"/>
      <c r="J21" s="214" t="n">
        <v>262</v>
      </c>
      <c r="K21" s="247"/>
      <c r="L21" s="248"/>
      <c r="M21" s="248"/>
      <c r="N21" s="248"/>
      <c r="O21" s="217" t="str">
        <f aca="false">IF(G21="","",IF(G21="Ne treba raditi na predm.",1+SUM(L21:N21),(SUM(L21:N21)/G21)))</f>
        <v/>
      </c>
      <c r="P21" s="218" t="str">
        <f aca="false">IF(K21&gt;0,O21*(J21/(J21-K21)),O21)</f>
        <v/>
      </c>
      <c r="Q21" s="219"/>
      <c r="R21" s="220"/>
      <c r="S21" s="220"/>
      <c r="T21" s="220"/>
      <c r="U21" s="221" t="str">
        <f aca="false">IF(Q21="","",R21/(Q21-S21))</f>
        <v/>
      </c>
      <c r="V21" s="252" t="str">
        <f aca="false">IF(P21="","",IF(C21="Ne","",IF(G21="Ne treba raditi na predm.","", IF(P21&gt;1,30,IF(U21="",IF(P21&gt;0.9,25,IF(P21&gt;0.8,20,IF(P21&gt;0.7,16,IF(P21&gt;0.6,10,IF(P21&gt;0.5,4,0))))),IF(U21=1,30,IF(U21&gt;0.9,25,IF(U21&gt;0.8,20,IF(U21&gt;0.7,15,IF(U21&gt;0.6,10,IF(U21&gt;0.5,5,0)))))))))))</f>
        <v/>
      </c>
    </row>
    <row r="22" s="192" customFormat="true" ht="15" hidden="false" customHeight="false" outlineLevel="0" collapsed="false">
      <c r="A22" s="253" t="n">
        <v>14</v>
      </c>
      <c r="B22" s="254"/>
      <c r="C22" s="256"/>
      <c r="D22" s="239"/>
      <c r="E22" s="242"/>
      <c r="F22" s="255" t="str">
        <f aca="false">IF(E22="Sudija",1,IF(E22="Stručni saradnik",1,""))</f>
        <v/>
      </c>
      <c r="G22" s="244"/>
      <c r="H22" s="213"/>
      <c r="I22" s="213"/>
      <c r="J22" s="214" t="n">
        <v>262</v>
      </c>
      <c r="K22" s="247"/>
      <c r="L22" s="248"/>
      <c r="M22" s="248"/>
      <c r="N22" s="248"/>
      <c r="O22" s="217" t="str">
        <f aca="false">IF(G22="","",IF(G22="Ne treba raditi na predm.",1+SUM(L22:N22),(SUM(L22:N22)/G22)))</f>
        <v/>
      </c>
      <c r="P22" s="218" t="str">
        <f aca="false">IF(K22&gt;0,O22*(J22/(J22-K22)),O22)</f>
        <v/>
      </c>
      <c r="Q22" s="219"/>
      <c r="R22" s="220"/>
      <c r="S22" s="220"/>
      <c r="T22" s="220"/>
      <c r="U22" s="221" t="str">
        <f aca="false">IF(Q22="","",R22/(Q22-S22))</f>
        <v/>
      </c>
      <c r="V22" s="252" t="str">
        <f aca="false">IF(P22="","",IF(C22="Ne","",IF(G22="Ne treba raditi na predm.","", IF(P22&gt;1,30,IF(U22="",IF(P22&gt;0.9,25,IF(P22&gt;0.8,20,IF(P22&gt;0.7,16,IF(P22&gt;0.6,10,IF(P22&gt;0.5,4,0))))),IF(U22=1,30,IF(U22&gt;0.9,25,IF(U22&gt;0.8,20,IF(U22&gt;0.7,15,IF(U22&gt;0.6,10,IF(U22&gt;0.5,5,0)))))))))))</f>
        <v/>
      </c>
    </row>
    <row r="23" s="192" customFormat="true" ht="15" hidden="false" customHeight="false" outlineLevel="0" collapsed="false">
      <c r="A23" s="253" t="n">
        <v>15</v>
      </c>
      <c r="B23" s="254"/>
      <c r="C23" s="256"/>
      <c r="D23" s="239"/>
      <c r="E23" s="242"/>
      <c r="F23" s="255" t="str">
        <f aca="false">IF(E23="Sudija",1,IF(E23="Stručni saradnik",1,""))</f>
        <v/>
      </c>
      <c r="G23" s="244"/>
      <c r="H23" s="213"/>
      <c r="I23" s="213"/>
      <c r="J23" s="214" t="n">
        <v>262</v>
      </c>
      <c r="K23" s="247"/>
      <c r="L23" s="248"/>
      <c r="M23" s="248"/>
      <c r="N23" s="248"/>
      <c r="O23" s="217" t="str">
        <f aca="false">IF(G23="","",IF(G23="Ne treba raditi na predm.",1+SUM(L23:N23),(SUM(L23:N23)/G23)))</f>
        <v/>
      </c>
      <c r="P23" s="218" t="str">
        <f aca="false">IF(K23&gt;0,O23*(J23/(J23-K23)),O23)</f>
        <v/>
      </c>
      <c r="Q23" s="219"/>
      <c r="R23" s="220"/>
      <c r="S23" s="220"/>
      <c r="T23" s="220"/>
      <c r="U23" s="221" t="str">
        <f aca="false">IF(Q23="","",R23/(Q23-S23))</f>
        <v/>
      </c>
      <c r="V23" s="252" t="str">
        <f aca="false">IF(P23="","",IF(C23="Ne","",IF(G23="Ne treba raditi na predm.","", IF(P23&gt;1,30,IF(U23="",IF(P23&gt;0.9,25,IF(P23&gt;0.8,20,IF(P23&gt;0.7,16,IF(P23&gt;0.6,10,IF(P23&gt;0.5,4,0))))),IF(U23=1,30,IF(U23&gt;0.9,25,IF(U23&gt;0.8,20,IF(U23&gt;0.7,15,IF(U23&gt;0.6,10,IF(U23&gt;0.5,5,0)))))))))))</f>
        <v/>
      </c>
    </row>
    <row r="24" s="192" customFormat="true" ht="15" hidden="false" customHeight="false" outlineLevel="0" collapsed="false">
      <c r="A24" s="253" t="n">
        <v>16</v>
      </c>
      <c r="B24" s="254"/>
      <c r="C24" s="256"/>
      <c r="D24" s="239"/>
      <c r="E24" s="242"/>
      <c r="F24" s="255" t="str">
        <f aca="false">IF(E24="Sudija",1,IF(E24="Stručni saradnik",1,""))</f>
        <v/>
      </c>
      <c r="G24" s="244"/>
      <c r="H24" s="213"/>
      <c r="I24" s="213"/>
      <c r="J24" s="214" t="n">
        <v>262</v>
      </c>
      <c r="K24" s="247"/>
      <c r="L24" s="248"/>
      <c r="M24" s="248"/>
      <c r="N24" s="248"/>
      <c r="O24" s="217" t="str">
        <f aca="false">IF(G24="","",IF(G24="Ne treba raditi na predm.",1+SUM(L24:N24),(SUM(L24:N24)/G24)))</f>
        <v/>
      </c>
      <c r="P24" s="218" t="str">
        <f aca="false">IF(K24&gt;0,O24*(J24/(J24-K24)),O24)</f>
        <v/>
      </c>
      <c r="Q24" s="219"/>
      <c r="R24" s="220"/>
      <c r="S24" s="220"/>
      <c r="T24" s="220"/>
      <c r="U24" s="221" t="str">
        <f aca="false">IF(Q24="","",R24/(Q24-S24))</f>
        <v/>
      </c>
      <c r="V24" s="252" t="str">
        <f aca="false">IF(P24="","",IF(C24="Ne","",IF(G24="Ne treba raditi na predm.","", IF(P24&gt;1,30,IF(U24="",IF(P24&gt;0.9,25,IF(P24&gt;0.8,20,IF(P24&gt;0.7,16,IF(P24&gt;0.6,10,IF(P24&gt;0.5,4,0))))),IF(U24=1,30,IF(U24&gt;0.9,25,IF(U24&gt;0.8,20,IF(U24&gt;0.7,15,IF(U24&gt;0.6,10,IF(U24&gt;0.5,5,0)))))))))))</f>
        <v/>
      </c>
    </row>
    <row r="25" s="192" customFormat="true" ht="15" hidden="false" customHeight="false" outlineLevel="0" collapsed="false">
      <c r="A25" s="253" t="n">
        <v>17</v>
      </c>
      <c r="B25" s="254"/>
      <c r="C25" s="256"/>
      <c r="D25" s="239"/>
      <c r="E25" s="242"/>
      <c r="F25" s="255" t="str">
        <f aca="false">IF(E25="Sudija",1,IF(E25="Stručni saradnik",1,""))</f>
        <v/>
      </c>
      <c r="G25" s="244"/>
      <c r="H25" s="213"/>
      <c r="I25" s="213"/>
      <c r="J25" s="214" t="n">
        <v>262</v>
      </c>
      <c r="K25" s="247"/>
      <c r="L25" s="248"/>
      <c r="M25" s="248"/>
      <c r="N25" s="248"/>
      <c r="O25" s="217" t="str">
        <f aca="false">IF(G25="","",IF(G25="Ne treba raditi na predm.",1+SUM(L25:N25),(SUM(L25:N25)/G25)))</f>
        <v/>
      </c>
      <c r="P25" s="218" t="str">
        <f aca="false">IF(K25&gt;0,O25*(J25/(J25-K25)),O25)</f>
        <v/>
      </c>
      <c r="Q25" s="219"/>
      <c r="R25" s="220"/>
      <c r="S25" s="220"/>
      <c r="T25" s="220"/>
      <c r="U25" s="221" t="str">
        <f aca="false">IF(Q25="","",R25/(Q25-S25))</f>
        <v/>
      </c>
      <c r="V25" s="252" t="str">
        <f aca="false">IF(P25="","",IF(C25="Ne","",IF(G25="Ne treba raditi na predm.","", IF(P25&gt;1,30,IF(U25="",IF(P25&gt;0.9,25,IF(P25&gt;0.8,20,IF(P25&gt;0.7,16,IF(P25&gt;0.6,10,IF(P25&gt;0.5,4,0))))),IF(U25=1,30,IF(U25&gt;0.9,25,IF(U25&gt;0.8,20,IF(U25&gt;0.7,15,IF(U25&gt;0.6,10,IF(U25&gt;0.5,5,0)))))))))))</f>
        <v/>
      </c>
    </row>
    <row r="26" s="192" customFormat="true" ht="15" hidden="false" customHeight="false" outlineLevel="0" collapsed="false">
      <c r="A26" s="253" t="n">
        <v>18</v>
      </c>
      <c r="B26" s="254"/>
      <c r="C26" s="256"/>
      <c r="D26" s="239"/>
      <c r="E26" s="242"/>
      <c r="F26" s="255" t="str">
        <f aca="false">IF(E26="Sudija",1,IF(E26="Stručni saradnik",1,""))</f>
        <v/>
      </c>
      <c r="G26" s="244"/>
      <c r="H26" s="213"/>
      <c r="I26" s="213"/>
      <c r="J26" s="214" t="n">
        <v>262</v>
      </c>
      <c r="K26" s="247"/>
      <c r="L26" s="248"/>
      <c r="M26" s="248"/>
      <c r="N26" s="248"/>
      <c r="O26" s="217" t="str">
        <f aca="false">IF(G26="","",IF(G26="Ne treba raditi na predm.",1+SUM(L26:N26),(SUM(L26:N26)/G26)))</f>
        <v/>
      </c>
      <c r="P26" s="218" t="str">
        <f aca="false">IF(K26&gt;0,O26*(J26/(J26-K26)),O26)</f>
        <v/>
      </c>
      <c r="Q26" s="219"/>
      <c r="R26" s="220"/>
      <c r="S26" s="220"/>
      <c r="T26" s="220"/>
      <c r="U26" s="221" t="str">
        <f aca="false">IF(Q26="","",R26/(Q26-S26))</f>
        <v/>
      </c>
      <c r="V26" s="252" t="str">
        <f aca="false">IF(P26="","",IF(C26="Ne","",IF(G26="Ne treba raditi na predm.","", IF(P26&gt;1,30,IF(U26="",IF(P26&gt;0.9,25,IF(P26&gt;0.8,20,IF(P26&gt;0.7,16,IF(P26&gt;0.6,10,IF(P26&gt;0.5,4,0))))),IF(U26=1,30,IF(U26&gt;0.9,25,IF(U26&gt;0.8,20,IF(U26&gt;0.7,15,IF(U26&gt;0.6,10,IF(U26&gt;0.5,5,0)))))))))))</f>
        <v/>
      </c>
    </row>
    <row r="27" s="192" customFormat="true" ht="15" hidden="false" customHeight="false" outlineLevel="0" collapsed="false">
      <c r="A27" s="253" t="n">
        <v>19</v>
      </c>
      <c r="B27" s="254"/>
      <c r="C27" s="256"/>
      <c r="D27" s="239"/>
      <c r="E27" s="242"/>
      <c r="F27" s="255" t="str">
        <f aca="false">IF(E27="Sudija",1,IF(E27="Stručni saradnik",1,""))</f>
        <v/>
      </c>
      <c r="G27" s="244"/>
      <c r="H27" s="213"/>
      <c r="I27" s="213"/>
      <c r="J27" s="214" t="n">
        <v>262</v>
      </c>
      <c r="K27" s="247"/>
      <c r="L27" s="248"/>
      <c r="M27" s="248"/>
      <c r="N27" s="248"/>
      <c r="O27" s="217" t="str">
        <f aca="false">IF(G27="","",IF(G27="Ne treba raditi na predm.",1+SUM(L27:N27),(SUM(L27:N27)/G27)))</f>
        <v/>
      </c>
      <c r="P27" s="218" t="str">
        <f aca="false">IF(K27&gt;0,O27*(J27/(J27-K27)),O27)</f>
        <v/>
      </c>
      <c r="Q27" s="219"/>
      <c r="R27" s="220"/>
      <c r="S27" s="220"/>
      <c r="T27" s="220"/>
      <c r="U27" s="221" t="str">
        <f aca="false">IF(Q27="","",R27/(Q27-S27))</f>
        <v/>
      </c>
      <c r="V27" s="252" t="str">
        <f aca="false">IF(P27="","",IF(C27="Ne","",IF(G27="Ne treba raditi na predm.","", IF(P27&gt;1,30,IF(U27="",IF(P27&gt;0.9,25,IF(P27&gt;0.8,20,IF(P27&gt;0.7,16,IF(P27&gt;0.6,10,IF(P27&gt;0.5,4,0))))),IF(U27=1,30,IF(U27&gt;0.9,25,IF(U27&gt;0.8,20,IF(U27&gt;0.7,15,IF(U27&gt;0.6,10,IF(U27&gt;0.5,5,0)))))))))))</f>
        <v/>
      </c>
    </row>
    <row r="28" s="192" customFormat="true" ht="15" hidden="false" customHeight="false" outlineLevel="0" collapsed="false">
      <c r="A28" s="253" t="n">
        <v>20</v>
      </c>
      <c r="B28" s="254"/>
      <c r="C28" s="256"/>
      <c r="D28" s="239"/>
      <c r="E28" s="242"/>
      <c r="F28" s="255" t="str">
        <f aca="false">IF(E28="Sudija",1,IF(E28="Stručni saradnik",1,""))</f>
        <v/>
      </c>
      <c r="G28" s="244"/>
      <c r="H28" s="213"/>
      <c r="I28" s="213"/>
      <c r="J28" s="214" t="n">
        <v>262</v>
      </c>
      <c r="K28" s="247"/>
      <c r="L28" s="248"/>
      <c r="M28" s="248"/>
      <c r="N28" s="248"/>
      <c r="O28" s="217" t="str">
        <f aca="false">IF(G28="","",IF(G28="Ne treba raditi na predm.",1+SUM(L28:N28),(SUM(L28:N28)/G28)))</f>
        <v/>
      </c>
      <c r="P28" s="218" t="str">
        <f aca="false">IF(K28&gt;0,O28*(J28/(J28-K28)),O28)</f>
        <v/>
      </c>
      <c r="Q28" s="219"/>
      <c r="R28" s="220"/>
      <c r="S28" s="220"/>
      <c r="T28" s="220"/>
      <c r="U28" s="221" t="str">
        <f aca="false">IF(Q28="","",R28/(Q28-S28))</f>
        <v/>
      </c>
      <c r="V28" s="252" t="str">
        <f aca="false">IF(P28="","",IF(C28="Ne","",IF(G28="Ne treba raditi na predm.","", IF(P28&gt;1,30,IF(U28="",IF(P28&gt;0.9,25,IF(P28&gt;0.8,20,IF(P28&gt;0.7,16,IF(P28&gt;0.6,10,IF(P28&gt;0.5,4,0))))),IF(U28=1,30,IF(U28&gt;0.9,25,IF(U28&gt;0.8,20,IF(U28&gt;0.7,15,IF(U28&gt;0.6,10,IF(U28&gt;0.5,5,0)))))))))))</f>
        <v/>
      </c>
    </row>
    <row r="29" s="192" customFormat="true" ht="15" hidden="false" customHeight="false" outlineLevel="0" collapsed="false">
      <c r="A29" s="253" t="n">
        <v>21</v>
      </c>
      <c r="B29" s="254"/>
      <c r="C29" s="256"/>
      <c r="D29" s="239"/>
      <c r="E29" s="242"/>
      <c r="F29" s="255" t="str">
        <f aca="false">IF(E29="Sudija",1,IF(E29="Stručni saradnik",1,""))</f>
        <v/>
      </c>
      <c r="G29" s="244"/>
      <c r="H29" s="213"/>
      <c r="I29" s="213"/>
      <c r="J29" s="214" t="n">
        <v>262</v>
      </c>
      <c r="K29" s="247"/>
      <c r="L29" s="248"/>
      <c r="M29" s="248"/>
      <c r="N29" s="248"/>
      <c r="O29" s="217" t="str">
        <f aca="false">IF(G29="","",IF(G29="Ne treba raditi na predm.",1+SUM(L29:N29),(SUM(L29:N29)/G29)))</f>
        <v/>
      </c>
      <c r="P29" s="218" t="str">
        <f aca="false">IF(K29&gt;0,O29*(J29/(J29-K29)),O29)</f>
        <v/>
      </c>
      <c r="Q29" s="219"/>
      <c r="R29" s="220"/>
      <c r="S29" s="220"/>
      <c r="T29" s="220"/>
      <c r="U29" s="221" t="str">
        <f aca="false">IF(Q29="","",R29/(Q29-S29))</f>
        <v/>
      </c>
      <c r="V29" s="252" t="str">
        <f aca="false">IF(P29="","",IF(C29="Ne","",IF(G29="Ne treba raditi na predm.","", IF(P29&gt;1,30,IF(U29="",IF(P29&gt;0.9,25,IF(P29&gt;0.8,20,IF(P29&gt;0.7,16,IF(P29&gt;0.6,10,IF(P29&gt;0.5,4,0))))),IF(U29=1,30,IF(U29&gt;0.9,25,IF(U29&gt;0.8,20,IF(U29&gt;0.7,15,IF(U29&gt;0.6,10,IF(U29&gt;0.5,5,0)))))))))))</f>
        <v/>
      </c>
    </row>
    <row r="30" s="192" customFormat="true" ht="15" hidden="false" customHeight="false" outlineLevel="0" collapsed="false">
      <c r="A30" s="253" t="n">
        <v>22</v>
      </c>
      <c r="B30" s="254"/>
      <c r="C30" s="256"/>
      <c r="D30" s="239"/>
      <c r="E30" s="242"/>
      <c r="F30" s="255" t="str">
        <f aca="false">IF(E30="Sudija",1,IF(E30="Stručni saradnik",1,""))</f>
        <v/>
      </c>
      <c r="G30" s="244"/>
      <c r="H30" s="213"/>
      <c r="I30" s="213"/>
      <c r="J30" s="214" t="n">
        <v>262</v>
      </c>
      <c r="K30" s="247"/>
      <c r="L30" s="248"/>
      <c r="M30" s="248"/>
      <c r="N30" s="248"/>
      <c r="O30" s="217" t="str">
        <f aca="false">IF(G30="","",IF(G30="Ne treba raditi na predm.",1+SUM(L30:N30),(SUM(L30:N30)/G30)))</f>
        <v/>
      </c>
      <c r="P30" s="218" t="str">
        <f aca="false">IF(K30&gt;0,O30*(J30/(J30-K30)),O30)</f>
        <v/>
      </c>
      <c r="Q30" s="219"/>
      <c r="R30" s="220"/>
      <c r="S30" s="220"/>
      <c r="T30" s="220"/>
      <c r="U30" s="221" t="str">
        <f aca="false">IF(Q30="","",R30/(Q30-S30))</f>
        <v/>
      </c>
      <c r="V30" s="252" t="str">
        <f aca="false">IF(P30="","",IF(C30="Ne","",IF(G30="Ne treba raditi na predm.","", IF(P30&gt;1,30,IF(U30="",IF(P30&gt;0.9,25,IF(P30&gt;0.8,20,IF(P30&gt;0.7,16,IF(P30&gt;0.6,10,IF(P30&gt;0.5,4,0))))),IF(U30=1,30,IF(U30&gt;0.9,25,IF(U30&gt;0.8,20,IF(U30&gt;0.7,15,IF(U30&gt;0.6,10,IF(U30&gt;0.5,5,0)))))))))))</f>
        <v/>
      </c>
    </row>
    <row r="31" s="192" customFormat="true" ht="15" hidden="false" customHeight="false" outlineLevel="0" collapsed="false">
      <c r="A31" s="253" t="n">
        <v>23</v>
      </c>
      <c r="B31" s="254"/>
      <c r="C31" s="256"/>
      <c r="D31" s="239"/>
      <c r="E31" s="242"/>
      <c r="F31" s="255" t="str">
        <f aca="false">IF(E31="Sudija",1,IF(E31="Stručni saradnik",1,""))</f>
        <v/>
      </c>
      <c r="G31" s="244"/>
      <c r="H31" s="213"/>
      <c r="I31" s="213"/>
      <c r="J31" s="214" t="n">
        <v>262</v>
      </c>
      <c r="K31" s="247"/>
      <c r="L31" s="248"/>
      <c r="M31" s="248"/>
      <c r="N31" s="248"/>
      <c r="O31" s="217" t="str">
        <f aca="false">IF(G31="","",IF(G31="Ne treba raditi na predm.",1+SUM(L31:N31),(SUM(L31:N31)/G31)))</f>
        <v/>
      </c>
      <c r="P31" s="218" t="str">
        <f aca="false">IF(K31&gt;0,O31*(J31/(J31-K31)),O31)</f>
        <v/>
      </c>
      <c r="Q31" s="219"/>
      <c r="R31" s="220"/>
      <c r="S31" s="220"/>
      <c r="T31" s="220"/>
      <c r="U31" s="221" t="str">
        <f aca="false">IF(Q31="","",R31/(Q31-S31))</f>
        <v/>
      </c>
      <c r="V31" s="252" t="str">
        <f aca="false">IF(P31="","",IF(C31="Ne","",IF(G31="Ne treba raditi na predm.","", IF(P31&gt;1,30,IF(U31="",IF(P31&gt;0.9,25,IF(P31&gt;0.8,20,IF(P31&gt;0.7,16,IF(P31&gt;0.6,10,IF(P31&gt;0.5,4,0))))),IF(U31=1,30,IF(U31&gt;0.9,25,IF(U31&gt;0.8,20,IF(U31&gt;0.7,15,IF(U31&gt;0.6,10,IF(U31&gt;0.5,5,0)))))))))))</f>
        <v/>
      </c>
    </row>
    <row r="32" s="192" customFormat="true" ht="15" hidden="false" customHeight="false" outlineLevel="0" collapsed="false">
      <c r="A32" s="253" t="n">
        <v>24</v>
      </c>
      <c r="B32" s="254"/>
      <c r="C32" s="256"/>
      <c r="D32" s="239"/>
      <c r="E32" s="242"/>
      <c r="F32" s="255" t="str">
        <f aca="false">IF(E32="Sudija",1,IF(E32="Stručni saradnik",1,""))</f>
        <v/>
      </c>
      <c r="G32" s="244"/>
      <c r="H32" s="213"/>
      <c r="I32" s="213"/>
      <c r="J32" s="214" t="n">
        <v>262</v>
      </c>
      <c r="K32" s="247"/>
      <c r="L32" s="248"/>
      <c r="M32" s="248"/>
      <c r="N32" s="248"/>
      <c r="O32" s="217" t="str">
        <f aca="false">IF(G32="","",IF(G32="Ne treba raditi na predm.",1+SUM(L32:N32),(SUM(L32:N32)/G32)))</f>
        <v/>
      </c>
      <c r="P32" s="218" t="str">
        <f aca="false">IF(K32&gt;0,O32*(J32/(J32-K32)),O32)</f>
        <v/>
      </c>
      <c r="Q32" s="219"/>
      <c r="R32" s="220"/>
      <c r="S32" s="220"/>
      <c r="T32" s="220"/>
      <c r="U32" s="221" t="str">
        <f aca="false">IF(Q32="","",R32/(Q32-S32))</f>
        <v/>
      </c>
      <c r="V32" s="252" t="str">
        <f aca="false">IF(P32="","",IF(C32="Ne","",IF(G32="Ne treba raditi na predm.","", IF(P32&gt;1,30,IF(U32="",IF(P32&gt;0.9,25,IF(P32&gt;0.8,20,IF(P32&gt;0.7,16,IF(P32&gt;0.6,10,IF(P32&gt;0.5,4,0))))),IF(U32=1,30,IF(U32&gt;0.9,25,IF(U32&gt;0.8,20,IF(U32&gt;0.7,15,IF(U32&gt;0.6,10,IF(U32&gt;0.5,5,0)))))))))))</f>
        <v/>
      </c>
    </row>
    <row r="33" s="192" customFormat="true" ht="15" hidden="false" customHeight="false" outlineLevel="0" collapsed="false">
      <c r="A33" s="253" t="n">
        <v>25</v>
      </c>
      <c r="B33" s="254"/>
      <c r="C33" s="256"/>
      <c r="D33" s="239"/>
      <c r="E33" s="242"/>
      <c r="F33" s="255" t="str">
        <f aca="false">IF(E33="Sudija",1,IF(E33="Stručni saradnik",1,""))</f>
        <v/>
      </c>
      <c r="G33" s="244"/>
      <c r="H33" s="213"/>
      <c r="I33" s="213"/>
      <c r="J33" s="214" t="n">
        <v>262</v>
      </c>
      <c r="K33" s="247"/>
      <c r="L33" s="248"/>
      <c r="M33" s="248"/>
      <c r="N33" s="248"/>
      <c r="O33" s="217" t="str">
        <f aca="false">IF(G33="","",IF(G33="Ne treba raditi na predm.",1+SUM(L33:N33),(SUM(L33:N33)/G33)))</f>
        <v/>
      </c>
      <c r="P33" s="218" t="str">
        <f aca="false">IF(K33&gt;0,O33*(J33/(J33-K33)),O33)</f>
        <v/>
      </c>
      <c r="Q33" s="219"/>
      <c r="R33" s="220"/>
      <c r="S33" s="220"/>
      <c r="T33" s="220"/>
      <c r="U33" s="221" t="str">
        <f aca="false">IF(Q33="","",R33/(Q33-S33))</f>
        <v/>
      </c>
      <c r="V33" s="252" t="str">
        <f aca="false">IF(P33="","",IF(C33="Ne","",IF(G33="Ne treba raditi na predm.","", IF(P33&gt;1,30,IF(U33="",IF(P33&gt;0.9,25,IF(P33&gt;0.8,20,IF(P33&gt;0.7,16,IF(P33&gt;0.6,10,IF(P33&gt;0.5,4,0))))),IF(U33=1,30,IF(U33&gt;0.9,25,IF(U33&gt;0.8,20,IF(U33&gt;0.7,15,IF(U33&gt;0.6,10,IF(U33&gt;0.5,5,0)))))))))))</f>
        <v/>
      </c>
    </row>
    <row r="34" s="192" customFormat="true" ht="15" hidden="false" customHeight="false" outlineLevel="0" collapsed="false">
      <c r="A34" s="253" t="n">
        <v>26</v>
      </c>
      <c r="B34" s="254"/>
      <c r="C34" s="256"/>
      <c r="D34" s="239"/>
      <c r="E34" s="242"/>
      <c r="F34" s="255" t="str">
        <f aca="false">IF(E34="Sudija",1,IF(E34="Stručni saradnik",1,""))</f>
        <v/>
      </c>
      <c r="G34" s="244"/>
      <c r="H34" s="213"/>
      <c r="I34" s="213"/>
      <c r="J34" s="214" t="n">
        <v>262</v>
      </c>
      <c r="K34" s="247"/>
      <c r="L34" s="248"/>
      <c r="M34" s="248"/>
      <c r="N34" s="248"/>
      <c r="O34" s="217" t="str">
        <f aca="false">IF(G34="","",IF(G34="Ne treba raditi na predm.",1+SUM(L34:N34),(SUM(L34:N34)/G34)))</f>
        <v/>
      </c>
      <c r="P34" s="218" t="str">
        <f aca="false">IF(K34&gt;0,O34*(J34/(J34-K34)),O34)</f>
        <v/>
      </c>
      <c r="Q34" s="219"/>
      <c r="R34" s="220"/>
      <c r="S34" s="220"/>
      <c r="T34" s="220"/>
      <c r="U34" s="221" t="str">
        <f aca="false">IF(Q34="","",R34/(Q34-S34))</f>
        <v/>
      </c>
      <c r="V34" s="252" t="str">
        <f aca="false">IF(P34="","",IF(C34="Ne","",IF(G34="Ne treba raditi na predm.","", IF(P34&gt;1,30,IF(U34="",IF(P34&gt;0.9,25,IF(P34&gt;0.8,20,IF(P34&gt;0.7,16,IF(P34&gt;0.6,10,IF(P34&gt;0.5,4,0))))),IF(U34=1,30,IF(U34&gt;0.9,25,IF(U34&gt;0.8,20,IF(U34&gt;0.7,15,IF(U34&gt;0.6,10,IF(U34&gt;0.5,5,0)))))))))))</f>
        <v/>
      </c>
    </row>
    <row r="35" s="192" customFormat="true" ht="15" hidden="false" customHeight="false" outlineLevel="0" collapsed="false">
      <c r="A35" s="253" t="n">
        <v>27</v>
      </c>
      <c r="B35" s="254"/>
      <c r="C35" s="256"/>
      <c r="D35" s="239"/>
      <c r="E35" s="242"/>
      <c r="F35" s="255" t="str">
        <f aca="false">IF(E35="Sudija",1,IF(E35="Stručni saradnik",1,""))</f>
        <v/>
      </c>
      <c r="G35" s="244"/>
      <c r="H35" s="213"/>
      <c r="I35" s="213"/>
      <c r="J35" s="214" t="n">
        <v>262</v>
      </c>
      <c r="K35" s="247"/>
      <c r="L35" s="248"/>
      <c r="M35" s="248"/>
      <c r="N35" s="248"/>
      <c r="O35" s="217" t="str">
        <f aca="false">IF(G35="","",IF(G35="Ne treba raditi na predm.",1+SUM(L35:N35),(SUM(L35:N35)/G35)))</f>
        <v/>
      </c>
      <c r="P35" s="218" t="str">
        <f aca="false">IF(K35&gt;0,O35*(J35/(J35-K35)),O35)</f>
        <v/>
      </c>
      <c r="Q35" s="219"/>
      <c r="R35" s="220"/>
      <c r="S35" s="220"/>
      <c r="T35" s="220"/>
      <c r="U35" s="221" t="str">
        <f aca="false">IF(Q35="","",R35/(Q35-S35))</f>
        <v/>
      </c>
      <c r="V35" s="252" t="str">
        <f aca="false">IF(P35="","",IF(C35="Ne","",IF(G35="Ne treba raditi na predm.","", IF(P35&gt;1,30,IF(U35="",IF(P35&gt;0.9,25,IF(P35&gt;0.8,20,IF(P35&gt;0.7,16,IF(P35&gt;0.6,10,IF(P35&gt;0.5,4,0))))),IF(U35=1,30,IF(U35&gt;0.9,25,IF(U35&gt;0.8,20,IF(U35&gt;0.7,15,IF(U35&gt;0.6,10,IF(U35&gt;0.5,5,0)))))))))))</f>
        <v/>
      </c>
    </row>
    <row r="36" s="192" customFormat="true" ht="15" hidden="false" customHeight="false" outlineLevel="0" collapsed="false">
      <c r="A36" s="253" t="n">
        <v>28</v>
      </c>
      <c r="B36" s="254"/>
      <c r="C36" s="256"/>
      <c r="D36" s="239"/>
      <c r="E36" s="242"/>
      <c r="F36" s="255" t="str">
        <f aca="false">IF(E36="Sudija",1,IF(E36="Stručni saradnik",1,""))</f>
        <v/>
      </c>
      <c r="G36" s="244"/>
      <c r="H36" s="213"/>
      <c r="I36" s="213"/>
      <c r="J36" s="214" t="n">
        <v>262</v>
      </c>
      <c r="K36" s="247"/>
      <c r="L36" s="248"/>
      <c r="M36" s="248"/>
      <c r="N36" s="248"/>
      <c r="O36" s="217" t="str">
        <f aca="false">IF(G36="","",IF(G36="Ne treba raditi na predm.",1+SUM(L36:N36),(SUM(L36:N36)/G36)))</f>
        <v/>
      </c>
      <c r="P36" s="218" t="str">
        <f aca="false">IF(K36&gt;0,O36*(J36/(J36-K36)),O36)</f>
        <v/>
      </c>
      <c r="Q36" s="219"/>
      <c r="R36" s="220"/>
      <c r="S36" s="220"/>
      <c r="T36" s="220"/>
      <c r="U36" s="221" t="str">
        <f aca="false">IF(Q36="","",R36/(Q36-S36))</f>
        <v/>
      </c>
      <c r="V36" s="252" t="str">
        <f aca="false">IF(P36="","",IF(C36="Ne","",IF(G36="Ne treba raditi na predm.","", IF(P36&gt;1,30,IF(U36="",IF(P36&gt;0.9,25,IF(P36&gt;0.8,20,IF(P36&gt;0.7,16,IF(P36&gt;0.6,10,IF(P36&gt;0.5,4,0))))),IF(U36=1,30,IF(U36&gt;0.9,25,IF(U36&gt;0.8,20,IF(U36&gt;0.7,15,IF(U36&gt;0.6,10,IF(U36&gt;0.5,5,0)))))))))))</f>
        <v/>
      </c>
    </row>
    <row r="37" s="192" customFormat="true" ht="15" hidden="false" customHeight="false" outlineLevel="0" collapsed="false">
      <c r="A37" s="253" t="n">
        <v>29</v>
      </c>
      <c r="B37" s="254"/>
      <c r="C37" s="256"/>
      <c r="D37" s="239"/>
      <c r="E37" s="242"/>
      <c r="F37" s="255" t="str">
        <f aca="false">IF(E37="Sudija",1,IF(E37="Stručni saradnik",1,""))</f>
        <v/>
      </c>
      <c r="G37" s="244"/>
      <c r="H37" s="213"/>
      <c r="I37" s="213"/>
      <c r="J37" s="214" t="n">
        <v>262</v>
      </c>
      <c r="K37" s="247"/>
      <c r="L37" s="248"/>
      <c r="M37" s="248"/>
      <c r="N37" s="248"/>
      <c r="O37" s="217" t="str">
        <f aca="false">IF(G37="","",IF(G37="Ne treba raditi na predm.",1+SUM(L37:N37),(SUM(L37:N37)/G37)))</f>
        <v/>
      </c>
      <c r="P37" s="218" t="str">
        <f aca="false">IF(K37&gt;0,O37*(J37/(J37-K37)),O37)</f>
        <v/>
      </c>
      <c r="Q37" s="219"/>
      <c r="R37" s="220"/>
      <c r="S37" s="220"/>
      <c r="T37" s="220"/>
      <c r="U37" s="221" t="str">
        <f aca="false">IF(Q37="","",R37/(Q37-S37))</f>
        <v/>
      </c>
      <c r="V37" s="252" t="str">
        <f aca="false">IF(P37="","",IF(C37="Ne","",IF(G37="Ne treba raditi na predm.","", IF(P37&gt;1,30,IF(U37="",IF(P37&gt;0.9,25,IF(P37&gt;0.8,20,IF(P37&gt;0.7,16,IF(P37&gt;0.6,10,IF(P37&gt;0.5,4,0))))),IF(U37=1,30,IF(U37&gt;0.9,25,IF(U37&gt;0.8,20,IF(U37&gt;0.7,15,IF(U37&gt;0.6,10,IF(U37&gt;0.5,5,0)))))))))))</f>
        <v/>
      </c>
    </row>
    <row r="38" s="192" customFormat="true" ht="15" hidden="false" customHeight="false" outlineLevel="0" collapsed="false">
      <c r="A38" s="253" t="n">
        <v>30</v>
      </c>
      <c r="B38" s="254"/>
      <c r="C38" s="256"/>
      <c r="D38" s="239"/>
      <c r="E38" s="242"/>
      <c r="F38" s="255" t="str">
        <f aca="false">IF(E38="Sudija",1,IF(E38="Stručni saradnik",1,""))</f>
        <v/>
      </c>
      <c r="G38" s="244"/>
      <c r="H38" s="213"/>
      <c r="I38" s="213"/>
      <c r="J38" s="214" t="n">
        <v>262</v>
      </c>
      <c r="K38" s="247"/>
      <c r="L38" s="248"/>
      <c r="M38" s="248"/>
      <c r="N38" s="248"/>
      <c r="O38" s="217" t="str">
        <f aca="false">IF(G38="","",IF(G38="Ne treba raditi na predm.",1+SUM(L38:N38),(SUM(L38:N38)/G38)))</f>
        <v/>
      </c>
      <c r="P38" s="218" t="str">
        <f aca="false">IF(K38&gt;0,O38*(J38/(J38-K38)),O38)</f>
        <v/>
      </c>
      <c r="Q38" s="219"/>
      <c r="R38" s="220"/>
      <c r="S38" s="220"/>
      <c r="T38" s="220"/>
      <c r="U38" s="221" t="str">
        <f aca="false">IF(Q38="","",R38/(Q38-S38))</f>
        <v/>
      </c>
      <c r="V38" s="252" t="str">
        <f aca="false">IF(P38="","",IF(C38="Ne","",IF(G38="Ne treba raditi na predm.","", IF(P38&gt;1,30,IF(U38="",IF(P38&gt;0.9,25,IF(P38&gt;0.8,20,IF(P38&gt;0.7,16,IF(P38&gt;0.6,10,IF(P38&gt;0.5,4,0))))),IF(U38=1,30,IF(U38&gt;0.9,25,IF(U38&gt;0.8,20,IF(U38&gt;0.7,15,IF(U38&gt;0.6,10,IF(U38&gt;0.5,5,0)))))))))))</f>
        <v/>
      </c>
    </row>
    <row r="39" s="192" customFormat="true" ht="15" hidden="false" customHeight="false" outlineLevel="0" collapsed="false">
      <c r="A39" s="253" t="n">
        <v>31</v>
      </c>
      <c r="B39" s="254"/>
      <c r="C39" s="256"/>
      <c r="D39" s="239"/>
      <c r="E39" s="242"/>
      <c r="F39" s="255" t="str">
        <f aca="false">IF(E39="Sudija",1,IF(E39="Stručni saradnik",1,""))</f>
        <v/>
      </c>
      <c r="G39" s="244"/>
      <c r="H39" s="213"/>
      <c r="I39" s="213"/>
      <c r="J39" s="214" t="n">
        <v>262</v>
      </c>
      <c r="K39" s="247"/>
      <c r="L39" s="248"/>
      <c r="M39" s="248"/>
      <c r="N39" s="248"/>
      <c r="O39" s="217" t="str">
        <f aca="false">IF(G39="","",IF(G39="Ne treba raditi na predm.",1+SUM(L39:N39),(SUM(L39:N39)/G39)))</f>
        <v/>
      </c>
      <c r="P39" s="218" t="str">
        <f aca="false">IF(K39&gt;0,O39*(J39/(J39-K39)),O39)</f>
        <v/>
      </c>
      <c r="Q39" s="219"/>
      <c r="R39" s="220"/>
      <c r="S39" s="220"/>
      <c r="T39" s="220"/>
      <c r="U39" s="221" t="str">
        <f aca="false">IF(Q39="","",R39/(Q39-S39))</f>
        <v/>
      </c>
      <c r="V39" s="252" t="str">
        <f aca="false">IF(P39="","",IF(C39="Ne","",IF(G39="Ne treba raditi na predm.","", IF(P39&gt;1,30,IF(U39="",IF(P39&gt;0.9,25,IF(P39&gt;0.8,20,IF(P39&gt;0.7,16,IF(P39&gt;0.6,10,IF(P39&gt;0.5,4,0))))),IF(U39=1,30,IF(U39&gt;0.9,25,IF(U39&gt;0.8,20,IF(U39&gt;0.7,15,IF(U39&gt;0.6,10,IF(U39&gt;0.5,5,0)))))))))))</f>
        <v/>
      </c>
    </row>
    <row r="40" s="192" customFormat="true" ht="15" hidden="false" customHeight="false" outlineLevel="0" collapsed="false">
      <c r="A40" s="253" t="n">
        <v>32</v>
      </c>
      <c r="B40" s="254"/>
      <c r="C40" s="256"/>
      <c r="D40" s="239"/>
      <c r="E40" s="242"/>
      <c r="F40" s="255" t="str">
        <f aca="false">IF(E40="Sudija",1,IF(E40="Stručni saradnik",1,""))</f>
        <v/>
      </c>
      <c r="G40" s="244"/>
      <c r="H40" s="213"/>
      <c r="I40" s="213"/>
      <c r="J40" s="214" t="n">
        <v>262</v>
      </c>
      <c r="K40" s="247"/>
      <c r="L40" s="248"/>
      <c r="M40" s="248"/>
      <c r="N40" s="248"/>
      <c r="O40" s="217" t="str">
        <f aca="false">IF(G40="","",IF(G40="Ne treba raditi na predm.",1+SUM(L40:N40),(SUM(L40:N40)/G40)))</f>
        <v/>
      </c>
      <c r="P40" s="218" t="str">
        <f aca="false">IF(K40&gt;0,O40*(J40/(J40-K40)),O40)</f>
        <v/>
      </c>
      <c r="Q40" s="219"/>
      <c r="R40" s="220"/>
      <c r="S40" s="220"/>
      <c r="T40" s="220"/>
      <c r="U40" s="221" t="str">
        <f aca="false">IF(Q40="","",R40/(Q40-S40))</f>
        <v/>
      </c>
      <c r="V40" s="252" t="str">
        <f aca="false">IF(P40="","",IF(C40="Ne","",IF(G40="Ne treba raditi na predm.","", IF(P40&gt;1,30,IF(U40="",IF(P40&gt;0.9,25,IF(P40&gt;0.8,20,IF(P40&gt;0.7,16,IF(P40&gt;0.6,10,IF(P40&gt;0.5,4,0))))),IF(U40=1,30,IF(U40&gt;0.9,25,IF(U40&gt;0.8,20,IF(U40&gt;0.7,15,IF(U40&gt;0.6,10,IF(U40&gt;0.5,5,0)))))))))))</f>
        <v/>
      </c>
    </row>
    <row r="41" s="192" customFormat="true" ht="15" hidden="false" customHeight="false" outlineLevel="0" collapsed="false">
      <c r="A41" s="253" t="n">
        <v>33</v>
      </c>
      <c r="B41" s="254"/>
      <c r="C41" s="256"/>
      <c r="D41" s="239"/>
      <c r="E41" s="242"/>
      <c r="F41" s="255" t="str">
        <f aca="false">IF(E41="Sudija",1,IF(E41="Stručni saradnik",1,""))</f>
        <v/>
      </c>
      <c r="G41" s="244"/>
      <c r="H41" s="213"/>
      <c r="I41" s="213"/>
      <c r="J41" s="214" t="n">
        <v>262</v>
      </c>
      <c r="K41" s="247"/>
      <c r="L41" s="248"/>
      <c r="M41" s="248"/>
      <c r="N41" s="248"/>
      <c r="O41" s="217" t="str">
        <f aca="false">IF(G41="","",IF(G41="Ne treba raditi na predm.",1+SUM(L41:N41),(SUM(L41:N41)/G41)))</f>
        <v/>
      </c>
      <c r="P41" s="218" t="str">
        <f aca="false">IF(K41&gt;0,O41*(J41/(J41-K41)),O41)</f>
        <v/>
      </c>
      <c r="Q41" s="219"/>
      <c r="R41" s="220"/>
      <c r="S41" s="220"/>
      <c r="T41" s="220"/>
      <c r="U41" s="221" t="str">
        <f aca="false">IF(Q41="","",R41/(Q41-S41))</f>
        <v/>
      </c>
      <c r="V41" s="252" t="str">
        <f aca="false">IF(P41="","",IF(C41="Ne","",IF(G41="Ne treba raditi na predm.","", IF(P41&gt;1,30,IF(U41="",IF(P41&gt;0.9,25,IF(P41&gt;0.8,20,IF(P41&gt;0.7,16,IF(P41&gt;0.6,10,IF(P41&gt;0.5,4,0))))),IF(U41=1,30,IF(U41&gt;0.9,25,IF(U41&gt;0.8,20,IF(U41&gt;0.7,15,IF(U41&gt;0.6,10,IF(U41&gt;0.5,5,0)))))))))))</f>
        <v/>
      </c>
    </row>
    <row r="42" s="192" customFormat="true" ht="15" hidden="false" customHeight="false" outlineLevel="0" collapsed="false">
      <c r="A42" s="253" t="n">
        <v>34</v>
      </c>
      <c r="B42" s="254"/>
      <c r="C42" s="256"/>
      <c r="D42" s="239"/>
      <c r="E42" s="242"/>
      <c r="F42" s="255" t="str">
        <f aca="false">IF(E42="Sudija",1,IF(E42="Stručni saradnik",1,""))</f>
        <v/>
      </c>
      <c r="G42" s="244"/>
      <c r="H42" s="213"/>
      <c r="I42" s="213"/>
      <c r="J42" s="214" t="n">
        <v>262</v>
      </c>
      <c r="K42" s="247"/>
      <c r="L42" s="248"/>
      <c r="M42" s="248"/>
      <c r="N42" s="248"/>
      <c r="O42" s="217" t="str">
        <f aca="false">IF(G42="","",IF(G42="Ne treba raditi na predm.",1+SUM(L42:N42),(SUM(L42:N42)/G42)))</f>
        <v/>
      </c>
      <c r="P42" s="218" t="str">
        <f aca="false">IF(K42&gt;0,O42*(J42/(J42-K42)),O42)</f>
        <v/>
      </c>
      <c r="Q42" s="219"/>
      <c r="R42" s="220"/>
      <c r="S42" s="220"/>
      <c r="T42" s="220"/>
      <c r="U42" s="221" t="str">
        <f aca="false">IF(Q42="","",R42/(Q42-S42))</f>
        <v/>
      </c>
      <c r="V42" s="252" t="str">
        <f aca="false">IF(P42="","",IF(C42="Ne","",IF(G42="Ne treba raditi na predm.","", IF(P42&gt;1,30,IF(U42="",IF(P42&gt;0.9,25,IF(P42&gt;0.8,20,IF(P42&gt;0.7,16,IF(P42&gt;0.6,10,IF(P42&gt;0.5,4,0))))),IF(U42=1,30,IF(U42&gt;0.9,25,IF(U42&gt;0.8,20,IF(U42&gt;0.7,15,IF(U42&gt;0.6,10,IF(U42&gt;0.5,5,0)))))))))))</f>
        <v/>
      </c>
    </row>
    <row r="43" s="192" customFormat="true" ht="15" hidden="false" customHeight="false" outlineLevel="0" collapsed="false">
      <c r="A43" s="253" t="n">
        <v>35</v>
      </c>
      <c r="B43" s="254"/>
      <c r="C43" s="256"/>
      <c r="D43" s="239"/>
      <c r="E43" s="242"/>
      <c r="F43" s="255" t="str">
        <f aca="false">IF(E43="Sudija",1,IF(E43="Stručni saradnik",1,""))</f>
        <v/>
      </c>
      <c r="G43" s="244"/>
      <c r="H43" s="213"/>
      <c r="I43" s="213"/>
      <c r="J43" s="214" t="n">
        <v>262</v>
      </c>
      <c r="K43" s="247"/>
      <c r="L43" s="248"/>
      <c r="M43" s="248"/>
      <c r="N43" s="248"/>
      <c r="O43" s="217" t="str">
        <f aca="false">IF(G43="","",IF(G43="Ne treba raditi na predm.",1+SUM(L43:N43),(SUM(L43:N43)/G43)))</f>
        <v/>
      </c>
      <c r="P43" s="218" t="str">
        <f aca="false">IF(K43&gt;0,O43*(J43/(J43-K43)),O43)</f>
        <v/>
      </c>
      <c r="Q43" s="219"/>
      <c r="R43" s="220"/>
      <c r="S43" s="220"/>
      <c r="T43" s="220"/>
      <c r="U43" s="221" t="str">
        <f aca="false">IF(Q43="","",R43/(Q43-S43))</f>
        <v/>
      </c>
      <c r="V43" s="252" t="str">
        <f aca="false">IF(P43="","",IF(C43="Ne","",IF(G43="Ne treba raditi na predm.","", IF(P43&gt;1,30,IF(U43="",IF(P43&gt;0.9,25,IF(P43&gt;0.8,20,IF(P43&gt;0.7,16,IF(P43&gt;0.6,10,IF(P43&gt;0.5,4,0))))),IF(U43=1,30,IF(U43&gt;0.9,25,IF(U43&gt;0.8,20,IF(U43&gt;0.7,15,IF(U43&gt;0.6,10,IF(U43&gt;0.5,5,0)))))))))))</f>
        <v/>
      </c>
    </row>
    <row r="44" s="192" customFormat="true" ht="15" hidden="false" customHeight="false" outlineLevel="0" collapsed="false">
      <c r="A44" s="253" t="n">
        <v>36</v>
      </c>
      <c r="B44" s="254"/>
      <c r="C44" s="256"/>
      <c r="D44" s="239"/>
      <c r="E44" s="242"/>
      <c r="F44" s="255" t="str">
        <f aca="false">IF(E44="Sudija",1,IF(E44="Stručni saradnik",1,""))</f>
        <v/>
      </c>
      <c r="G44" s="244"/>
      <c r="H44" s="213"/>
      <c r="I44" s="213"/>
      <c r="J44" s="214" t="n">
        <v>262</v>
      </c>
      <c r="K44" s="247"/>
      <c r="L44" s="248"/>
      <c r="M44" s="248"/>
      <c r="N44" s="248"/>
      <c r="O44" s="217" t="str">
        <f aca="false">IF(G44="","",IF(G44="Ne treba raditi na predm.",1+SUM(L44:N44),(SUM(L44:N44)/G44)))</f>
        <v/>
      </c>
      <c r="P44" s="218" t="str">
        <f aca="false">IF(K44&gt;0,O44*(J44/(J44-K44)),O44)</f>
        <v/>
      </c>
      <c r="Q44" s="219"/>
      <c r="R44" s="220"/>
      <c r="S44" s="220"/>
      <c r="T44" s="220"/>
      <c r="U44" s="221" t="str">
        <f aca="false">IF(Q44="","",R44/(Q44-S44))</f>
        <v/>
      </c>
      <c r="V44" s="252" t="str">
        <f aca="false">IF(P44="","",IF(C44="Ne","",IF(G44="Ne treba raditi na predm.","", IF(P44&gt;1,30,IF(U44="",IF(P44&gt;0.9,25,IF(P44&gt;0.8,20,IF(P44&gt;0.7,16,IF(P44&gt;0.6,10,IF(P44&gt;0.5,4,0))))),IF(U44=1,30,IF(U44&gt;0.9,25,IF(U44&gt;0.8,20,IF(U44&gt;0.7,15,IF(U44&gt;0.6,10,IF(U44&gt;0.5,5,0)))))))))))</f>
        <v/>
      </c>
    </row>
    <row r="45" s="192" customFormat="true" ht="15" hidden="false" customHeight="false" outlineLevel="0" collapsed="false">
      <c r="A45" s="253" t="n">
        <v>37</v>
      </c>
      <c r="B45" s="254"/>
      <c r="C45" s="256"/>
      <c r="D45" s="239"/>
      <c r="E45" s="242"/>
      <c r="F45" s="255" t="str">
        <f aca="false">IF(E45="Sudija",1,IF(E45="Stručni saradnik",1,""))</f>
        <v/>
      </c>
      <c r="G45" s="244"/>
      <c r="H45" s="213"/>
      <c r="I45" s="213"/>
      <c r="J45" s="214" t="n">
        <v>262</v>
      </c>
      <c r="K45" s="247"/>
      <c r="L45" s="248"/>
      <c r="M45" s="248"/>
      <c r="N45" s="248"/>
      <c r="O45" s="217" t="str">
        <f aca="false">IF(G45="","",IF(G45="Ne treba raditi na predm.",1+SUM(L45:N45),(SUM(L45:N45)/G45)))</f>
        <v/>
      </c>
      <c r="P45" s="218" t="str">
        <f aca="false">IF(K45&gt;0,O45*(J45/(J45-K45)),O45)</f>
        <v/>
      </c>
      <c r="Q45" s="219"/>
      <c r="R45" s="220"/>
      <c r="S45" s="220"/>
      <c r="T45" s="220"/>
      <c r="U45" s="221" t="str">
        <f aca="false">IF(Q45="","",R45/(Q45-S45))</f>
        <v/>
      </c>
      <c r="V45" s="252" t="str">
        <f aca="false">IF(P45="","",IF(C45="Ne","",IF(G45="Ne treba raditi na predm.","", IF(P45&gt;1,30,IF(U45="",IF(P45&gt;0.9,25,IF(P45&gt;0.8,20,IF(P45&gt;0.7,16,IF(P45&gt;0.6,10,IF(P45&gt;0.5,4,0))))),IF(U45=1,30,IF(U45&gt;0.9,25,IF(U45&gt;0.8,20,IF(U45&gt;0.7,15,IF(U45&gt;0.6,10,IF(U45&gt;0.5,5,0)))))))))))</f>
        <v/>
      </c>
    </row>
    <row r="46" s="192" customFormat="true" ht="15" hidden="false" customHeight="false" outlineLevel="0" collapsed="false">
      <c r="A46" s="253" t="n">
        <v>38</v>
      </c>
      <c r="B46" s="254"/>
      <c r="C46" s="256"/>
      <c r="D46" s="239"/>
      <c r="E46" s="242"/>
      <c r="F46" s="255" t="str">
        <f aca="false">IF(E46="Sudija",1,IF(E46="Stručni saradnik",1,""))</f>
        <v/>
      </c>
      <c r="G46" s="244"/>
      <c r="H46" s="213"/>
      <c r="I46" s="213"/>
      <c r="J46" s="214" t="n">
        <v>262</v>
      </c>
      <c r="K46" s="247"/>
      <c r="L46" s="248"/>
      <c r="M46" s="248"/>
      <c r="N46" s="248"/>
      <c r="O46" s="217" t="str">
        <f aca="false">IF(G46="","",IF(G46="Ne treba raditi na predm.",1+SUM(L46:N46),(SUM(L46:N46)/G46)))</f>
        <v/>
      </c>
      <c r="P46" s="218" t="str">
        <f aca="false">IF(K46&gt;0,O46*(J46/(J46-K46)),O46)</f>
        <v/>
      </c>
      <c r="Q46" s="219"/>
      <c r="R46" s="220"/>
      <c r="S46" s="220"/>
      <c r="T46" s="220"/>
      <c r="U46" s="221" t="str">
        <f aca="false">IF(Q46="","",R46/(Q46-S46))</f>
        <v/>
      </c>
      <c r="V46" s="252" t="str">
        <f aca="false">IF(P46="","",IF(C46="Ne","",IF(G46="Ne treba raditi na predm.","", IF(P46&gt;1,30,IF(U46="",IF(P46&gt;0.9,25,IF(P46&gt;0.8,20,IF(P46&gt;0.7,16,IF(P46&gt;0.6,10,IF(P46&gt;0.5,4,0))))),IF(U46=1,30,IF(U46&gt;0.9,25,IF(U46&gt;0.8,20,IF(U46&gt;0.7,15,IF(U46&gt;0.6,10,IF(U46&gt;0.5,5,0)))))))))))</f>
        <v/>
      </c>
    </row>
    <row r="47" s="192" customFormat="true" ht="15" hidden="false" customHeight="false" outlineLevel="0" collapsed="false">
      <c r="A47" s="253" t="n">
        <v>39</v>
      </c>
      <c r="B47" s="254"/>
      <c r="C47" s="256"/>
      <c r="D47" s="239"/>
      <c r="E47" s="242"/>
      <c r="F47" s="255" t="str">
        <f aca="false">IF(E47="Sudija",1,IF(E47="Stručni saradnik",1,""))</f>
        <v/>
      </c>
      <c r="G47" s="244"/>
      <c r="H47" s="213"/>
      <c r="I47" s="213"/>
      <c r="J47" s="214" t="n">
        <v>262</v>
      </c>
      <c r="K47" s="247"/>
      <c r="L47" s="248"/>
      <c r="M47" s="248"/>
      <c r="N47" s="248"/>
      <c r="O47" s="217" t="str">
        <f aca="false">IF(G47="","",IF(G47="Ne treba raditi na predm.",1+SUM(L47:N47),(SUM(L47:N47)/G47)))</f>
        <v/>
      </c>
      <c r="P47" s="218" t="str">
        <f aca="false">IF(K47&gt;0,O47*(J47/(J47-K47)),O47)</f>
        <v/>
      </c>
      <c r="Q47" s="219"/>
      <c r="R47" s="220"/>
      <c r="S47" s="220"/>
      <c r="T47" s="220"/>
      <c r="U47" s="221" t="str">
        <f aca="false">IF(Q47="","",R47/(Q47-S47))</f>
        <v/>
      </c>
      <c r="V47" s="252" t="str">
        <f aca="false">IF(P47="","",IF(C47="Ne","",IF(G47="Ne treba raditi na predm.","", IF(P47&gt;1,30,IF(U47="",IF(P47&gt;0.9,25,IF(P47&gt;0.8,20,IF(P47&gt;0.7,16,IF(P47&gt;0.6,10,IF(P47&gt;0.5,4,0))))),IF(U47=1,30,IF(U47&gt;0.9,25,IF(U47&gt;0.8,20,IF(U47&gt;0.7,15,IF(U47&gt;0.6,10,IF(U47&gt;0.5,5,0)))))))))))</f>
        <v/>
      </c>
    </row>
    <row r="48" s="192" customFormat="true" ht="15" hidden="false" customHeight="false" outlineLevel="0" collapsed="false">
      <c r="A48" s="253" t="n">
        <v>40</v>
      </c>
      <c r="B48" s="254"/>
      <c r="C48" s="256"/>
      <c r="D48" s="239"/>
      <c r="E48" s="242"/>
      <c r="F48" s="255" t="str">
        <f aca="false">IF(E48="Sudija",1,IF(E48="Stručni saradnik",1,""))</f>
        <v/>
      </c>
      <c r="G48" s="244"/>
      <c r="H48" s="213"/>
      <c r="I48" s="213"/>
      <c r="J48" s="214" t="n">
        <v>262</v>
      </c>
      <c r="K48" s="247"/>
      <c r="L48" s="248"/>
      <c r="M48" s="248"/>
      <c r="N48" s="248"/>
      <c r="O48" s="217" t="str">
        <f aca="false">IF(G48="","",IF(G48="Ne treba raditi na predm.",1+SUM(L48:N48),(SUM(L48:N48)/G48)))</f>
        <v/>
      </c>
      <c r="P48" s="218" t="str">
        <f aca="false">IF(K48&gt;0,O48*(J48/(J48-K48)),O48)</f>
        <v/>
      </c>
      <c r="Q48" s="219"/>
      <c r="R48" s="220"/>
      <c r="S48" s="220"/>
      <c r="T48" s="220"/>
      <c r="U48" s="221" t="str">
        <f aca="false">IF(Q48="","",R48/(Q48-S48))</f>
        <v/>
      </c>
      <c r="V48" s="252" t="str">
        <f aca="false">IF(P48="","",IF(C48="Ne","",IF(G48="Ne treba raditi na predm.","", IF(P48&gt;1,30,IF(U48="",IF(P48&gt;0.9,25,IF(P48&gt;0.8,20,IF(P48&gt;0.7,16,IF(P48&gt;0.6,10,IF(P48&gt;0.5,4,0))))),IF(U48=1,30,IF(U48&gt;0.9,25,IF(U48&gt;0.8,20,IF(U48&gt;0.7,15,IF(U48&gt;0.6,10,IF(U48&gt;0.5,5,0)))))))))))</f>
        <v/>
      </c>
    </row>
    <row r="49" s="192" customFormat="true" ht="15" hidden="false" customHeight="false" outlineLevel="0" collapsed="false">
      <c r="A49" s="253" t="n">
        <v>41</v>
      </c>
      <c r="B49" s="254"/>
      <c r="C49" s="256"/>
      <c r="D49" s="239"/>
      <c r="E49" s="242"/>
      <c r="F49" s="255" t="str">
        <f aca="false">IF(E49="Sudija",1,IF(E49="Stručni saradnik",1,""))</f>
        <v/>
      </c>
      <c r="G49" s="244"/>
      <c r="H49" s="213"/>
      <c r="I49" s="213"/>
      <c r="J49" s="214" t="n">
        <v>262</v>
      </c>
      <c r="K49" s="247"/>
      <c r="L49" s="248"/>
      <c r="M49" s="248"/>
      <c r="N49" s="248"/>
      <c r="O49" s="217" t="str">
        <f aca="false">IF(G49="","",IF(G49="Ne treba raditi na predm.",1+SUM(L49:N49),(SUM(L49:N49)/G49)))</f>
        <v/>
      </c>
      <c r="P49" s="218" t="str">
        <f aca="false">IF(K49&gt;0,O49*(J49/(J49-K49)),O49)</f>
        <v/>
      </c>
      <c r="Q49" s="219"/>
      <c r="R49" s="220"/>
      <c r="S49" s="220"/>
      <c r="T49" s="220"/>
      <c r="U49" s="221" t="str">
        <f aca="false">IF(Q49="","",R49/(Q49-S49))</f>
        <v/>
      </c>
      <c r="V49" s="252" t="str">
        <f aca="false">IF(P49="","",IF(C49="Ne","",IF(G49="Ne treba raditi na predm.","", IF(P49&gt;1,30,IF(U49="",IF(P49&gt;0.9,25,IF(P49&gt;0.8,20,IF(P49&gt;0.7,16,IF(P49&gt;0.6,10,IF(P49&gt;0.5,4,0))))),IF(U49=1,30,IF(U49&gt;0.9,25,IF(U49&gt;0.8,20,IF(U49&gt;0.7,15,IF(U49&gt;0.6,10,IF(U49&gt;0.5,5,0)))))))))))</f>
        <v/>
      </c>
    </row>
    <row r="50" s="192" customFormat="true" ht="15" hidden="false" customHeight="false" outlineLevel="0" collapsed="false">
      <c r="A50" s="253" t="n">
        <v>42</v>
      </c>
      <c r="B50" s="254"/>
      <c r="C50" s="256"/>
      <c r="D50" s="239"/>
      <c r="E50" s="242"/>
      <c r="F50" s="255" t="str">
        <f aca="false">IF(E50="Sudija",1,IF(E50="Stručni saradnik",1,""))</f>
        <v/>
      </c>
      <c r="G50" s="244"/>
      <c r="H50" s="213"/>
      <c r="I50" s="213"/>
      <c r="J50" s="214" t="n">
        <v>262</v>
      </c>
      <c r="K50" s="247"/>
      <c r="L50" s="248"/>
      <c r="M50" s="248"/>
      <c r="N50" s="248"/>
      <c r="O50" s="217" t="str">
        <f aca="false">IF(G50="","",IF(G50="Ne treba raditi na predm.",1+SUM(L50:N50),(SUM(L50:N50)/G50)))</f>
        <v/>
      </c>
      <c r="P50" s="218" t="str">
        <f aca="false">IF(K50&gt;0,O50*(J50/(J50-K50)),O50)</f>
        <v/>
      </c>
      <c r="Q50" s="219"/>
      <c r="R50" s="220"/>
      <c r="S50" s="220"/>
      <c r="T50" s="220"/>
      <c r="U50" s="221" t="str">
        <f aca="false">IF(Q50="","",R50/(Q50-S50))</f>
        <v/>
      </c>
      <c r="V50" s="252" t="str">
        <f aca="false">IF(P50="","",IF(C50="Ne","",IF(G50="Ne treba raditi na predm.","", IF(P50&gt;1,30,IF(U50="",IF(P50&gt;0.9,25,IF(P50&gt;0.8,20,IF(P50&gt;0.7,16,IF(P50&gt;0.6,10,IF(P50&gt;0.5,4,0))))),IF(U50=1,30,IF(U50&gt;0.9,25,IF(U50&gt;0.8,20,IF(U50&gt;0.7,15,IF(U50&gt;0.6,10,IF(U50&gt;0.5,5,0)))))))))))</f>
        <v/>
      </c>
    </row>
    <row r="51" s="192" customFormat="true" ht="15" hidden="false" customHeight="false" outlineLevel="0" collapsed="false">
      <c r="A51" s="253" t="n">
        <v>43</v>
      </c>
      <c r="B51" s="254"/>
      <c r="C51" s="256"/>
      <c r="D51" s="239"/>
      <c r="E51" s="242"/>
      <c r="F51" s="255" t="str">
        <f aca="false">IF(E51="Sudija",1,IF(E51="Stručni saradnik",1,""))</f>
        <v/>
      </c>
      <c r="G51" s="244"/>
      <c r="H51" s="213"/>
      <c r="I51" s="213"/>
      <c r="J51" s="214" t="n">
        <v>262</v>
      </c>
      <c r="K51" s="247"/>
      <c r="L51" s="248"/>
      <c r="M51" s="248"/>
      <c r="N51" s="248"/>
      <c r="O51" s="217" t="str">
        <f aca="false">IF(G51="","",IF(G51="Ne treba raditi na predm.",1+SUM(L51:N51),(SUM(L51:N51)/G51)))</f>
        <v/>
      </c>
      <c r="P51" s="218" t="str">
        <f aca="false">IF(K51&gt;0,O51*(J51/(J51-K51)),O51)</f>
        <v/>
      </c>
      <c r="Q51" s="219"/>
      <c r="R51" s="220"/>
      <c r="S51" s="220"/>
      <c r="T51" s="220"/>
      <c r="U51" s="221" t="str">
        <f aca="false">IF(Q51="","",R51/(Q51-S51))</f>
        <v/>
      </c>
      <c r="V51" s="252" t="str">
        <f aca="false">IF(P51="","",IF(C51="Ne","",IF(G51="Ne treba raditi na predm.","", IF(P51&gt;1,30,IF(U51="",IF(P51&gt;0.9,25,IF(P51&gt;0.8,20,IF(P51&gt;0.7,16,IF(P51&gt;0.6,10,IF(P51&gt;0.5,4,0))))),IF(U51=1,30,IF(U51&gt;0.9,25,IF(U51&gt;0.8,20,IF(U51&gt;0.7,15,IF(U51&gt;0.6,10,IF(U51&gt;0.5,5,0)))))))))))</f>
        <v/>
      </c>
    </row>
    <row r="52" s="192" customFormat="true" ht="15" hidden="false" customHeight="false" outlineLevel="0" collapsed="false">
      <c r="A52" s="253" t="n">
        <v>44</v>
      </c>
      <c r="B52" s="254"/>
      <c r="C52" s="256"/>
      <c r="D52" s="239"/>
      <c r="E52" s="242"/>
      <c r="F52" s="255" t="str">
        <f aca="false">IF(E52="Sudija",1,IF(E52="Stručni saradnik",1,""))</f>
        <v/>
      </c>
      <c r="G52" s="244"/>
      <c r="H52" s="213"/>
      <c r="I52" s="213"/>
      <c r="J52" s="214" t="n">
        <v>262</v>
      </c>
      <c r="K52" s="247"/>
      <c r="L52" s="248"/>
      <c r="M52" s="248"/>
      <c r="N52" s="248"/>
      <c r="O52" s="217" t="str">
        <f aca="false">IF(G52="","",IF(G52="Ne treba raditi na predm.",1+SUM(L52:N52),(SUM(L52:N52)/G52)))</f>
        <v/>
      </c>
      <c r="P52" s="218" t="str">
        <f aca="false">IF(K52&gt;0,O52*(J52/(J52-K52)),O52)</f>
        <v/>
      </c>
      <c r="Q52" s="219"/>
      <c r="R52" s="220"/>
      <c r="S52" s="220"/>
      <c r="T52" s="220"/>
      <c r="U52" s="221" t="str">
        <f aca="false">IF(Q52="","",R52/(Q52-S52))</f>
        <v/>
      </c>
      <c r="V52" s="252" t="str">
        <f aca="false">IF(P52="","",IF(C52="Ne","",IF(G52="Ne treba raditi na predm.","", IF(P52&gt;1,30,IF(U52="",IF(P52&gt;0.9,25,IF(P52&gt;0.8,20,IF(P52&gt;0.7,16,IF(P52&gt;0.6,10,IF(P52&gt;0.5,4,0))))),IF(U52=1,30,IF(U52&gt;0.9,25,IF(U52&gt;0.8,20,IF(U52&gt;0.7,15,IF(U52&gt;0.6,10,IF(U52&gt;0.5,5,0)))))))))))</f>
        <v/>
      </c>
    </row>
    <row r="53" s="192" customFormat="true" ht="15" hidden="false" customHeight="false" outlineLevel="0" collapsed="false">
      <c r="A53" s="253" t="n">
        <v>45</v>
      </c>
      <c r="B53" s="254"/>
      <c r="C53" s="256"/>
      <c r="D53" s="239"/>
      <c r="E53" s="242"/>
      <c r="F53" s="255" t="str">
        <f aca="false">IF(E53="Sudija",1,IF(E53="Stručni saradnik",1,""))</f>
        <v/>
      </c>
      <c r="G53" s="244"/>
      <c r="H53" s="213"/>
      <c r="I53" s="213"/>
      <c r="J53" s="214" t="n">
        <v>262</v>
      </c>
      <c r="K53" s="247"/>
      <c r="L53" s="248"/>
      <c r="M53" s="248"/>
      <c r="N53" s="248"/>
      <c r="O53" s="217" t="str">
        <f aca="false">IF(G53="","",IF(G53="Ne treba raditi na predm.",1+SUM(L53:N53),(SUM(L53:N53)/G53)))</f>
        <v/>
      </c>
      <c r="P53" s="218" t="str">
        <f aca="false">IF(K53&gt;0,O53*(J53/(J53-K53)),O53)</f>
        <v/>
      </c>
      <c r="Q53" s="219"/>
      <c r="R53" s="220"/>
      <c r="S53" s="220"/>
      <c r="T53" s="220"/>
      <c r="U53" s="221" t="str">
        <f aca="false">IF(Q53="","",R53/(Q53-S53))</f>
        <v/>
      </c>
      <c r="V53" s="252" t="str">
        <f aca="false">IF(P53="","",IF(C53="Ne","",IF(G53="Ne treba raditi na predm.","", IF(P53&gt;1,30,IF(U53="",IF(P53&gt;0.9,25,IF(P53&gt;0.8,20,IF(P53&gt;0.7,16,IF(P53&gt;0.6,10,IF(P53&gt;0.5,4,0))))),IF(U53=1,30,IF(U53&gt;0.9,25,IF(U53&gt;0.8,20,IF(U53&gt;0.7,15,IF(U53&gt;0.6,10,IF(U53&gt;0.5,5,0)))))))))))</f>
        <v/>
      </c>
    </row>
    <row r="54" s="192" customFormat="true" ht="15" hidden="false" customHeight="false" outlineLevel="0" collapsed="false">
      <c r="A54" s="253" t="n">
        <v>46</v>
      </c>
      <c r="B54" s="254"/>
      <c r="C54" s="256"/>
      <c r="D54" s="239"/>
      <c r="E54" s="242"/>
      <c r="F54" s="255" t="str">
        <f aca="false">IF(E54="Sudija",1,IF(E54="Stručni saradnik",1,""))</f>
        <v/>
      </c>
      <c r="G54" s="244"/>
      <c r="H54" s="213"/>
      <c r="I54" s="213"/>
      <c r="J54" s="214" t="n">
        <v>262</v>
      </c>
      <c r="K54" s="247"/>
      <c r="L54" s="248"/>
      <c r="M54" s="248"/>
      <c r="N54" s="248"/>
      <c r="O54" s="217" t="str">
        <f aca="false">IF(G54="","",IF(G54="Ne treba raditi na predm.",1+SUM(L54:N54),(SUM(L54:N54)/G54)))</f>
        <v/>
      </c>
      <c r="P54" s="218" t="str">
        <f aca="false">IF(K54&gt;0,O54*(J54/(J54-K54)),O54)</f>
        <v/>
      </c>
      <c r="Q54" s="219"/>
      <c r="R54" s="220"/>
      <c r="S54" s="220"/>
      <c r="T54" s="220"/>
      <c r="U54" s="221" t="str">
        <f aca="false">IF(Q54="","",R54/(Q54-S54))</f>
        <v/>
      </c>
      <c r="V54" s="252" t="str">
        <f aca="false">IF(P54="","",IF(C54="Ne","",IF(G54="Ne treba raditi na predm.","", IF(P54&gt;1,30,IF(U54="",IF(P54&gt;0.9,25,IF(P54&gt;0.8,20,IF(P54&gt;0.7,16,IF(P54&gt;0.6,10,IF(P54&gt;0.5,4,0))))),IF(U54=1,30,IF(U54&gt;0.9,25,IF(U54&gt;0.8,20,IF(U54&gt;0.7,15,IF(U54&gt;0.6,10,IF(U54&gt;0.5,5,0)))))))))))</f>
        <v/>
      </c>
    </row>
    <row r="55" s="192" customFormat="true" ht="15" hidden="false" customHeight="false" outlineLevel="0" collapsed="false">
      <c r="A55" s="253" t="n">
        <v>47</v>
      </c>
      <c r="B55" s="254"/>
      <c r="C55" s="256"/>
      <c r="D55" s="239"/>
      <c r="E55" s="242"/>
      <c r="F55" s="255" t="str">
        <f aca="false">IF(E55="Sudija",1,IF(E55="Stručni saradnik",1,""))</f>
        <v/>
      </c>
      <c r="G55" s="244"/>
      <c r="H55" s="213"/>
      <c r="I55" s="213"/>
      <c r="J55" s="214" t="n">
        <v>262</v>
      </c>
      <c r="K55" s="247"/>
      <c r="L55" s="248"/>
      <c r="M55" s="248"/>
      <c r="N55" s="248"/>
      <c r="O55" s="217" t="str">
        <f aca="false">IF(G55="","",IF(G55="Ne treba raditi na predm.",1+SUM(L55:N55),(SUM(L55:N55)/G55)))</f>
        <v/>
      </c>
      <c r="P55" s="218" t="str">
        <f aca="false">IF(K55&gt;0,O55*(J55/(J55-K55)),O55)</f>
        <v/>
      </c>
      <c r="Q55" s="219"/>
      <c r="R55" s="220"/>
      <c r="S55" s="220"/>
      <c r="T55" s="220"/>
      <c r="U55" s="221" t="str">
        <f aca="false">IF(Q55="","",R55/(Q55-S55))</f>
        <v/>
      </c>
      <c r="V55" s="252" t="str">
        <f aca="false">IF(P55="","",IF(C55="Ne","",IF(G55="Ne treba raditi na predm.","", IF(P55&gt;1,30,IF(U55="",IF(P55&gt;0.9,25,IF(P55&gt;0.8,20,IF(P55&gt;0.7,16,IF(P55&gt;0.6,10,IF(P55&gt;0.5,4,0))))),IF(U55=1,30,IF(U55&gt;0.9,25,IF(U55&gt;0.8,20,IF(U55&gt;0.7,15,IF(U55&gt;0.6,10,IF(U55&gt;0.5,5,0)))))))))))</f>
        <v/>
      </c>
    </row>
    <row r="56" s="192" customFormat="true" ht="15" hidden="false" customHeight="false" outlineLevel="0" collapsed="false">
      <c r="A56" s="253" t="n">
        <v>48</v>
      </c>
      <c r="B56" s="254"/>
      <c r="C56" s="256"/>
      <c r="D56" s="239"/>
      <c r="E56" s="242"/>
      <c r="F56" s="255" t="str">
        <f aca="false">IF(E56="Sudija",1,IF(E56="Stručni saradnik",1,""))</f>
        <v/>
      </c>
      <c r="G56" s="244"/>
      <c r="H56" s="213"/>
      <c r="I56" s="213"/>
      <c r="J56" s="214" t="n">
        <v>262</v>
      </c>
      <c r="K56" s="247"/>
      <c r="L56" s="248"/>
      <c r="M56" s="248"/>
      <c r="N56" s="248"/>
      <c r="O56" s="217" t="str">
        <f aca="false">IF(G56="","",IF(G56="Ne treba raditi na predm.",1+SUM(L56:N56),(SUM(L56:N56)/G56)))</f>
        <v/>
      </c>
      <c r="P56" s="218" t="str">
        <f aca="false">IF(K56&gt;0,O56*(J56/(J56-K56)),O56)</f>
        <v/>
      </c>
      <c r="Q56" s="219"/>
      <c r="R56" s="220"/>
      <c r="S56" s="220"/>
      <c r="T56" s="220"/>
      <c r="U56" s="221" t="str">
        <f aca="false">IF(Q56="","",R56/(Q56-S56))</f>
        <v/>
      </c>
      <c r="V56" s="252" t="str">
        <f aca="false">IF(P56="","",IF(C56="Ne","",IF(G56="Ne treba raditi na predm.","", IF(P56&gt;1,30,IF(U56="",IF(P56&gt;0.9,25,IF(P56&gt;0.8,20,IF(P56&gt;0.7,16,IF(P56&gt;0.6,10,IF(P56&gt;0.5,4,0))))),IF(U56=1,30,IF(U56&gt;0.9,25,IF(U56&gt;0.8,20,IF(U56&gt;0.7,15,IF(U56&gt;0.6,10,IF(U56&gt;0.5,5,0)))))))))))</f>
        <v/>
      </c>
    </row>
    <row r="57" s="192" customFormat="true" ht="15" hidden="false" customHeight="false" outlineLevel="0" collapsed="false">
      <c r="A57" s="253" t="n">
        <v>49</v>
      </c>
      <c r="B57" s="254"/>
      <c r="C57" s="256"/>
      <c r="D57" s="239"/>
      <c r="E57" s="242"/>
      <c r="F57" s="255" t="str">
        <f aca="false">IF(E57="Sudija",1,IF(E57="Stručni saradnik",1,""))</f>
        <v/>
      </c>
      <c r="G57" s="244"/>
      <c r="H57" s="213"/>
      <c r="I57" s="213"/>
      <c r="J57" s="214" t="n">
        <v>262</v>
      </c>
      <c r="K57" s="247"/>
      <c r="L57" s="248"/>
      <c r="M57" s="248"/>
      <c r="N57" s="248"/>
      <c r="O57" s="217" t="str">
        <f aca="false">IF(G57="","",IF(G57="Ne treba raditi na predm.",1+SUM(L57:N57),(SUM(L57:N57)/G57)))</f>
        <v/>
      </c>
      <c r="P57" s="218" t="str">
        <f aca="false">IF(K57&gt;0,O57*(J57/(J57-K57)),O57)</f>
        <v/>
      </c>
      <c r="Q57" s="219"/>
      <c r="R57" s="220"/>
      <c r="S57" s="220"/>
      <c r="T57" s="220"/>
      <c r="U57" s="221" t="str">
        <f aca="false">IF(Q57="","",R57/(Q57-S57))</f>
        <v/>
      </c>
      <c r="V57" s="252" t="str">
        <f aca="false">IF(P57="","",IF(C57="Ne","",IF(G57="Ne treba raditi na predm.","", IF(P57&gt;1,30,IF(U57="",IF(P57&gt;0.9,25,IF(P57&gt;0.8,20,IF(P57&gt;0.7,16,IF(P57&gt;0.6,10,IF(P57&gt;0.5,4,0))))),IF(U57=1,30,IF(U57&gt;0.9,25,IF(U57&gt;0.8,20,IF(U57&gt;0.7,15,IF(U57&gt;0.6,10,IF(U57&gt;0.5,5,0)))))))))))</f>
        <v/>
      </c>
    </row>
    <row r="58" s="192" customFormat="true" ht="15" hidden="false" customHeight="false" outlineLevel="0" collapsed="false">
      <c r="A58" s="253" t="n">
        <v>50</v>
      </c>
      <c r="B58" s="254"/>
      <c r="C58" s="256"/>
      <c r="D58" s="239"/>
      <c r="E58" s="242"/>
      <c r="F58" s="255" t="str">
        <f aca="false">IF(E58="Sudija",1,IF(E58="Stručni saradnik",1,""))</f>
        <v/>
      </c>
      <c r="G58" s="244"/>
      <c r="H58" s="213"/>
      <c r="I58" s="213"/>
      <c r="J58" s="214" t="n">
        <v>262</v>
      </c>
      <c r="K58" s="247"/>
      <c r="L58" s="248"/>
      <c r="M58" s="248"/>
      <c r="N58" s="248"/>
      <c r="O58" s="217" t="str">
        <f aca="false">IF(G58="","",IF(G58="Ne treba raditi na predm.",1+SUM(L58:N58),(SUM(L58:N58)/G58)))</f>
        <v/>
      </c>
      <c r="P58" s="218" t="str">
        <f aca="false">IF(K58&gt;0,O58*(J58/(J58-K58)),O58)</f>
        <v/>
      </c>
      <c r="Q58" s="219"/>
      <c r="R58" s="220"/>
      <c r="S58" s="220"/>
      <c r="T58" s="220"/>
      <c r="U58" s="221" t="str">
        <f aca="false">IF(Q58="","",R58/(Q58-S58))</f>
        <v/>
      </c>
      <c r="V58" s="252" t="str">
        <f aca="false">IF(P58="","",IF(C58="Ne","",IF(G58="Ne treba raditi na predm.","", IF(P58&gt;1,30,IF(U58="",IF(P58&gt;0.9,25,IF(P58&gt;0.8,20,IF(P58&gt;0.7,16,IF(P58&gt;0.6,10,IF(P58&gt;0.5,4,0))))),IF(U58=1,30,IF(U58&gt;0.9,25,IF(U58&gt;0.8,20,IF(U58&gt;0.7,15,IF(U58&gt;0.6,10,IF(U58&gt;0.5,5,0)))))))))))</f>
        <v/>
      </c>
    </row>
    <row r="59" s="192" customFormat="true" ht="15" hidden="false" customHeight="false" outlineLevel="0" collapsed="false">
      <c r="A59" s="253" t="n">
        <v>51</v>
      </c>
      <c r="B59" s="254"/>
      <c r="C59" s="256"/>
      <c r="D59" s="239"/>
      <c r="E59" s="242"/>
      <c r="F59" s="255" t="str">
        <f aca="false">IF(E59="Sudija",1,IF(E59="Stručni saradnik",1,""))</f>
        <v/>
      </c>
      <c r="G59" s="244"/>
      <c r="H59" s="213"/>
      <c r="I59" s="213"/>
      <c r="J59" s="214" t="n">
        <v>262</v>
      </c>
      <c r="K59" s="247"/>
      <c r="L59" s="248"/>
      <c r="M59" s="248"/>
      <c r="N59" s="248"/>
      <c r="O59" s="217" t="str">
        <f aca="false">IF(G59="","",IF(G59="Ne treba raditi na predm.",1+SUM(L59:N59),(SUM(L59:N59)/G59)))</f>
        <v/>
      </c>
      <c r="P59" s="218" t="str">
        <f aca="false">IF(K59&gt;0,O59*(J59/(J59-K59)),O59)</f>
        <v/>
      </c>
      <c r="Q59" s="219"/>
      <c r="R59" s="220"/>
      <c r="S59" s="220"/>
      <c r="T59" s="220"/>
      <c r="U59" s="221" t="str">
        <f aca="false">IF(Q59="","",R59/(Q59-S59))</f>
        <v/>
      </c>
      <c r="V59" s="252" t="str">
        <f aca="false">IF(P59="","",IF(C59="Ne","",IF(G59="Ne treba raditi na predm.","", IF(P59&gt;1,30,IF(U59="",IF(P59&gt;0.9,25,IF(P59&gt;0.8,20,IF(P59&gt;0.7,16,IF(P59&gt;0.6,10,IF(P59&gt;0.5,4,0))))),IF(U59=1,30,IF(U59&gt;0.9,25,IF(U59&gt;0.8,20,IF(U59&gt;0.7,15,IF(U59&gt;0.6,10,IF(U59&gt;0.5,5,0)))))))))))</f>
        <v/>
      </c>
    </row>
    <row r="60" s="192" customFormat="true" ht="15" hidden="false" customHeight="false" outlineLevel="0" collapsed="false">
      <c r="A60" s="253" t="n">
        <v>52</v>
      </c>
      <c r="B60" s="254"/>
      <c r="C60" s="256"/>
      <c r="D60" s="239"/>
      <c r="E60" s="242"/>
      <c r="F60" s="255" t="str">
        <f aca="false">IF(E60="Sudija",1,IF(E60="Stručni saradnik",1,""))</f>
        <v/>
      </c>
      <c r="G60" s="244"/>
      <c r="H60" s="213"/>
      <c r="I60" s="213"/>
      <c r="J60" s="214" t="n">
        <v>262</v>
      </c>
      <c r="K60" s="247"/>
      <c r="L60" s="248"/>
      <c r="M60" s="248"/>
      <c r="N60" s="248"/>
      <c r="O60" s="217" t="str">
        <f aca="false">IF(G60="","",IF(G60="Ne treba raditi na predm.",1+SUM(L60:N60),(SUM(L60:N60)/G60)))</f>
        <v/>
      </c>
      <c r="P60" s="218" t="str">
        <f aca="false">IF(K60&gt;0,O60*(J60/(J60-K60)),O60)</f>
        <v/>
      </c>
      <c r="Q60" s="219"/>
      <c r="R60" s="220"/>
      <c r="S60" s="220"/>
      <c r="T60" s="220"/>
      <c r="U60" s="221" t="str">
        <f aca="false">IF(Q60="","",R60/(Q60-S60))</f>
        <v/>
      </c>
      <c r="V60" s="252" t="str">
        <f aca="false">IF(P60="","",IF(C60="Ne","",IF(G60="Ne treba raditi na predm.","", IF(P60&gt;1,30,IF(U60="",IF(P60&gt;0.9,25,IF(P60&gt;0.8,20,IF(P60&gt;0.7,16,IF(P60&gt;0.6,10,IF(P60&gt;0.5,4,0))))),IF(U60=1,30,IF(U60&gt;0.9,25,IF(U60&gt;0.8,20,IF(U60&gt;0.7,15,IF(U60&gt;0.6,10,IF(U60&gt;0.5,5,0)))))))))))</f>
        <v/>
      </c>
    </row>
    <row r="61" s="192" customFormat="true" ht="15" hidden="false" customHeight="false" outlineLevel="0" collapsed="false">
      <c r="A61" s="253" t="n">
        <v>53</v>
      </c>
      <c r="B61" s="254"/>
      <c r="C61" s="256"/>
      <c r="D61" s="239"/>
      <c r="E61" s="242"/>
      <c r="F61" s="255" t="str">
        <f aca="false">IF(E61="Sudija",1,IF(E61="Stručni saradnik",1,""))</f>
        <v/>
      </c>
      <c r="G61" s="244"/>
      <c r="H61" s="213"/>
      <c r="I61" s="213"/>
      <c r="J61" s="214" t="n">
        <v>262</v>
      </c>
      <c r="K61" s="247"/>
      <c r="L61" s="248"/>
      <c r="M61" s="248"/>
      <c r="N61" s="248"/>
      <c r="O61" s="217" t="str">
        <f aca="false">IF(G61="","",IF(G61="Ne treba raditi na predm.",1+SUM(L61:N61),(SUM(L61:N61)/G61)))</f>
        <v/>
      </c>
      <c r="P61" s="218" t="str">
        <f aca="false">IF(K61&gt;0,O61*(J61/(J61-K61)),O61)</f>
        <v/>
      </c>
      <c r="Q61" s="219"/>
      <c r="R61" s="220"/>
      <c r="S61" s="220"/>
      <c r="T61" s="220"/>
      <c r="U61" s="221" t="str">
        <f aca="false">IF(Q61="","",R61/(Q61-S61))</f>
        <v/>
      </c>
      <c r="V61" s="252" t="str">
        <f aca="false">IF(P61="","",IF(C61="Ne","",IF(G61="Ne treba raditi na predm.","", IF(P61&gt;1,30,IF(U61="",IF(P61&gt;0.9,25,IF(P61&gt;0.8,20,IF(P61&gt;0.7,16,IF(P61&gt;0.6,10,IF(P61&gt;0.5,4,0))))),IF(U61=1,30,IF(U61&gt;0.9,25,IF(U61&gt;0.8,20,IF(U61&gt;0.7,15,IF(U61&gt;0.6,10,IF(U61&gt;0.5,5,0)))))))))))</f>
        <v/>
      </c>
    </row>
    <row r="62" s="192" customFormat="true" ht="15" hidden="false" customHeight="false" outlineLevel="0" collapsed="false">
      <c r="A62" s="253" t="n">
        <v>54</v>
      </c>
      <c r="B62" s="254"/>
      <c r="C62" s="256"/>
      <c r="D62" s="239"/>
      <c r="E62" s="242"/>
      <c r="F62" s="255" t="str">
        <f aca="false">IF(E62="Sudija",1,IF(E62="Stručni saradnik",1,""))</f>
        <v/>
      </c>
      <c r="G62" s="244"/>
      <c r="H62" s="213"/>
      <c r="I62" s="213"/>
      <c r="J62" s="214" t="n">
        <v>262</v>
      </c>
      <c r="K62" s="247"/>
      <c r="L62" s="248"/>
      <c r="M62" s="248"/>
      <c r="N62" s="248"/>
      <c r="O62" s="217" t="str">
        <f aca="false">IF(G62="","",IF(G62="Ne treba raditi na predm.",1+SUM(L62:N62),(SUM(L62:N62)/G62)))</f>
        <v/>
      </c>
      <c r="P62" s="218" t="str">
        <f aca="false">IF(K62&gt;0,O62*(J62/(J62-K62)),O62)</f>
        <v/>
      </c>
      <c r="Q62" s="219"/>
      <c r="R62" s="220"/>
      <c r="S62" s="220"/>
      <c r="T62" s="220"/>
      <c r="U62" s="221" t="str">
        <f aca="false">IF(Q62="","",R62/(Q62-S62))</f>
        <v/>
      </c>
      <c r="V62" s="252" t="str">
        <f aca="false">IF(P62="","",IF(C62="Ne","",IF(G62="Ne treba raditi na predm.","", IF(P62&gt;1,30,IF(U62="",IF(P62&gt;0.9,25,IF(P62&gt;0.8,20,IF(P62&gt;0.7,16,IF(P62&gt;0.6,10,IF(P62&gt;0.5,4,0))))),IF(U62=1,30,IF(U62&gt;0.9,25,IF(U62&gt;0.8,20,IF(U62&gt;0.7,15,IF(U62&gt;0.6,10,IF(U62&gt;0.5,5,0)))))))))))</f>
        <v/>
      </c>
    </row>
    <row r="63" s="192" customFormat="true" ht="15" hidden="false" customHeight="false" outlineLevel="0" collapsed="false">
      <c r="A63" s="253" t="n">
        <v>55</v>
      </c>
      <c r="B63" s="254"/>
      <c r="C63" s="256"/>
      <c r="D63" s="239"/>
      <c r="E63" s="242"/>
      <c r="F63" s="255" t="str">
        <f aca="false">IF(E63="Sudija",1,IF(E63="Stručni saradnik",1,""))</f>
        <v/>
      </c>
      <c r="G63" s="244"/>
      <c r="H63" s="213"/>
      <c r="I63" s="213"/>
      <c r="J63" s="214" t="n">
        <v>262</v>
      </c>
      <c r="K63" s="247"/>
      <c r="L63" s="248"/>
      <c r="M63" s="248"/>
      <c r="N63" s="248"/>
      <c r="O63" s="217" t="str">
        <f aca="false">IF(G63="","",IF(G63="Ne treba raditi na predm.",1+SUM(L63:N63),(SUM(L63:N63)/G63)))</f>
        <v/>
      </c>
      <c r="P63" s="218" t="str">
        <f aca="false">IF(K63&gt;0,O63*(J63/(J63-K63)),O63)</f>
        <v/>
      </c>
      <c r="Q63" s="219"/>
      <c r="R63" s="220"/>
      <c r="S63" s="220"/>
      <c r="T63" s="220"/>
      <c r="U63" s="221" t="str">
        <f aca="false">IF(Q63="","",R63/(Q63-S63))</f>
        <v/>
      </c>
      <c r="V63" s="252" t="str">
        <f aca="false">IF(P63="","",IF(C63="Ne","",IF(G63="Ne treba raditi na predm.","", IF(P63&gt;1,30,IF(U63="",IF(P63&gt;0.9,25,IF(P63&gt;0.8,20,IF(P63&gt;0.7,16,IF(P63&gt;0.6,10,IF(P63&gt;0.5,4,0))))),IF(U63=1,30,IF(U63&gt;0.9,25,IF(U63&gt;0.8,20,IF(U63&gt;0.7,15,IF(U63&gt;0.6,10,IF(U63&gt;0.5,5,0)))))))))))</f>
        <v/>
      </c>
    </row>
    <row r="64" s="192" customFormat="true" ht="15" hidden="false" customHeight="false" outlineLevel="0" collapsed="false">
      <c r="A64" s="253" t="n">
        <v>56</v>
      </c>
      <c r="B64" s="254"/>
      <c r="C64" s="256"/>
      <c r="D64" s="239"/>
      <c r="E64" s="242"/>
      <c r="F64" s="255" t="str">
        <f aca="false">IF(E64="Sudija",1,IF(E64="Stručni saradnik",1,""))</f>
        <v/>
      </c>
      <c r="G64" s="244"/>
      <c r="H64" s="213"/>
      <c r="I64" s="213"/>
      <c r="J64" s="214" t="n">
        <v>262</v>
      </c>
      <c r="K64" s="247"/>
      <c r="L64" s="248"/>
      <c r="M64" s="248"/>
      <c r="N64" s="248"/>
      <c r="O64" s="217" t="str">
        <f aca="false">IF(G64="","",IF(G64="Ne treba raditi na predm.",1+SUM(L64:N64),(SUM(L64:N64)/G64)))</f>
        <v/>
      </c>
      <c r="P64" s="218" t="str">
        <f aca="false">IF(K64&gt;0,O64*(J64/(J64-K64)),O64)</f>
        <v/>
      </c>
      <c r="Q64" s="219"/>
      <c r="R64" s="220"/>
      <c r="S64" s="220"/>
      <c r="T64" s="220"/>
      <c r="U64" s="221" t="str">
        <f aca="false">IF(Q64="","",R64/(Q64-S64))</f>
        <v/>
      </c>
      <c r="V64" s="252" t="str">
        <f aca="false">IF(P64="","",IF(C64="Ne","",IF(G64="Ne treba raditi na predm.","", IF(P64&gt;1,30,IF(U64="",IF(P64&gt;0.9,25,IF(P64&gt;0.8,20,IF(P64&gt;0.7,16,IF(P64&gt;0.6,10,IF(P64&gt;0.5,4,0))))),IF(U64=1,30,IF(U64&gt;0.9,25,IF(U64&gt;0.8,20,IF(U64&gt;0.7,15,IF(U64&gt;0.6,10,IF(U64&gt;0.5,5,0)))))))))))</f>
        <v/>
      </c>
    </row>
    <row r="65" s="192" customFormat="true" ht="15" hidden="false" customHeight="false" outlineLevel="0" collapsed="false">
      <c r="A65" s="253" t="n">
        <v>57</v>
      </c>
      <c r="B65" s="254"/>
      <c r="C65" s="256"/>
      <c r="D65" s="239"/>
      <c r="E65" s="242"/>
      <c r="F65" s="255" t="str">
        <f aca="false">IF(E65="Sudija",1,IF(E65="Stručni saradnik",1,""))</f>
        <v/>
      </c>
      <c r="G65" s="244"/>
      <c r="H65" s="213"/>
      <c r="I65" s="213"/>
      <c r="J65" s="214" t="n">
        <v>262</v>
      </c>
      <c r="K65" s="247"/>
      <c r="L65" s="248"/>
      <c r="M65" s="248"/>
      <c r="N65" s="248"/>
      <c r="O65" s="217" t="str">
        <f aca="false">IF(G65="","",IF(G65="Ne treba raditi na predm.",1+SUM(L65:N65),(SUM(L65:N65)/G65)))</f>
        <v/>
      </c>
      <c r="P65" s="218" t="str">
        <f aca="false">IF(K65&gt;0,O65*(J65/(J65-K65)),O65)</f>
        <v/>
      </c>
      <c r="Q65" s="219"/>
      <c r="R65" s="220"/>
      <c r="S65" s="220"/>
      <c r="T65" s="220"/>
      <c r="U65" s="221" t="str">
        <f aca="false">IF(Q65="","",R65/(Q65-S65))</f>
        <v/>
      </c>
      <c r="V65" s="252" t="str">
        <f aca="false">IF(P65="","",IF(C65="Ne","",IF(G65="Ne treba raditi na predm.","", IF(P65&gt;1,30,IF(U65="",IF(P65&gt;0.9,25,IF(P65&gt;0.8,20,IF(P65&gt;0.7,16,IF(P65&gt;0.6,10,IF(P65&gt;0.5,4,0))))),IF(U65=1,30,IF(U65&gt;0.9,25,IF(U65&gt;0.8,20,IF(U65&gt;0.7,15,IF(U65&gt;0.6,10,IF(U65&gt;0.5,5,0)))))))))))</f>
        <v/>
      </c>
    </row>
    <row r="66" s="192" customFormat="true" ht="15" hidden="false" customHeight="false" outlineLevel="0" collapsed="false">
      <c r="A66" s="253" t="n">
        <v>58</v>
      </c>
      <c r="B66" s="254"/>
      <c r="C66" s="256"/>
      <c r="D66" s="239"/>
      <c r="E66" s="242"/>
      <c r="F66" s="255" t="str">
        <f aca="false">IF(E66="Sudija",1,IF(E66="Stručni saradnik",1,""))</f>
        <v/>
      </c>
      <c r="G66" s="244"/>
      <c r="H66" s="213"/>
      <c r="I66" s="213"/>
      <c r="J66" s="214" t="n">
        <v>262</v>
      </c>
      <c r="K66" s="247"/>
      <c r="L66" s="248"/>
      <c r="M66" s="248"/>
      <c r="N66" s="248"/>
      <c r="O66" s="217" t="str">
        <f aca="false">IF(G66="","",IF(G66="Ne treba raditi na predm.",1+SUM(L66:N66),(SUM(L66:N66)/G66)))</f>
        <v/>
      </c>
      <c r="P66" s="218" t="str">
        <f aca="false">IF(K66&gt;0,O66*(J66/(J66-K66)),O66)</f>
        <v/>
      </c>
      <c r="Q66" s="219"/>
      <c r="R66" s="220"/>
      <c r="S66" s="220"/>
      <c r="T66" s="220"/>
      <c r="U66" s="221" t="str">
        <f aca="false">IF(Q66="","",R66/(Q66-S66))</f>
        <v/>
      </c>
      <c r="V66" s="252" t="str">
        <f aca="false">IF(P66="","",IF(C66="Ne","",IF(G66="Ne treba raditi na predm.","", IF(P66&gt;1,30,IF(U66="",IF(P66&gt;0.9,25,IF(P66&gt;0.8,20,IF(P66&gt;0.7,16,IF(P66&gt;0.6,10,IF(P66&gt;0.5,4,0))))),IF(U66=1,30,IF(U66&gt;0.9,25,IF(U66&gt;0.8,20,IF(U66&gt;0.7,15,IF(U66&gt;0.6,10,IF(U66&gt;0.5,5,0)))))))))))</f>
        <v/>
      </c>
    </row>
    <row r="67" s="192" customFormat="true" ht="15" hidden="false" customHeight="false" outlineLevel="0" collapsed="false">
      <c r="A67" s="253" t="n">
        <v>59</v>
      </c>
      <c r="B67" s="254"/>
      <c r="C67" s="256"/>
      <c r="D67" s="239"/>
      <c r="E67" s="242"/>
      <c r="F67" s="255" t="str">
        <f aca="false">IF(E67="Sudija",1,IF(E67="Stručni saradnik",1,""))</f>
        <v/>
      </c>
      <c r="G67" s="244"/>
      <c r="H67" s="213"/>
      <c r="I67" s="213"/>
      <c r="J67" s="214" t="n">
        <v>262</v>
      </c>
      <c r="K67" s="247"/>
      <c r="L67" s="248"/>
      <c r="M67" s="248"/>
      <c r="N67" s="248"/>
      <c r="O67" s="217" t="str">
        <f aca="false">IF(G67="","",IF(G67="Ne treba raditi na predm.",1+SUM(L67:N67),(SUM(L67:N67)/G67)))</f>
        <v/>
      </c>
      <c r="P67" s="218" t="str">
        <f aca="false">IF(K67&gt;0,O67*(J67/(J67-K67)),O67)</f>
        <v/>
      </c>
      <c r="Q67" s="219"/>
      <c r="R67" s="220"/>
      <c r="S67" s="220"/>
      <c r="T67" s="220"/>
      <c r="U67" s="221" t="str">
        <f aca="false">IF(Q67="","",R67/(Q67-S67))</f>
        <v/>
      </c>
      <c r="V67" s="252" t="str">
        <f aca="false">IF(P67="","",IF(C67="Ne","",IF(G67="Ne treba raditi na predm.","", IF(P67&gt;1,30,IF(U67="",IF(P67&gt;0.9,25,IF(P67&gt;0.8,20,IF(P67&gt;0.7,16,IF(P67&gt;0.6,10,IF(P67&gt;0.5,4,0))))),IF(U67=1,30,IF(U67&gt;0.9,25,IF(U67&gt;0.8,20,IF(U67&gt;0.7,15,IF(U67&gt;0.6,10,IF(U67&gt;0.5,5,0)))))))))))</f>
        <v/>
      </c>
    </row>
    <row r="68" s="192" customFormat="true" ht="15" hidden="false" customHeight="false" outlineLevel="0" collapsed="false">
      <c r="A68" s="253" t="n">
        <v>60</v>
      </c>
      <c r="B68" s="254"/>
      <c r="C68" s="256"/>
      <c r="D68" s="239"/>
      <c r="E68" s="242"/>
      <c r="F68" s="255" t="str">
        <f aca="false">IF(E68="Sudija",1,IF(E68="Stručni saradnik",1,""))</f>
        <v/>
      </c>
      <c r="G68" s="244"/>
      <c r="H68" s="213"/>
      <c r="I68" s="213"/>
      <c r="J68" s="214" t="n">
        <v>262</v>
      </c>
      <c r="K68" s="247"/>
      <c r="L68" s="248"/>
      <c r="M68" s="248"/>
      <c r="N68" s="248"/>
      <c r="O68" s="217" t="str">
        <f aca="false">IF(G68="","",IF(G68="Ne treba raditi na predm.",1+SUM(L68:N68),(SUM(L68:N68)/G68)))</f>
        <v/>
      </c>
      <c r="P68" s="218" t="str">
        <f aca="false">IF(K68&gt;0,O68*(J68/(J68-K68)),O68)</f>
        <v/>
      </c>
      <c r="Q68" s="219"/>
      <c r="R68" s="220"/>
      <c r="S68" s="220"/>
      <c r="T68" s="220"/>
      <c r="U68" s="221" t="str">
        <f aca="false">IF(Q68="","",R68/(Q68-S68))</f>
        <v/>
      </c>
      <c r="V68" s="252" t="str">
        <f aca="false">IF(P68="","",IF(C68="Ne","",IF(G68="Ne treba raditi na predm.","", IF(P68&gt;1,30,IF(U68="",IF(P68&gt;0.9,25,IF(P68&gt;0.8,20,IF(P68&gt;0.7,16,IF(P68&gt;0.6,10,IF(P68&gt;0.5,4,0))))),IF(U68=1,30,IF(U68&gt;0.9,25,IF(U68&gt;0.8,20,IF(U68&gt;0.7,15,IF(U68&gt;0.6,10,IF(U68&gt;0.5,5,0)))))))))))</f>
        <v/>
      </c>
    </row>
    <row r="69" s="192" customFormat="true" ht="15" hidden="false" customHeight="false" outlineLevel="0" collapsed="false">
      <c r="A69" s="253" t="n">
        <v>61</v>
      </c>
      <c r="B69" s="254"/>
      <c r="C69" s="256"/>
      <c r="D69" s="239"/>
      <c r="E69" s="242"/>
      <c r="F69" s="255" t="str">
        <f aca="false">IF(E69="Sudija",1,IF(E69="Stručni saradnik",1,""))</f>
        <v/>
      </c>
      <c r="G69" s="244"/>
      <c r="H69" s="213"/>
      <c r="I69" s="213"/>
      <c r="J69" s="214" t="n">
        <v>262</v>
      </c>
      <c r="K69" s="247"/>
      <c r="L69" s="248"/>
      <c r="M69" s="248"/>
      <c r="N69" s="248"/>
      <c r="O69" s="217" t="str">
        <f aca="false">IF(G69="","",IF(G69="Ne treba raditi na predm.",1+SUM(L69:N69),(SUM(L69:N69)/G69)))</f>
        <v/>
      </c>
      <c r="P69" s="218" t="str">
        <f aca="false">IF(K69&gt;0,O69*(J69/(J69-K69)),O69)</f>
        <v/>
      </c>
      <c r="Q69" s="219"/>
      <c r="R69" s="220"/>
      <c r="S69" s="220"/>
      <c r="T69" s="220"/>
      <c r="U69" s="221" t="str">
        <f aca="false">IF(Q69="","",R69/(Q69-S69))</f>
        <v/>
      </c>
      <c r="V69" s="252" t="str">
        <f aca="false">IF(P69="","",IF(C69="Ne","",IF(G69="Ne treba raditi na predm.","", IF(P69&gt;1,30,IF(U69="",IF(P69&gt;0.9,25,IF(P69&gt;0.8,20,IF(P69&gt;0.7,16,IF(P69&gt;0.6,10,IF(P69&gt;0.5,4,0))))),IF(U69=1,30,IF(U69&gt;0.9,25,IF(U69&gt;0.8,20,IF(U69&gt;0.7,15,IF(U69&gt;0.6,10,IF(U69&gt;0.5,5,0)))))))))))</f>
        <v/>
      </c>
    </row>
    <row r="70" s="192" customFormat="true" ht="15" hidden="false" customHeight="false" outlineLevel="0" collapsed="false">
      <c r="A70" s="253" t="n">
        <v>62</v>
      </c>
      <c r="B70" s="254"/>
      <c r="C70" s="256"/>
      <c r="D70" s="239"/>
      <c r="E70" s="242"/>
      <c r="F70" s="255" t="str">
        <f aca="false">IF(E70="Sudija",1,IF(E70="Stručni saradnik",1,""))</f>
        <v/>
      </c>
      <c r="G70" s="244"/>
      <c r="H70" s="213"/>
      <c r="I70" s="213"/>
      <c r="J70" s="214" t="n">
        <v>262</v>
      </c>
      <c r="K70" s="247"/>
      <c r="L70" s="248"/>
      <c r="M70" s="248"/>
      <c r="N70" s="248"/>
      <c r="O70" s="217" t="str">
        <f aca="false">IF(G70="","",IF(G70="Ne treba raditi na predm.",1+SUM(L70:N70),(SUM(L70:N70)/G70)))</f>
        <v/>
      </c>
      <c r="P70" s="218" t="str">
        <f aca="false">IF(K70&gt;0,O70*(J70/(J70-K70)),O70)</f>
        <v/>
      </c>
      <c r="Q70" s="219"/>
      <c r="R70" s="220"/>
      <c r="S70" s="220"/>
      <c r="T70" s="220"/>
      <c r="U70" s="221" t="str">
        <f aca="false">IF(Q70="","",R70/(Q70-S70))</f>
        <v/>
      </c>
      <c r="V70" s="252" t="str">
        <f aca="false">IF(P70="","",IF(C70="Ne","",IF(G70="Ne treba raditi na predm.","", IF(P70&gt;1,30,IF(U70="",IF(P70&gt;0.9,25,IF(P70&gt;0.8,20,IF(P70&gt;0.7,16,IF(P70&gt;0.6,10,IF(P70&gt;0.5,4,0))))),IF(U70=1,30,IF(U70&gt;0.9,25,IF(U70&gt;0.8,20,IF(U70&gt;0.7,15,IF(U70&gt;0.6,10,IF(U70&gt;0.5,5,0)))))))))))</f>
        <v/>
      </c>
    </row>
    <row r="71" s="192" customFormat="true" ht="15" hidden="false" customHeight="false" outlineLevel="0" collapsed="false">
      <c r="A71" s="253" t="n">
        <v>63</v>
      </c>
      <c r="B71" s="254"/>
      <c r="C71" s="256"/>
      <c r="D71" s="239"/>
      <c r="E71" s="242"/>
      <c r="F71" s="255" t="str">
        <f aca="false">IF(E71="Sudija",1,IF(E71="Stručni saradnik",1,""))</f>
        <v/>
      </c>
      <c r="G71" s="244"/>
      <c r="H71" s="213"/>
      <c r="I71" s="213"/>
      <c r="J71" s="214" t="n">
        <v>262</v>
      </c>
      <c r="K71" s="247"/>
      <c r="L71" s="248"/>
      <c r="M71" s="248"/>
      <c r="N71" s="248"/>
      <c r="O71" s="217" t="str">
        <f aca="false">IF(G71="","",IF(G71="Ne treba raditi na predm.",1+SUM(L71:N71),(SUM(L71:N71)/G71)))</f>
        <v/>
      </c>
      <c r="P71" s="218" t="str">
        <f aca="false">IF(K71&gt;0,O71*(J71/(J71-K71)),O71)</f>
        <v/>
      </c>
      <c r="Q71" s="219"/>
      <c r="R71" s="220"/>
      <c r="S71" s="220"/>
      <c r="T71" s="220"/>
      <c r="U71" s="221" t="str">
        <f aca="false">IF(Q71="","",R71/(Q71-S71))</f>
        <v/>
      </c>
      <c r="V71" s="252" t="str">
        <f aca="false">IF(P71="","",IF(C71="Ne","",IF(G71="Ne treba raditi na predm.","", IF(P71&gt;1,30,IF(U71="",IF(P71&gt;0.9,25,IF(P71&gt;0.8,20,IF(P71&gt;0.7,16,IF(P71&gt;0.6,10,IF(P71&gt;0.5,4,0))))),IF(U71=1,30,IF(U71&gt;0.9,25,IF(U71&gt;0.8,20,IF(U71&gt;0.7,15,IF(U71&gt;0.6,10,IF(U71&gt;0.5,5,0)))))))))))</f>
        <v/>
      </c>
    </row>
    <row r="72" s="192" customFormat="true" ht="15" hidden="false" customHeight="false" outlineLevel="0" collapsed="false">
      <c r="A72" s="253" t="n">
        <v>64</v>
      </c>
      <c r="B72" s="254"/>
      <c r="C72" s="256"/>
      <c r="D72" s="239"/>
      <c r="E72" s="242"/>
      <c r="F72" s="255" t="str">
        <f aca="false">IF(E72="Sudija",1,IF(E72="Stručni saradnik",1,""))</f>
        <v/>
      </c>
      <c r="G72" s="244"/>
      <c r="H72" s="213"/>
      <c r="I72" s="213"/>
      <c r="J72" s="214" t="n">
        <v>262</v>
      </c>
      <c r="K72" s="247"/>
      <c r="L72" s="248"/>
      <c r="M72" s="248"/>
      <c r="N72" s="248"/>
      <c r="O72" s="217" t="str">
        <f aca="false">IF(G72="","",IF(G72="Ne treba raditi na predm.",1+SUM(L72:N72),(SUM(L72:N72)/G72)))</f>
        <v/>
      </c>
      <c r="P72" s="218" t="str">
        <f aca="false">IF(K72&gt;0,O72*(J72/(J72-K72)),O72)</f>
        <v/>
      </c>
      <c r="Q72" s="219"/>
      <c r="R72" s="220"/>
      <c r="S72" s="220"/>
      <c r="T72" s="220"/>
      <c r="U72" s="221" t="str">
        <f aca="false">IF(Q72="","",R72/(Q72-S72))</f>
        <v/>
      </c>
      <c r="V72" s="252" t="str">
        <f aca="false">IF(P72="","",IF(C72="Ne","",IF(G72="Ne treba raditi na predm.","", IF(P72&gt;1,30,IF(U72="",IF(P72&gt;0.9,25,IF(P72&gt;0.8,20,IF(P72&gt;0.7,16,IF(P72&gt;0.6,10,IF(P72&gt;0.5,4,0))))),IF(U72=1,30,IF(U72&gt;0.9,25,IF(U72&gt;0.8,20,IF(U72&gt;0.7,15,IF(U72&gt;0.6,10,IF(U72&gt;0.5,5,0)))))))))))</f>
        <v/>
      </c>
    </row>
    <row r="73" s="192" customFormat="true" ht="15" hidden="false" customHeight="false" outlineLevel="0" collapsed="false">
      <c r="A73" s="253" t="n">
        <v>65</v>
      </c>
      <c r="B73" s="254"/>
      <c r="C73" s="256"/>
      <c r="D73" s="239"/>
      <c r="E73" s="242"/>
      <c r="F73" s="255" t="str">
        <f aca="false">IF(E73="Sudija",1,IF(E73="Stručni saradnik",1,""))</f>
        <v/>
      </c>
      <c r="G73" s="244"/>
      <c r="H73" s="213"/>
      <c r="I73" s="213"/>
      <c r="J73" s="214" t="n">
        <v>262</v>
      </c>
      <c r="K73" s="247"/>
      <c r="L73" s="248"/>
      <c r="M73" s="248"/>
      <c r="N73" s="248"/>
      <c r="O73" s="217" t="str">
        <f aca="false">IF(G73="","",IF(G73="Ne treba raditi na predm.",1+SUM(L73:N73),(SUM(L73:N73)/G73)))</f>
        <v/>
      </c>
      <c r="P73" s="218" t="str">
        <f aca="false">IF(K73&gt;0,O73*(J73/(J73-K73)),O73)</f>
        <v/>
      </c>
      <c r="Q73" s="219"/>
      <c r="R73" s="220"/>
      <c r="S73" s="220"/>
      <c r="T73" s="220"/>
      <c r="U73" s="221" t="str">
        <f aca="false">IF(Q73="","",R73/(Q73-S73))</f>
        <v/>
      </c>
      <c r="V73" s="252" t="str">
        <f aca="false">IF(P73="","",IF(C73="Ne","",IF(G73="Ne treba raditi na predm.","", IF(P73&gt;1,30,IF(U73="",IF(P73&gt;0.9,25,IF(P73&gt;0.8,20,IF(P73&gt;0.7,16,IF(P73&gt;0.6,10,IF(P73&gt;0.5,4,0))))),IF(U73=1,30,IF(U73&gt;0.9,25,IF(U73&gt;0.8,20,IF(U73&gt;0.7,15,IF(U73&gt;0.6,10,IF(U73&gt;0.5,5,0)))))))))))</f>
        <v/>
      </c>
    </row>
    <row r="74" s="192" customFormat="true" ht="15" hidden="false" customHeight="false" outlineLevel="0" collapsed="false">
      <c r="A74" s="253"/>
      <c r="B74" s="254"/>
      <c r="C74" s="256"/>
      <c r="D74" s="239"/>
      <c r="E74" s="242"/>
      <c r="F74" s="255" t="str">
        <f aca="false">IF(E74="Sudija",1,IF(E74="Stručni saradnik",1,""))</f>
        <v/>
      </c>
      <c r="G74" s="257"/>
      <c r="H74" s="213"/>
      <c r="I74" s="213"/>
      <c r="J74" s="214" t="n">
        <v>262</v>
      </c>
      <c r="K74" s="247"/>
      <c r="L74" s="248"/>
      <c r="M74" s="248"/>
      <c r="N74" s="248"/>
      <c r="O74" s="217" t="str">
        <f aca="false">IF(G74="","",IF(G74="Ne treba raditi na predm.",1+SUM(L74:N74),(SUM(L74:N74)/G74)))</f>
        <v/>
      </c>
      <c r="P74" s="218" t="str">
        <f aca="false">IF(K74&gt;0,O74*(J74/(J74-K74)),O74)</f>
        <v/>
      </c>
      <c r="Q74" s="219"/>
      <c r="R74" s="220"/>
      <c r="S74" s="220"/>
      <c r="T74" s="220"/>
      <c r="U74" s="221" t="str">
        <f aca="false">IF(Q74="","",R74/(Q74-S74))</f>
        <v/>
      </c>
      <c r="V74" s="252" t="str">
        <f aca="false">IF(P74="","",IF(C74="Ne","",IF(G74="Ne treba raditi na predm.","", IF(P74&gt;1,30,IF(U74="",IF(P74&gt;0.9,25,IF(P74&gt;0.8,20,IF(P74&gt;0.7,16,IF(P74&gt;0.6,10,IF(P74&gt;0.5,4,0))))),IF(U74=1,30,IF(U74&gt;0.9,25,IF(U74&gt;0.8,20,IF(U74&gt;0.7,15,IF(U74&gt;0.6,10,IF(U74&gt;0.5,5,0)))))))))))</f>
        <v/>
      </c>
      <c r="W74" s="223"/>
      <c r="X74" s="223"/>
    </row>
    <row r="75" s="192" customFormat="true" ht="15" hidden="false" customHeight="false" outlineLevel="0" collapsed="false">
      <c r="A75" s="253"/>
      <c r="B75" s="254"/>
      <c r="C75" s="256"/>
      <c r="D75" s="239"/>
      <c r="E75" s="242"/>
      <c r="F75" s="255" t="str">
        <f aca="false">IF(E75="Sudija",1,IF(E75="Stručni saradnik",1,""))</f>
        <v/>
      </c>
      <c r="G75" s="257"/>
      <c r="H75" s="213"/>
      <c r="I75" s="213"/>
      <c r="J75" s="214" t="n">
        <v>262</v>
      </c>
      <c r="K75" s="247"/>
      <c r="L75" s="248"/>
      <c r="M75" s="248"/>
      <c r="N75" s="248"/>
      <c r="O75" s="217" t="str">
        <f aca="false">IF(G75="","",IF(G75="Ne treba raditi na predm.",1+SUM(L75:N75),(SUM(L75:N75)/G75)))</f>
        <v/>
      </c>
      <c r="P75" s="218" t="str">
        <f aca="false">IF(K75&gt;0,O75*(J75/(J75-K75)),O75)</f>
        <v/>
      </c>
      <c r="Q75" s="219"/>
      <c r="R75" s="220"/>
      <c r="S75" s="220"/>
      <c r="T75" s="220"/>
      <c r="U75" s="221" t="str">
        <f aca="false">IF(Q75="","",R75/(Q75-S75))</f>
        <v/>
      </c>
      <c r="V75" s="252" t="str">
        <f aca="false">IF(P75="","",IF(C75="Ne","",IF(G75="Ne treba raditi na predm.","", IF(P75&gt;1,30,IF(U75="",IF(P75&gt;0.9,25,IF(P75&gt;0.8,20,IF(P75&gt;0.7,16,IF(P75&gt;0.6,10,IF(P75&gt;0.5,4,0))))),IF(U75=1,30,IF(U75&gt;0.9,25,IF(U75&gt;0.8,20,IF(U75&gt;0.7,15,IF(U75&gt;0.6,10,IF(U75&gt;0.5,5,0)))))))))))</f>
        <v/>
      </c>
      <c r="W75" s="223"/>
      <c r="X75" s="223"/>
    </row>
    <row r="76" s="192" customFormat="true" ht="15" hidden="false" customHeight="false" outlineLevel="0" collapsed="false">
      <c r="A76" s="253"/>
      <c r="B76" s="254"/>
      <c r="C76" s="256"/>
      <c r="D76" s="239"/>
      <c r="E76" s="242"/>
      <c r="F76" s="255" t="str">
        <f aca="false">IF(E76="Sudija",1,IF(E76="Stručni saradnik",1,""))</f>
        <v/>
      </c>
      <c r="G76" s="257"/>
      <c r="H76" s="213"/>
      <c r="I76" s="213"/>
      <c r="J76" s="214" t="n">
        <v>262</v>
      </c>
      <c r="K76" s="247"/>
      <c r="L76" s="248"/>
      <c r="M76" s="248"/>
      <c r="N76" s="248"/>
      <c r="O76" s="217" t="str">
        <f aca="false">IF(G76="","",IF(G76="Ne treba raditi na predm.",1+SUM(L76:N76),(SUM(L76:N76)/G76)))</f>
        <v/>
      </c>
      <c r="P76" s="218" t="str">
        <f aca="false">IF(K76&gt;0,O76*(J76/(J76-K76)),O76)</f>
        <v/>
      </c>
      <c r="Q76" s="219"/>
      <c r="R76" s="220"/>
      <c r="S76" s="220"/>
      <c r="T76" s="220"/>
      <c r="U76" s="221" t="str">
        <f aca="false">IF(Q76="","",R76/(Q76-S76))</f>
        <v/>
      </c>
      <c r="V76" s="252" t="str">
        <f aca="false">IF(P76="","",IF(C76="Ne","",IF(G76="Ne treba raditi na predm.","", IF(P76&gt;1,30,IF(U76="",IF(P76&gt;0.9,25,IF(P76&gt;0.8,20,IF(P76&gt;0.7,16,IF(P76&gt;0.6,10,IF(P76&gt;0.5,4,0))))),IF(U76=1,30,IF(U76&gt;0.9,25,IF(U76&gt;0.8,20,IF(U76&gt;0.7,15,IF(U76&gt;0.6,10,IF(U76&gt;0.5,5,0)))))))))))</f>
        <v/>
      </c>
      <c r="W76" s="223"/>
      <c r="X76" s="223"/>
    </row>
    <row r="77" s="192" customFormat="true" ht="15" hidden="false" customHeight="false" outlineLevel="0" collapsed="false">
      <c r="A77" s="253"/>
      <c r="B77" s="254"/>
      <c r="C77" s="256"/>
      <c r="D77" s="239"/>
      <c r="E77" s="242"/>
      <c r="F77" s="255" t="str">
        <f aca="false">IF(E77="Sudija",1,IF(E77="Stručni saradnik",1,""))</f>
        <v/>
      </c>
      <c r="G77" s="257"/>
      <c r="H77" s="213"/>
      <c r="I77" s="213"/>
      <c r="J77" s="214" t="n">
        <v>262</v>
      </c>
      <c r="K77" s="247"/>
      <c r="L77" s="248"/>
      <c r="M77" s="248"/>
      <c r="N77" s="248"/>
      <c r="O77" s="217" t="str">
        <f aca="false">IF(G77="","",IF(G77="Ne treba raditi na predm.",1+SUM(L77:N77),(SUM(L77:N77)/G77)))</f>
        <v/>
      </c>
      <c r="P77" s="218" t="str">
        <f aca="false">IF(K77&gt;0,O77*(J77/(J77-K77)),O77)</f>
        <v/>
      </c>
      <c r="Q77" s="219"/>
      <c r="R77" s="220"/>
      <c r="S77" s="220"/>
      <c r="T77" s="220"/>
      <c r="U77" s="221" t="str">
        <f aca="false">IF(Q77="","",R77/(Q77-S77))</f>
        <v/>
      </c>
      <c r="V77" s="252" t="str">
        <f aca="false">IF(P77="","",IF(C77="Ne","",IF(G77="Ne treba raditi na predm.","", IF(P77&gt;1,30,IF(U77="",IF(P77&gt;0.9,25,IF(P77&gt;0.8,20,IF(P77&gt;0.7,16,IF(P77&gt;0.6,10,IF(P77&gt;0.5,4,0))))),IF(U77=1,30,IF(U77&gt;0.9,25,IF(U77&gt;0.8,20,IF(U77&gt;0.7,15,IF(U77&gt;0.6,10,IF(U77&gt;0.5,5,0)))))))))))</f>
        <v/>
      </c>
      <c r="W77" s="223"/>
      <c r="X77" s="223"/>
    </row>
    <row r="78" s="192" customFormat="true" ht="15" hidden="false" customHeight="false" outlineLevel="0" collapsed="false">
      <c r="A78" s="253"/>
      <c r="B78" s="254"/>
      <c r="C78" s="256"/>
      <c r="D78" s="239"/>
      <c r="E78" s="242"/>
      <c r="F78" s="255" t="str">
        <f aca="false">IF(E78="Sudija",1,IF(E78="Stručni saradnik",1,""))</f>
        <v/>
      </c>
      <c r="G78" s="257"/>
      <c r="H78" s="213"/>
      <c r="I78" s="213"/>
      <c r="J78" s="214" t="n">
        <v>262</v>
      </c>
      <c r="K78" s="247"/>
      <c r="L78" s="248"/>
      <c r="M78" s="248"/>
      <c r="N78" s="248"/>
      <c r="O78" s="217" t="str">
        <f aca="false">IF(G78="","",IF(G78="Ne treba raditi na predm.",1+SUM(L78:N78),(SUM(L78:N78)/G78)))</f>
        <v/>
      </c>
      <c r="P78" s="218" t="str">
        <f aca="false">IF(K78&gt;0,O78*(J78/(J78-K78)),O78)</f>
        <v/>
      </c>
      <c r="Q78" s="219"/>
      <c r="R78" s="220"/>
      <c r="S78" s="220"/>
      <c r="T78" s="220"/>
      <c r="U78" s="221" t="str">
        <f aca="false">IF(Q78="","",R78/(Q78-S78))</f>
        <v/>
      </c>
      <c r="V78" s="252" t="str">
        <f aca="false">IF(P78="","",IF(C78="Ne","",IF(G78="Ne treba raditi na predm.","", IF(P78&gt;1,30,IF(U78="",IF(P78&gt;0.9,25,IF(P78&gt;0.8,20,IF(P78&gt;0.7,16,IF(P78&gt;0.6,10,IF(P78&gt;0.5,4,0))))),IF(U78=1,30,IF(U78&gt;0.9,25,IF(U78&gt;0.8,20,IF(U78&gt;0.7,15,IF(U78&gt;0.6,10,IF(U78&gt;0.5,5,0)))))))))))</f>
        <v/>
      </c>
      <c r="W78" s="223"/>
      <c r="X78" s="223"/>
    </row>
    <row r="79" s="192" customFormat="true" ht="15" hidden="false" customHeight="false" outlineLevel="0" collapsed="false">
      <c r="A79" s="253"/>
      <c r="B79" s="254"/>
      <c r="C79" s="256"/>
      <c r="D79" s="239"/>
      <c r="E79" s="242"/>
      <c r="F79" s="255" t="str">
        <f aca="false">IF(E79="Sudija",1,IF(E79="Stručni saradnik",1,""))</f>
        <v/>
      </c>
      <c r="G79" s="257"/>
      <c r="H79" s="213"/>
      <c r="I79" s="213"/>
      <c r="J79" s="214" t="n">
        <v>262</v>
      </c>
      <c r="K79" s="247"/>
      <c r="L79" s="248"/>
      <c r="M79" s="248"/>
      <c r="N79" s="248"/>
      <c r="O79" s="217" t="str">
        <f aca="false">IF(G79="","",IF(G79="Ne treba raditi na predm.",1+SUM(L79:N79),(SUM(L79:N79)/G79)))</f>
        <v/>
      </c>
      <c r="P79" s="218" t="str">
        <f aca="false">IF(K79&gt;0,O79*(J79/(J79-K79)),O79)</f>
        <v/>
      </c>
      <c r="Q79" s="219"/>
      <c r="R79" s="220"/>
      <c r="S79" s="220"/>
      <c r="T79" s="220"/>
      <c r="U79" s="221" t="str">
        <f aca="false">IF(Q79="","",R79/(Q79-S79))</f>
        <v/>
      </c>
      <c r="V79" s="252" t="str">
        <f aca="false">IF(P79="","",IF(C79="Ne","",IF(G79="Ne treba raditi na predm.","", IF(P79&gt;1,30,IF(U79="",IF(P79&gt;0.9,25,IF(P79&gt;0.8,20,IF(P79&gt;0.7,16,IF(P79&gt;0.6,10,IF(P79&gt;0.5,4,0))))),IF(U79=1,30,IF(U79&gt;0.9,25,IF(U79&gt;0.8,20,IF(U79&gt;0.7,15,IF(U79&gt;0.6,10,IF(U79&gt;0.5,5,0)))))))))))</f>
        <v/>
      </c>
      <c r="W79" s="223"/>
      <c r="X79" s="223"/>
    </row>
    <row r="80" s="192" customFormat="true" ht="15" hidden="false" customHeight="false" outlineLevel="0" collapsed="false">
      <c r="A80" s="253"/>
      <c r="B80" s="254"/>
      <c r="C80" s="256"/>
      <c r="D80" s="239"/>
      <c r="E80" s="242"/>
      <c r="F80" s="255" t="str">
        <f aca="false">IF(E80="Sudija",1,IF(E80="Stručni saradnik",1,""))</f>
        <v/>
      </c>
      <c r="G80" s="257"/>
      <c r="H80" s="213"/>
      <c r="I80" s="213"/>
      <c r="J80" s="214" t="n">
        <v>262</v>
      </c>
      <c r="K80" s="247"/>
      <c r="L80" s="248"/>
      <c r="M80" s="248"/>
      <c r="N80" s="248"/>
      <c r="O80" s="217" t="str">
        <f aca="false">IF(G80="","",IF(G80="Ne treba raditi na predm.",1+SUM(L80:N80),(SUM(L80:N80)/G80)))</f>
        <v/>
      </c>
      <c r="P80" s="218" t="str">
        <f aca="false">IF(K80&gt;0,O80*(J80/(J80-K80)),O80)</f>
        <v/>
      </c>
      <c r="Q80" s="219"/>
      <c r="R80" s="220"/>
      <c r="S80" s="220"/>
      <c r="T80" s="220"/>
      <c r="U80" s="221" t="str">
        <f aca="false">IF(Q80="","",R80/(Q80-S80))</f>
        <v/>
      </c>
      <c r="V80" s="252" t="str">
        <f aca="false">IF(P80="","",IF(C80="Ne","",IF(G80="Ne treba raditi na predm.","", IF(P80&gt;1,30,IF(U80="",IF(P80&gt;0.9,25,IF(P80&gt;0.8,20,IF(P80&gt;0.7,16,IF(P80&gt;0.6,10,IF(P80&gt;0.5,4,0))))),IF(U80=1,30,IF(U80&gt;0.9,25,IF(U80&gt;0.8,20,IF(U80&gt;0.7,15,IF(U80&gt;0.6,10,IF(U80&gt;0.5,5,0)))))))))))</f>
        <v/>
      </c>
      <c r="W80" s="223"/>
      <c r="X80" s="223"/>
    </row>
    <row r="81" s="192" customFormat="true" ht="15" hidden="false" customHeight="false" outlineLevel="0" collapsed="false">
      <c r="A81" s="253"/>
      <c r="B81" s="254"/>
      <c r="C81" s="256"/>
      <c r="D81" s="239"/>
      <c r="E81" s="242"/>
      <c r="F81" s="255" t="str">
        <f aca="false">IF(E81="Sudija",1,IF(E81="Stručni saradnik",1,""))</f>
        <v/>
      </c>
      <c r="G81" s="257"/>
      <c r="H81" s="213"/>
      <c r="I81" s="213"/>
      <c r="J81" s="214" t="n">
        <v>262</v>
      </c>
      <c r="K81" s="247"/>
      <c r="L81" s="248"/>
      <c r="M81" s="248"/>
      <c r="N81" s="248"/>
      <c r="O81" s="217" t="str">
        <f aca="false">IF(G81="","",IF(G81="Ne treba raditi na predm.",1+SUM(L81:N81),(SUM(L81:N81)/G81)))</f>
        <v/>
      </c>
      <c r="P81" s="218" t="str">
        <f aca="false">IF(K81&gt;0,O81*(J81/(J81-K81)),O81)</f>
        <v/>
      </c>
      <c r="Q81" s="219"/>
      <c r="R81" s="220"/>
      <c r="S81" s="220"/>
      <c r="T81" s="220"/>
      <c r="U81" s="221" t="str">
        <f aca="false">IF(Q81="","",R81/(Q81-S81))</f>
        <v/>
      </c>
      <c r="V81" s="252" t="str">
        <f aca="false">IF(P81="","",IF(C81="Ne","",IF(G81="Ne treba raditi na predm.","", IF(P81&gt;1,30,IF(U81="",IF(P81&gt;0.9,25,IF(P81&gt;0.8,20,IF(P81&gt;0.7,16,IF(P81&gt;0.6,10,IF(P81&gt;0.5,4,0))))),IF(U81=1,30,IF(U81&gt;0.9,25,IF(U81&gt;0.8,20,IF(U81&gt;0.7,15,IF(U81&gt;0.6,10,IF(U81&gt;0.5,5,0)))))))))))</f>
        <v/>
      </c>
      <c r="W81" s="223"/>
      <c r="X81" s="223"/>
    </row>
    <row r="82" s="192" customFormat="true" ht="15" hidden="false" customHeight="false" outlineLevel="0" collapsed="false">
      <c r="A82" s="253"/>
      <c r="B82" s="254"/>
      <c r="C82" s="256"/>
      <c r="D82" s="239"/>
      <c r="E82" s="242"/>
      <c r="F82" s="255" t="str">
        <f aca="false">IF(E82="Sudija",1,IF(E82="Stručni saradnik",1,""))</f>
        <v/>
      </c>
      <c r="G82" s="257"/>
      <c r="H82" s="213"/>
      <c r="I82" s="213"/>
      <c r="J82" s="214" t="n">
        <v>262</v>
      </c>
      <c r="K82" s="247"/>
      <c r="L82" s="248"/>
      <c r="M82" s="248"/>
      <c r="N82" s="248"/>
      <c r="O82" s="217" t="str">
        <f aca="false">IF(G82="","",IF(G82="Ne treba raditi na predm.",1+SUM(L82:N82),(SUM(L82:N82)/G82)))</f>
        <v/>
      </c>
      <c r="P82" s="218" t="str">
        <f aca="false">IF(K82&gt;0,O82*(J82/(J82-K82)),O82)</f>
        <v/>
      </c>
      <c r="Q82" s="219"/>
      <c r="R82" s="220"/>
      <c r="S82" s="220"/>
      <c r="T82" s="220"/>
      <c r="U82" s="221" t="str">
        <f aca="false">IF(Q82="","",R82/(Q82-S82))</f>
        <v/>
      </c>
      <c r="V82" s="252" t="str">
        <f aca="false">IF(P82="","",IF(C82="Ne","",IF(G82="Ne treba raditi na predm.","", IF(P82&gt;1,30,IF(U82="",IF(P82&gt;0.9,25,IF(P82&gt;0.8,20,IF(P82&gt;0.7,16,IF(P82&gt;0.6,10,IF(P82&gt;0.5,4,0))))),IF(U82=1,30,IF(U82&gt;0.9,25,IF(U82&gt;0.8,20,IF(U82&gt;0.7,15,IF(U82&gt;0.6,10,IF(U82&gt;0.5,5,0)))))))))))</f>
        <v/>
      </c>
      <c r="W82" s="223"/>
      <c r="X82" s="223"/>
    </row>
    <row r="83" s="192" customFormat="true" ht="15.75" hidden="false" customHeight="false" outlineLevel="0" collapsed="false">
      <c r="A83" s="258"/>
      <c r="B83" s="259"/>
      <c r="C83" s="260"/>
      <c r="D83" s="261"/>
      <c r="E83" s="262"/>
      <c r="F83" s="263" t="str">
        <f aca="false">IF(E83="Sudija",1,IF(E83="Stručni saradnik",1,""))</f>
        <v/>
      </c>
      <c r="G83" s="264"/>
      <c r="H83" s="265"/>
      <c r="I83" s="265"/>
      <c r="J83" s="260" t="n">
        <v>262</v>
      </c>
      <c r="K83" s="266"/>
      <c r="L83" s="267"/>
      <c r="M83" s="267"/>
      <c r="N83" s="267"/>
      <c r="O83" s="268" t="str">
        <f aca="false">IF(G83="","",IF(G83="Ne treba raditi na predm.",1+SUM(L83:N83),(SUM(L83:N83)/G83)))</f>
        <v/>
      </c>
      <c r="P83" s="269" t="str">
        <f aca="false">IF(K83&gt;0,O83*(J83/(J83-K83)),O83)</f>
        <v/>
      </c>
      <c r="Q83" s="270"/>
      <c r="R83" s="271"/>
      <c r="S83" s="271"/>
      <c r="T83" s="271"/>
      <c r="U83" s="272" t="str">
        <f aca="false">IF(Q83="","",R83/(Q83-S83))</f>
        <v/>
      </c>
      <c r="V83" s="273" t="str">
        <f aca="false">IF(P83="","",IF(C83="Ne","",IF(G83="Ne treba raditi na predm.","", IF(P83&gt;1,30,IF(U83="",IF(P83&gt;0.9,25,IF(P83&gt;0.8,20,IF(P83&gt;0.7,16,IF(P83&gt;0.6,10,IF(P83&gt;0.5,4,0))))),IF(U83=1,30,IF(U83&gt;0.9,25,IF(U83&gt;0.8,20,IF(U83&gt;0.7,15,IF(U83&gt;0.6,10,IF(U83&gt;0.5,5,0)))))))))))</f>
        <v/>
      </c>
      <c r="W83" s="223"/>
      <c r="X83" s="223"/>
    </row>
    <row r="84" s="287" customFormat="true" ht="15.75" hidden="false" customHeight="false" outlineLevel="0" collapsed="false">
      <c r="A84" s="274"/>
      <c r="B84" s="275"/>
      <c r="C84" s="276"/>
      <c r="D84" s="275"/>
      <c r="E84" s="275"/>
      <c r="F84" s="277"/>
      <c r="G84" s="278"/>
      <c r="H84" s="279"/>
      <c r="I84" s="279"/>
      <c r="J84" s="280"/>
      <c r="K84" s="274"/>
      <c r="L84" s="281"/>
      <c r="M84" s="281"/>
      <c r="N84" s="281"/>
      <c r="O84" s="282" t="s">
        <v>154</v>
      </c>
      <c r="P84" s="283" t="n">
        <f aca="false">IF(P8="",IF(P9="","",AVERAGE(P8:P83)),AVERAGE(P8:P83))</f>
        <v>1.03667652856349</v>
      </c>
      <c r="Q84" s="284" t="n">
        <f aca="false">SUM(Q8:Q83)</f>
        <v>0</v>
      </c>
      <c r="R84" s="284" t="n">
        <f aca="false">SUM(R8:R83)</f>
        <v>0</v>
      </c>
      <c r="S84" s="284" t="n">
        <f aca="false">SUM(S8:S83)</f>
        <v>0</v>
      </c>
      <c r="T84" s="284" t="n">
        <f aca="false">SUM(T8:T83)</f>
        <v>0</v>
      </c>
      <c r="U84" s="285" t="str">
        <f aca="false">IF(Q84=0,"",R84/(Q84-S84))</f>
        <v/>
      </c>
      <c r="V84" s="286"/>
    </row>
    <row r="85" s="287" customFormat="true" ht="15.75" hidden="true" customHeight="false" outlineLevel="0" collapsed="false">
      <c r="A85" s="274"/>
      <c r="B85" s="275"/>
      <c r="C85" s="276"/>
      <c r="D85" s="275"/>
      <c r="E85" s="275"/>
      <c r="F85" s="277"/>
      <c r="G85" s="278"/>
      <c r="H85" s="279"/>
      <c r="I85" s="279"/>
      <c r="J85" s="280"/>
      <c r="K85" s="274"/>
      <c r="L85" s="281"/>
      <c r="M85" s="281"/>
      <c r="N85" s="281"/>
      <c r="O85" s="288" t="s">
        <v>155</v>
      </c>
      <c r="P85" s="289" t="n">
        <f aca="false">IF(P84="","",IF(P84&gt;1,30,IF(P84&gt;0.95,28,IF(P84&gt;0.9,24,IF(P84&gt;0.85,20,IF(P84&gt;0.8,16,IF(P84&gt;0.75,12,IF(P84&gt;0.7,8,IF(P84&gt;0.5,4,0)))))))))</f>
        <v>30</v>
      </c>
      <c r="Q85" s="284"/>
      <c r="R85" s="284"/>
      <c r="S85" s="284"/>
      <c r="T85" s="284"/>
      <c r="U85" s="285"/>
      <c r="V85" s="286"/>
    </row>
    <row r="86" s="287" customFormat="true" ht="15.75" hidden="true" customHeight="false" outlineLevel="0" collapsed="false">
      <c r="A86" s="274"/>
      <c r="B86" s="275"/>
      <c r="C86" s="276"/>
      <c r="D86" s="275"/>
      <c r="E86" s="275"/>
      <c r="F86" s="277"/>
      <c r="G86" s="278"/>
      <c r="H86" s="279"/>
      <c r="I86" s="279"/>
      <c r="J86" s="280"/>
      <c r="K86" s="274"/>
      <c r="L86" s="281"/>
      <c r="M86" s="281"/>
      <c r="N86" s="281"/>
      <c r="O86" s="288" t="s">
        <v>156</v>
      </c>
      <c r="P86" s="290" t="n">
        <f aca="false">IF(P84="","",IF(P84&gt;1,60,IF(P84&gt;0.95,56,IF(P84&gt;0.9,48,IF(P84&gt;0.85,40,IF(P84&gt;0.8,32,IF(P84&gt;0.75,24,IF(P84&gt;0.7,16,IF(P84&gt;0.5,8,0)))))))))</f>
        <v>60</v>
      </c>
      <c r="Q86" s="284"/>
      <c r="R86" s="284"/>
      <c r="S86" s="284"/>
      <c r="T86" s="284"/>
      <c r="U86" s="285"/>
      <c r="V86" s="286"/>
    </row>
    <row r="87" s="287" customFormat="true" ht="15" hidden="false" customHeight="false" outlineLevel="0" collapsed="false">
      <c r="A87" s="274"/>
      <c r="B87" s="275"/>
      <c r="C87" s="276"/>
      <c r="D87" s="275"/>
      <c r="E87" s="275"/>
      <c r="F87" s="277"/>
      <c r="G87" s="278"/>
      <c r="H87" s="279"/>
      <c r="I87" s="279"/>
      <c r="J87" s="280"/>
      <c r="K87" s="274"/>
      <c r="L87" s="281"/>
      <c r="M87" s="281"/>
      <c r="N87" s="281"/>
      <c r="O87" s="288"/>
      <c r="P87" s="291"/>
      <c r="Q87" s="284"/>
      <c r="R87" s="284"/>
      <c r="S87" s="284"/>
      <c r="T87" s="284"/>
      <c r="U87" s="285"/>
      <c r="V87" s="286"/>
    </row>
    <row r="88" s="287" customFormat="true" ht="15" hidden="false" customHeight="false" outlineLevel="0" collapsed="false">
      <c r="A88" s="274"/>
      <c r="B88" s="292" t="s">
        <v>157</v>
      </c>
      <c r="C88" s="293"/>
      <c r="D88" s="294"/>
      <c r="E88" s="294"/>
      <c r="F88" s="295"/>
      <c r="G88" s="296"/>
      <c r="H88" s="279"/>
      <c r="I88" s="279"/>
      <c r="J88" s="280"/>
      <c r="K88" s="274"/>
      <c r="L88" s="281"/>
      <c r="M88" s="281"/>
      <c r="N88" s="281"/>
      <c r="O88" s="288"/>
      <c r="P88" s="291"/>
      <c r="Q88" s="284"/>
      <c r="R88" s="284"/>
      <c r="S88" s="284"/>
      <c r="T88" s="284"/>
      <c r="U88" s="285"/>
      <c r="V88" s="286"/>
    </row>
    <row r="89" s="287" customFormat="true" ht="15" hidden="false" customHeight="false" outlineLevel="0" collapsed="false">
      <c r="A89" s="274"/>
      <c r="B89" s="297" t="s">
        <v>158</v>
      </c>
      <c r="C89" s="298"/>
      <c r="D89" s="299" t="s">
        <v>159</v>
      </c>
      <c r="E89" s="299"/>
      <c r="F89" s="300"/>
      <c r="G89" s="301" t="n">
        <v>0.97</v>
      </c>
      <c r="H89" s="279"/>
      <c r="I89" s="279"/>
      <c r="J89" s="280"/>
      <c r="K89" s="274"/>
      <c r="L89" s="281"/>
      <c r="M89" s="281"/>
      <c r="N89" s="281"/>
      <c r="O89" s="288"/>
      <c r="P89" s="291"/>
      <c r="Q89" s="284"/>
      <c r="R89" s="284"/>
      <c r="S89" s="284"/>
      <c r="T89" s="284"/>
      <c r="U89" s="285"/>
      <c r="V89" s="286"/>
    </row>
    <row r="90" s="287" customFormat="true" ht="15" hidden="false" customHeight="false" outlineLevel="0" collapsed="false">
      <c r="A90" s="274"/>
      <c r="B90" s="302"/>
      <c r="C90" s="303"/>
      <c r="D90" s="304"/>
      <c r="E90" s="304"/>
      <c r="F90" s="305"/>
      <c r="G90" s="306"/>
      <c r="H90" s="279"/>
      <c r="I90" s="279"/>
      <c r="J90" s="280"/>
      <c r="K90" s="274"/>
      <c r="L90" s="281"/>
      <c r="M90" s="281"/>
      <c r="N90" s="281"/>
      <c r="O90" s="288"/>
      <c r="P90" s="291"/>
      <c r="Q90" s="284"/>
      <c r="R90" s="284"/>
      <c r="S90" s="284"/>
      <c r="T90" s="284"/>
      <c r="U90" s="285"/>
      <c r="V90" s="286"/>
    </row>
    <row r="91" s="287" customFormat="true" ht="15" hidden="false" customHeight="false" outlineLevel="0" collapsed="false">
      <c r="A91" s="274"/>
      <c r="B91" s="302"/>
      <c r="C91" s="303"/>
      <c r="D91" s="304"/>
      <c r="E91" s="304"/>
      <c r="F91" s="305"/>
      <c r="G91" s="306"/>
      <c r="H91" s="279"/>
      <c r="I91" s="279"/>
      <c r="J91" s="280"/>
      <c r="K91" s="274"/>
      <c r="L91" s="281"/>
      <c r="M91" s="281"/>
      <c r="N91" s="281"/>
      <c r="O91" s="288"/>
      <c r="P91" s="291"/>
      <c r="Q91" s="284"/>
      <c r="R91" s="284"/>
      <c r="S91" s="284"/>
      <c r="T91" s="284"/>
      <c r="U91" s="285"/>
      <c r="V91" s="286"/>
    </row>
    <row r="92" s="287" customFormat="true" ht="15" hidden="false" customHeight="false" outlineLevel="0" collapsed="false">
      <c r="A92" s="274"/>
      <c r="B92" s="302"/>
      <c r="C92" s="303"/>
      <c r="D92" s="304"/>
      <c r="E92" s="304"/>
      <c r="F92" s="305"/>
      <c r="G92" s="306"/>
      <c r="H92" s="279"/>
      <c r="I92" s="279"/>
      <c r="J92" s="280"/>
      <c r="K92" s="274"/>
      <c r="L92" s="281"/>
      <c r="M92" s="281"/>
      <c r="N92" s="281"/>
      <c r="O92" s="288"/>
      <c r="P92" s="291"/>
      <c r="Q92" s="284"/>
      <c r="R92" s="284"/>
      <c r="S92" s="284"/>
      <c r="T92" s="284"/>
      <c r="U92" s="285"/>
      <c r="V92" s="286"/>
    </row>
    <row r="93" s="287" customFormat="true" ht="15" hidden="false" customHeight="false" outlineLevel="0" collapsed="false">
      <c r="A93" s="274"/>
      <c r="B93" s="302"/>
      <c r="C93" s="303"/>
      <c r="D93" s="304"/>
      <c r="E93" s="304"/>
      <c r="F93" s="305"/>
      <c r="G93" s="306"/>
      <c r="H93" s="279"/>
      <c r="I93" s="279"/>
      <c r="J93" s="280"/>
      <c r="K93" s="274"/>
      <c r="L93" s="281"/>
      <c r="M93" s="281"/>
      <c r="N93" s="281"/>
      <c r="O93" s="288"/>
      <c r="P93" s="291"/>
      <c r="Q93" s="284"/>
      <c r="R93" s="284"/>
      <c r="S93" s="284"/>
      <c r="T93" s="284"/>
      <c r="U93" s="285"/>
      <c r="V93" s="286"/>
    </row>
    <row r="94" s="287" customFormat="true" ht="15" hidden="false" customHeight="false" outlineLevel="0" collapsed="false">
      <c r="A94" s="274"/>
      <c r="B94" s="302"/>
      <c r="C94" s="303"/>
      <c r="D94" s="304"/>
      <c r="E94" s="304"/>
      <c r="F94" s="305"/>
      <c r="G94" s="306"/>
      <c r="H94" s="279"/>
      <c r="I94" s="279"/>
      <c r="J94" s="280"/>
      <c r="K94" s="274"/>
      <c r="L94" s="281"/>
      <c r="M94" s="281"/>
      <c r="N94" s="281"/>
      <c r="O94" s="288"/>
      <c r="P94" s="291"/>
      <c r="Q94" s="284"/>
      <c r="R94" s="284"/>
      <c r="S94" s="284"/>
      <c r="T94" s="284"/>
      <c r="U94" s="285"/>
      <c r="V94" s="286"/>
    </row>
    <row r="95" s="287" customFormat="true" ht="15" hidden="false" customHeight="false" outlineLevel="0" collapsed="false">
      <c r="A95" s="274"/>
      <c r="B95" s="302"/>
      <c r="C95" s="303"/>
      <c r="D95" s="304"/>
      <c r="E95" s="304"/>
      <c r="F95" s="305"/>
      <c r="G95" s="306"/>
      <c r="H95" s="279"/>
      <c r="I95" s="279"/>
      <c r="J95" s="280"/>
      <c r="K95" s="274"/>
      <c r="L95" s="281"/>
      <c r="M95" s="281"/>
      <c r="N95" s="281"/>
      <c r="O95" s="288"/>
      <c r="P95" s="291"/>
      <c r="Q95" s="284"/>
      <c r="R95" s="284"/>
      <c r="S95" s="284"/>
      <c r="T95" s="284"/>
      <c r="U95" s="285"/>
      <c r="V95" s="286"/>
    </row>
    <row r="96" s="287" customFormat="true" ht="15" hidden="false" customHeight="false" outlineLevel="0" collapsed="false">
      <c r="A96" s="274"/>
      <c r="B96" s="302"/>
      <c r="C96" s="303"/>
      <c r="D96" s="304"/>
      <c r="E96" s="304"/>
      <c r="F96" s="305"/>
      <c r="G96" s="306"/>
      <c r="H96" s="279"/>
      <c r="I96" s="279"/>
      <c r="J96" s="280"/>
      <c r="K96" s="274"/>
      <c r="L96" s="281"/>
      <c r="M96" s="281"/>
      <c r="N96" s="281"/>
      <c r="O96" s="288"/>
      <c r="P96" s="291"/>
      <c r="Q96" s="284"/>
      <c r="R96" s="284"/>
      <c r="S96" s="284"/>
      <c r="T96" s="284"/>
      <c r="U96" s="285"/>
      <c r="V96" s="286"/>
    </row>
    <row r="97" s="287" customFormat="true" ht="15" hidden="false" customHeight="false" outlineLevel="0" collapsed="false">
      <c r="A97" s="274"/>
      <c r="B97" s="302"/>
      <c r="C97" s="303"/>
      <c r="D97" s="304"/>
      <c r="E97" s="304"/>
      <c r="F97" s="305"/>
      <c r="G97" s="306"/>
      <c r="H97" s="279"/>
      <c r="I97" s="279"/>
      <c r="J97" s="280"/>
      <c r="K97" s="274"/>
      <c r="L97" s="281"/>
      <c r="M97" s="281"/>
      <c r="N97" s="281"/>
      <c r="O97" s="288"/>
      <c r="P97" s="291"/>
      <c r="Q97" s="284"/>
      <c r="R97" s="284"/>
      <c r="S97" s="284"/>
      <c r="T97" s="284"/>
      <c r="U97" s="285"/>
      <c r="V97" s="286"/>
    </row>
    <row r="98" s="287" customFormat="true" ht="15" hidden="false" customHeight="false" outlineLevel="0" collapsed="false">
      <c r="A98" s="274"/>
      <c r="B98" s="302"/>
      <c r="C98" s="303"/>
      <c r="D98" s="304"/>
      <c r="E98" s="304"/>
      <c r="F98" s="305"/>
      <c r="G98" s="306"/>
      <c r="H98" s="279"/>
      <c r="I98" s="279"/>
      <c r="J98" s="280"/>
      <c r="K98" s="274"/>
      <c r="L98" s="281"/>
      <c r="M98" s="281"/>
      <c r="N98" s="281"/>
      <c r="O98" s="288"/>
      <c r="P98" s="291"/>
      <c r="Q98" s="284"/>
      <c r="R98" s="284"/>
      <c r="S98" s="284"/>
      <c r="T98" s="284"/>
      <c r="U98" s="285"/>
      <c r="V98" s="286"/>
    </row>
    <row r="99" s="287" customFormat="true" ht="15" hidden="false" customHeight="false" outlineLevel="0" collapsed="false">
      <c r="A99" s="274"/>
      <c r="B99" s="302"/>
      <c r="C99" s="303"/>
      <c r="D99" s="304"/>
      <c r="E99" s="304"/>
      <c r="F99" s="305"/>
      <c r="G99" s="306"/>
      <c r="H99" s="279"/>
      <c r="I99" s="279"/>
      <c r="J99" s="280"/>
      <c r="K99" s="274"/>
      <c r="L99" s="281"/>
      <c r="M99" s="281"/>
      <c r="N99" s="281"/>
      <c r="O99" s="288"/>
      <c r="P99" s="291"/>
      <c r="Q99" s="284"/>
      <c r="R99" s="284"/>
      <c r="S99" s="284"/>
      <c r="T99" s="284"/>
      <c r="U99" s="285"/>
      <c r="V99" s="286"/>
    </row>
    <row r="100" s="287" customFormat="true" ht="15.75" hidden="false" customHeight="false" outlineLevel="0" collapsed="false">
      <c r="A100" s="274"/>
      <c r="B100" s="275"/>
      <c r="C100" s="276"/>
      <c r="D100" s="275"/>
      <c r="E100" s="275"/>
      <c r="F100" s="277"/>
      <c r="G100" s="278"/>
      <c r="H100" s="279"/>
      <c r="I100" s="279"/>
      <c r="J100" s="280"/>
      <c r="K100" s="274"/>
      <c r="L100" s="281"/>
      <c r="M100" s="281"/>
      <c r="N100" s="281"/>
      <c r="O100" s="288"/>
      <c r="P100" s="291"/>
      <c r="Q100" s="284"/>
      <c r="R100" s="284"/>
      <c r="S100" s="284"/>
      <c r="T100" s="284"/>
      <c r="U100" s="285"/>
      <c r="V100" s="286"/>
    </row>
    <row r="101" s="287" customFormat="true" ht="15" hidden="false" customHeight="true" outlineLevel="0" collapsed="false">
      <c r="A101" s="307"/>
      <c r="B101" s="308"/>
      <c r="C101" s="309"/>
      <c r="D101" s="308"/>
      <c r="E101" s="308"/>
      <c r="F101" s="310"/>
      <c r="G101" s="311"/>
      <c r="H101" s="312"/>
      <c r="I101" s="312"/>
      <c r="J101" s="313"/>
      <c r="K101" s="314"/>
      <c r="L101" s="315"/>
      <c r="M101" s="315"/>
      <c r="N101" s="315"/>
      <c r="O101" s="316"/>
      <c r="P101" s="317"/>
      <c r="Q101" s="318" t="s">
        <v>160</v>
      </c>
      <c r="R101" s="318"/>
      <c r="S101" s="318"/>
      <c r="T101" s="318"/>
      <c r="U101" s="318"/>
      <c r="V101" s="286"/>
    </row>
    <row r="102" s="287" customFormat="true" ht="63.75" hidden="false" customHeight="true" outlineLevel="0" collapsed="false">
      <c r="A102" s="319" t="s">
        <v>161</v>
      </c>
      <c r="B102" s="319"/>
      <c r="C102" s="319"/>
      <c r="D102" s="319"/>
      <c r="E102" s="319"/>
      <c r="F102" s="319"/>
      <c r="G102" s="319"/>
      <c r="H102" s="319"/>
      <c r="I102" s="319"/>
      <c r="J102" s="319"/>
      <c r="K102" s="319"/>
      <c r="L102" s="319"/>
      <c r="M102" s="319"/>
      <c r="N102" s="319"/>
      <c r="O102" s="319"/>
      <c r="P102" s="291"/>
      <c r="Q102" s="197" t="s">
        <v>125</v>
      </c>
      <c r="R102" s="197" t="s">
        <v>126</v>
      </c>
      <c r="S102" s="197" t="s">
        <v>127</v>
      </c>
      <c r="T102" s="197" t="s">
        <v>128</v>
      </c>
      <c r="U102" s="320" t="s">
        <v>129</v>
      </c>
      <c r="V102" s="286"/>
    </row>
    <row r="103" s="287" customFormat="true" ht="15.75" hidden="false" customHeight="false" outlineLevel="0" collapsed="false">
      <c r="A103" s="321"/>
      <c r="B103" s="322"/>
      <c r="C103" s="323"/>
      <c r="D103" s="322"/>
      <c r="E103" s="322"/>
      <c r="F103" s="324"/>
      <c r="G103" s="325"/>
      <c r="H103" s="326"/>
      <c r="I103" s="326"/>
      <c r="J103" s="327"/>
      <c r="K103" s="328"/>
      <c r="L103" s="329"/>
      <c r="M103" s="329"/>
      <c r="N103" s="329"/>
      <c r="O103" s="330"/>
      <c r="P103" s="331"/>
      <c r="Q103" s="271"/>
      <c r="R103" s="271"/>
      <c r="S103" s="271"/>
      <c r="T103" s="271"/>
      <c r="U103" s="272" t="str">
        <f aca="false">IF(Q103="","",R103/(Q103-S103))</f>
        <v/>
      </c>
      <c r="V103" s="286"/>
    </row>
    <row r="104" s="287" customFormat="true" ht="15.75" hidden="true" customHeight="false" outlineLevel="0" collapsed="false">
      <c r="A104" s="332"/>
      <c r="B104" s="275"/>
      <c r="C104" s="276"/>
      <c r="D104" s="275"/>
      <c r="E104" s="275"/>
      <c r="F104" s="277"/>
      <c r="G104" s="278"/>
      <c r="H104" s="279"/>
      <c r="I104" s="279"/>
      <c r="J104" s="280"/>
      <c r="K104" s="274"/>
      <c r="L104" s="281"/>
      <c r="M104" s="281"/>
      <c r="N104" s="281"/>
      <c r="O104" s="288"/>
      <c r="P104" s="291"/>
      <c r="Q104" s="284"/>
      <c r="R104" s="284"/>
      <c r="S104" s="284"/>
      <c r="T104" s="288" t="s">
        <v>162</v>
      </c>
      <c r="U104" s="333" t="str">
        <f aca="false">IF(U103="","",IF(U103=1,30,IF(U103&gt;0.95,28,IF(U103&gt;0.9,24,IF(U103&gt;0.85,20,IF(U103&gt;0.8,16,IF(U103&gt;0.75,12,IF(U103&gt;0.7,8,IF(U103&gt;0.5,4,0)))))))))</f>
        <v/>
      </c>
      <c r="V104" s="286"/>
    </row>
    <row r="105" s="287" customFormat="true" ht="15.75" hidden="true" customHeight="false" outlineLevel="0" collapsed="false">
      <c r="A105" s="321"/>
      <c r="B105" s="322"/>
      <c r="C105" s="323"/>
      <c r="D105" s="322"/>
      <c r="E105" s="322"/>
      <c r="F105" s="324"/>
      <c r="G105" s="325"/>
      <c r="H105" s="326"/>
      <c r="I105" s="326"/>
      <c r="J105" s="327"/>
      <c r="K105" s="328"/>
      <c r="L105" s="329"/>
      <c r="M105" s="329"/>
      <c r="N105" s="329"/>
      <c r="O105" s="330"/>
      <c r="P105" s="331"/>
      <c r="Q105" s="334"/>
      <c r="R105" s="334"/>
      <c r="S105" s="334"/>
      <c r="T105" s="330" t="s">
        <v>163</v>
      </c>
      <c r="U105" s="335" t="str">
        <f aca="false">IF(U103="","",IF(U103=1,60,IF(U103&gt;0.95,56,IF(U103&gt;0.9,48,IF(U103&gt;0.85,40,IF(U103&gt;0.8,32,IF(U103&gt;0.75,24,IF(U103&gt;0.7,16,IF(U103&gt;0.5,8,0)))))))))</f>
        <v/>
      </c>
      <c r="V105" s="286"/>
    </row>
    <row r="106" s="287" customFormat="true" ht="15" hidden="false" customHeight="false" outlineLevel="0" collapsed="false">
      <c r="A106" s="274"/>
      <c r="B106" s="275"/>
      <c r="C106" s="276"/>
      <c r="D106" s="275"/>
      <c r="E106" s="275"/>
      <c r="F106" s="277"/>
      <c r="G106" s="278"/>
      <c r="H106" s="279"/>
      <c r="I106" s="279"/>
      <c r="J106" s="280"/>
      <c r="K106" s="274"/>
      <c r="L106" s="281"/>
      <c r="M106" s="281"/>
      <c r="N106" s="281"/>
      <c r="P106" s="288"/>
      <c r="Q106" s="336"/>
      <c r="R106" s="336"/>
      <c r="S106" s="336"/>
      <c r="T106" s="336"/>
      <c r="AF106" s="337"/>
    </row>
    <row r="107" s="287" customFormat="true" ht="15.75" hidden="false" customHeight="false" outlineLevel="0" collapsed="false">
      <c r="A107" s="274"/>
      <c r="B107" s="275"/>
      <c r="C107" s="276"/>
      <c r="D107" s="275"/>
      <c r="E107" s="275"/>
      <c r="F107" s="277"/>
      <c r="G107" s="278"/>
      <c r="H107" s="279"/>
      <c r="I107" s="279"/>
      <c r="J107" s="280"/>
      <c r="K107" s="274"/>
      <c r="L107" s="281"/>
      <c r="M107" s="281"/>
      <c r="N107" s="281"/>
      <c r="P107" s="288"/>
      <c r="Q107" s="336"/>
      <c r="R107" s="336"/>
      <c r="S107" s="336"/>
      <c r="T107" s="336"/>
      <c r="AF107" s="337"/>
    </row>
    <row r="108" s="192" customFormat="true" ht="45" hidden="false" customHeight="true" outlineLevel="0" collapsed="false">
      <c r="A108" s="338" t="s">
        <v>164</v>
      </c>
      <c r="B108" s="338"/>
      <c r="C108" s="338"/>
      <c r="D108" s="338"/>
      <c r="E108" s="338"/>
      <c r="F108" s="338"/>
      <c r="G108" s="338"/>
      <c r="H108" s="338"/>
      <c r="I108" s="338"/>
      <c r="J108" s="338"/>
      <c r="K108" s="338"/>
      <c r="L108" s="338"/>
      <c r="M108" s="338"/>
      <c r="N108" s="338"/>
      <c r="O108" s="338"/>
      <c r="P108" s="338"/>
      <c r="Q108" s="338"/>
      <c r="R108" s="338"/>
      <c r="S108" s="338"/>
      <c r="T108" s="338"/>
      <c r="U108" s="338"/>
      <c r="V108" s="338"/>
      <c r="W108" s="223"/>
      <c r="X108" s="223"/>
    </row>
    <row r="109" s="192" customFormat="true" ht="30" hidden="false" customHeight="true" outlineLevel="0" collapsed="false">
      <c r="A109" s="339" t="s">
        <v>165</v>
      </c>
      <c r="B109" s="340"/>
      <c r="C109" s="341"/>
      <c r="D109" s="342"/>
      <c r="E109" s="341"/>
      <c r="F109" s="341"/>
      <c r="G109" s="343"/>
      <c r="H109" s="344"/>
      <c r="I109" s="344"/>
      <c r="J109" s="340"/>
      <c r="K109" s="345"/>
      <c r="L109" s="346"/>
      <c r="M109" s="346"/>
      <c r="N109" s="346"/>
      <c r="O109" s="347" t="s">
        <v>166</v>
      </c>
      <c r="P109" s="348" t="n">
        <f aca="false">P110+P111</f>
        <v>0</v>
      </c>
      <c r="Q109" s="349"/>
      <c r="R109" s="343"/>
      <c r="S109" s="343"/>
      <c r="T109" s="343"/>
      <c r="U109" s="343"/>
      <c r="V109" s="350"/>
      <c r="W109" s="223"/>
      <c r="X109" s="223"/>
    </row>
    <row r="110" s="192" customFormat="true" ht="15" hidden="false" customHeight="false" outlineLevel="0" collapsed="false">
      <c r="A110" s="351" t="s">
        <v>167</v>
      </c>
      <c r="B110" s="351"/>
      <c r="C110" s="352"/>
      <c r="D110" s="353"/>
      <c r="E110" s="354" t="s">
        <v>143</v>
      </c>
      <c r="F110" s="355"/>
      <c r="G110" s="356"/>
      <c r="H110" s="213"/>
      <c r="I110" s="213"/>
      <c r="J110" s="357"/>
      <c r="K110" s="358"/>
      <c r="L110" s="359"/>
      <c r="M110" s="359"/>
      <c r="N110" s="359"/>
      <c r="O110" s="217" t="n">
        <f aca="false">IF(G110="",0,IF(G110="Ne treba raditi na predm.",1+SUM(L110:N110),(SUM(L110:N110)/G110)))</f>
        <v>0</v>
      </c>
      <c r="P110" s="218" t="n">
        <f aca="false">IF(K110&gt;0,O110*(J110/(J110-K110)),O110)</f>
        <v>0</v>
      </c>
      <c r="Q110" s="219"/>
      <c r="R110" s="220"/>
      <c r="S110" s="220"/>
      <c r="T110" s="220"/>
      <c r="U110" s="221" t="str">
        <f aca="false">IF(Q110="","",R110/(Q110-S110))</f>
        <v/>
      </c>
      <c r="V110" s="222" t="n">
        <f aca="false">IF(P110="","",IF(C110="Ne","",IF(G110="Ne treba raditi na predm.","",IF((P110+P111)&gt;1,10,IF(U110="",IF((P110+P111)&gt;0.9,8,IF((P110+P111)&gt;0.8,6,IF((P110+P111)&gt;0.7,4,IF((P110+P111)&gt;0.6,2,0)))),IF((U110+U111)=1,10,IF((U110+U111)&gt;0.9,8,IF((U110+U111)&gt;0.8,6,IF((U110+U111)&gt;0.7,5,IF((U110+U111)&gt;0.6,4,IF((U110+U111)&gt;0.5,2,0)))))))))))</f>
        <v>0</v>
      </c>
    </row>
    <row r="111" s="192" customFormat="true" ht="15" hidden="false" customHeight="false" outlineLevel="0" collapsed="false">
      <c r="A111" s="351" t="s">
        <v>168</v>
      </c>
      <c r="B111" s="351"/>
      <c r="C111" s="352"/>
      <c r="D111" s="254"/>
      <c r="E111" s="242"/>
      <c r="F111" s="360" t="str">
        <f aca="false">IF(E111="Sudija",1,IF(E111="Stručni saradnik",1,""))</f>
        <v/>
      </c>
      <c r="G111" s="356"/>
      <c r="H111" s="213"/>
      <c r="I111" s="213"/>
      <c r="J111" s="357"/>
      <c r="K111" s="358"/>
      <c r="L111" s="359"/>
      <c r="M111" s="359"/>
      <c r="N111" s="359"/>
      <c r="O111" s="217" t="n">
        <f aca="false">IF(G111="",0,IF(G111="Ne treba raditi na predm.",1+SUM(L111:N111),(SUM(L111:N111)/G111)))</f>
        <v>0</v>
      </c>
      <c r="P111" s="218" t="n">
        <f aca="false">IF(K111&gt;0,O111*(J111/(J111-K111)),O111)</f>
        <v>0</v>
      </c>
      <c r="Q111" s="219"/>
      <c r="R111" s="220"/>
      <c r="S111" s="220"/>
      <c r="T111" s="220"/>
      <c r="U111" s="221" t="str">
        <f aca="false">IF(Q111="","",R111/(Q111-S111))</f>
        <v/>
      </c>
      <c r="V111" s="252" t="n">
        <f aca="false">IF(P110="","",IF(C111="Ne","",IF(G111="Ne treba raditi na predm.","", IF((P110+P111)&gt;1,30,IF(U110="",IF((P110+P111)&gt;0.9,25,IF((P110+P111)&gt;0.8,20,IF((P110+P111)&gt;0.7,16,IF((P110+P111)&gt;0.6,10,IF((P110+P111)&gt;0.5,4,0))))),IF((U110+U111)=1,30,IF((U110+U111)&gt;0.9,25,IF((U110+U111)&gt;0.8,20,IF((U110+U111)&gt;0.7,15,IF((U110+U111)&gt;0.6,10,IF((U110+U111)&gt;0.5,5,0)))))))))))</f>
        <v>0</v>
      </c>
    </row>
    <row r="112" s="192" customFormat="true" ht="30" hidden="false" customHeight="true" outlineLevel="0" collapsed="false">
      <c r="A112" s="339" t="s">
        <v>169</v>
      </c>
      <c r="B112" s="340"/>
      <c r="C112" s="341"/>
      <c r="D112" s="342" t="s">
        <v>146</v>
      </c>
      <c r="E112" s="341"/>
      <c r="F112" s="341"/>
      <c r="G112" s="343"/>
      <c r="H112" s="361"/>
      <c r="I112" s="361"/>
      <c r="J112" s="340"/>
      <c r="K112" s="341"/>
      <c r="L112" s="341"/>
      <c r="M112" s="341"/>
      <c r="N112" s="341"/>
      <c r="O112" s="347" t="s">
        <v>166</v>
      </c>
      <c r="P112" s="348" t="n">
        <f aca="false">P113+P114</f>
        <v>0.826550310559006</v>
      </c>
      <c r="Q112" s="343"/>
      <c r="R112" s="343"/>
      <c r="S112" s="343"/>
      <c r="T112" s="343"/>
      <c r="U112" s="343"/>
      <c r="V112" s="350"/>
      <c r="W112" s="223"/>
      <c r="X112" s="223"/>
    </row>
    <row r="113" s="192" customFormat="true" ht="13.8" hidden="false" customHeight="false" outlineLevel="0" collapsed="false">
      <c r="A113" s="351" t="s">
        <v>170</v>
      </c>
      <c r="B113" s="351"/>
      <c r="C113" s="352"/>
      <c r="D113" s="254"/>
      <c r="E113" s="242" t="s">
        <v>148</v>
      </c>
      <c r="F113" s="255" t="n">
        <f aca="false">IF(E113="Sudija",1,IF(E113="Stručni saradnik",1,""))</f>
        <v>1</v>
      </c>
      <c r="G113" s="362" t="n">
        <v>1</v>
      </c>
      <c r="H113" s="213" t="s">
        <v>144</v>
      </c>
      <c r="I113" s="213" t="s">
        <v>145</v>
      </c>
      <c r="J113" s="357" t="n">
        <v>262</v>
      </c>
      <c r="K113" s="358" t="n">
        <v>101</v>
      </c>
      <c r="L113" s="359" t="n">
        <v>0.408</v>
      </c>
      <c r="M113" s="359"/>
      <c r="N113" s="359"/>
      <c r="O113" s="217" t="n">
        <f aca="false">IF(G113="",0,IF(G113="Ne treba raditi na predm.",1+SUM(L113:N113),(SUM(L113:N113)/G113)))</f>
        <v>0.408</v>
      </c>
      <c r="P113" s="218" t="n">
        <f aca="false">IF(K113&gt;0,O113*(J113/(J113-K113)),O113)</f>
        <v>0.663950310559006</v>
      </c>
      <c r="Q113" s="219"/>
      <c r="R113" s="220"/>
      <c r="S113" s="220"/>
      <c r="T113" s="220"/>
      <c r="U113" s="221" t="str">
        <f aca="false">IF(Q113="","",R113/(Q113-S113))</f>
        <v/>
      </c>
      <c r="V113" s="252" t="n">
        <f aca="false">IF(P113="","",IF(C113="Ne","",IF(G113="Ne treba raditi na predm.","", IF((P113+P114)&gt;1,30,IF(U113="",IF((P113+P114)&gt;0.9,25,IF((P113+P114)&gt;0.8,20,IF((P113+P114)&gt;0.7,16,IF((P113+P114)&gt;0.6,10,IF((P113+P114)&gt;0.5,4,0))))),IF((U113+U114)=1,30,IF((U113+U114)&gt;0.9,25,IF((U113+U114)&gt;0.8,20,IF((U113+U114)&gt;0.7,15,IF((U113+U114)&gt;0.6,10,IF((U113+U114)&gt;0.5,5,0)))))))))))</f>
        <v>20</v>
      </c>
    </row>
    <row r="114" s="192" customFormat="true" ht="13.8" hidden="false" customHeight="false" outlineLevel="0" collapsed="false">
      <c r="A114" s="351" t="s">
        <v>171</v>
      </c>
      <c r="B114" s="351"/>
      <c r="C114" s="352"/>
      <c r="D114" s="254"/>
      <c r="E114" s="242" t="s">
        <v>148</v>
      </c>
      <c r="F114" s="255" t="n">
        <f aca="false">IF(E114="Sudija",1,IF(E114="Stručni saradnik",1,""))</f>
        <v>1</v>
      </c>
      <c r="G114" s="362" t="n">
        <v>1</v>
      </c>
      <c r="H114" s="213" t="s">
        <v>144</v>
      </c>
      <c r="I114" s="213" t="s">
        <v>145</v>
      </c>
      <c r="J114" s="357" t="n">
        <v>262</v>
      </c>
      <c r="K114" s="358"/>
      <c r="L114" s="359" t="n">
        <v>0.1626</v>
      </c>
      <c r="M114" s="359"/>
      <c r="N114" s="359"/>
      <c r="O114" s="217" t="n">
        <f aca="false">IF(G114="",0,IF(G114="Ne treba raditi na predm.",1+SUM(L114:N114),(SUM(L114:N114)/G114)))</f>
        <v>0.1626</v>
      </c>
      <c r="P114" s="218" t="n">
        <f aca="false">IF(K114&gt;0,O114*(J114/(J114-K114)),O114)</f>
        <v>0.1626</v>
      </c>
      <c r="Q114" s="219"/>
      <c r="R114" s="220"/>
      <c r="S114" s="220"/>
      <c r="T114" s="220"/>
      <c r="U114" s="221" t="str">
        <f aca="false">IF(Q114="","",R114/(Q114-S114))</f>
        <v/>
      </c>
      <c r="V114" s="252" t="n">
        <f aca="false">IF(P113="","",IF(C114="Ne","",IF(G114="Ne treba raditi na predm.","", IF((P113+P114)&gt;1,30,IF(U113="",IF((P113+P114)&gt;0.9,25,IF((P113+P114)&gt;0.8,20,IF((P113+P114)&gt;0.7,16,IF((P113+P114)&gt;0.6,10,IF((P113+P114)&gt;0.5,4,0))))),IF((U113+U114)=1,30,IF((U113+U114)&gt;0.9,25,IF((U113+U114)&gt;0.8,20,IF((U113+U114)&gt;0.7,15,IF((U113+U114)&gt;0.6,10,IF((U113+U114)&gt;0.5,5,0)))))))))))</f>
        <v>20</v>
      </c>
    </row>
    <row r="115" s="192" customFormat="true" ht="30" hidden="false" customHeight="true" outlineLevel="0" collapsed="false">
      <c r="A115" s="339" t="s">
        <v>169</v>
      </c>
      <c r="B115" s="340"/>
      <c r="C115" s="341"/>
      <c r="D115" s="342" t="s">
        <v>151</v>
      </c>
      <c r="E115" s="341"/>
      <c r="F115" s="341"/>
      <c r="G115" s="343"/>
      <c r="H115" s="361"/>
      <c r="I115" s="361"/>
      <c r="J115" s="340"/>
      <c r="K115" s="341"/>
      <c r="L115" s="341"/>
      <c r="M115" s="341"/>
      <c r="N115" s="341"/>
      <c r="O115" s="347" t="s">
        <v>166</v>
      </c>
      <c r="P115" s="348" t="n">
        <f aca="false">P116+P117</f>
        <v>0.806222310756972</v>
      </c>
      <c r="Q115" s="343"/>
      <c r="R115" s="343"/>
      <c r="S115" s="343"/>
      <c r="T115" s="343"/>
      <c r="U115" s="343"/>
      <c r="V115" s="363"/>
      <c r="W115" s="223"/>
      <c r="X115" s="223"/>
    </row>
    <row r="116" s="192" customFormat="true" ht="13.8" hidden="false" customHeight="false" outlineLevel="0" collapsed="false">
      <c r="A116" s="351" t="s">
        <v>170</v>
      </c>
      <c r="B116" s="351"/>
      <c r="C116" s="352"/>
      <c r="D116" s="254"/>
      <c r="E116" s="242" t="s">
        <v>148</v>
      </c>
      <c r="F116" s="255" t="n">
        <f aca="false">IF(E116="Sudija",1,IF(E116="Stručni saradnik",1,""))</f>
        <v>1</v>
      </c>
      <c r="G116" s="362" t="n">
        <v>1</v>
      </c>
      <c r="H116" s="213" t="s">
        <v>144</v>
      </c>
      <c r="I116" s="213" t="s">
        <v>145</v>
      </c>
      <c r="J116" s="357" t="n">
        <v>262</v>
      </c>
      <c r="K116" s="358" t="n">
        <v>11</v>
      </c>
      <c r="L116" s="359" t="n">
        <v>0.6417</v>
      </c>
      <c r="M116" s="359"/>
      <c r="N116" s="359"/>
      <c r="O116" s="217" t="n">
        <f aca="false">IF(G116="",0,IF(G116="Ne treba raditi na predm.",1+SUM(L116:N116),(SUM(L116:N116)/G116)))</f>
        <v>0.6417</v>
      </c>
      <c r="P116" s="218" t="n">
        <f aca="false">IF(K116&gt;0,O116*(J116/(J116-K116)),O116)</f>
        <v>0.669822310756972</v>
      </c>
      <c r="Q116" s="219"/>
      <c r="R116" s="220"/>
      <c r="S116" s="220"/>
      <c r="T116" s="220"/>
      <c r="U116" s="221" t="str">
        <f aca="false">IF(Q116="","",R116/(Q116-S116))</f>
        <v/>
      </c>
      <c r="V116" s="252" t="n">
        <f aca="false">IF(P116="","",IF(C116="Ne","",IF(G116="Ne treba raditi na predm.","", IF((P116+P117)&gt;1,30,IF(U116="",IF((P116+P117)&gt;0.9,25,IF((P116+P117)&gt;0.8,20,IF((P116+P117)&gt;0.7,16,IF((P116+P117)&gt;0.6,10,IF((P116+P117)&gt;0.5,4,0))))),IF((U116+U117)=1,30,IF((U116+U117)&gt;0.9,25,IF((U116+U117)&gt;0.8,20,IF((U116+U117)&gt;0.7,15,IF((U116+U117)&gt;0.6,10,IF((U116+U117)&gt;0.5,5,0)))))))))))</f>
        <v>20</v>
      </c>
    </row>
    <row r="117" s="192" customFormat="true" ht="13.8" hidden="false" customHeight="false" outlineLevel="0" collapsed="false">
      <c r="A117" s="351" t="s">
        <v>171</v>
      </c>
      <c r="B117" s="351"/>
      <c r="C117" s="352"/>
      <c r="D117" s="254"/>
      <c r="E117" s="242" t="s">
        <v>148</v>
      </c>
      <c r="F117" s="255" t="n">
        <f aca="false">IF(E117="Sudija",1,IF(E117="Stručni saradnik",1,""))</f>
        <v>1</v>
      </c>
      <c r="G117" s="362" t="n">
        <v>1</v>
      </c>
      <c r="H117" s="213" t="s">
        <v>144</v>
      </c>
      <c r="I117" s="213" t="s">
        <v>145</v>
      </c>
      <c r="J117" s="357" t="n">
        <v>262</v>
      </c>
      <c r="K117" s="358"/>
      <c r="L117" s="359" t="n">
        <v>0.1364</v>
      </c>
      <c r="M117" s="359"/>
      <c r="N117" s="359"/>
      <c r="O117" s="217" t="n">
        <f aca="false">IF(G117="",0,IF(G117="Ne treba raditi na predm.",1+SUM(L117:N117),(SUM(L117:N117)/G117)))</f>
        <v>0.1364</v>
      </c>
      <c r="P117" s="218" t="n">
        <f aca="false">IF(K117&gt;0,O117*(J117/(J117-K117)),O117)</f>
        <v>0.1364</v>
      </c>
      <c r="Q117" s="219"/>
      <c r="R117" s="220"/>
      <c r="S117" s="220"/>
      <c r="T117" s="220"/>
      <c r="U117" s="221" t="str">
        <f aca="false">IF(Q117="","",R117/(Q117-S117))</f>
        <v/>
      </c>
      <c r="V117" s="252" t="n">
        <f aca="false">IF(P116="","",IF(C117="Ne","",IF(G117="Ne treba raditi na predm.","", IF((P116+P117)&gt;1,30,IF(U116="",IF((P116+P117)&gt;0.9,25,IF((P116+P117)&gt;0.8,20,IF((P116+P117)&gt;0.7,16,IF((P116+P117)&gt;0.6,10,IF((P116+P117)&gt;0.5,4,0))))),IF((U116+U117)=1,30,IF((U116+U117)&gt;0.9,25,IF((U116+U117)&gt;0.8,20,IF((U116+U117)&gt;0.7,15,IF((U116+U117)&gt;0.6,10,IF((U116+U117)&gt;0.5,5,0)))))))))))</f>
        <v>20</v>
      </c>
    </row>
    <row r="118" s="192" customFormat="true" ht="30" hidden="false" customHeight="true" outlineLevel="0" collapsed="false">
      <c r="A118" s="339" t="s">
        <v>169</v>
      </c>
      <c r="B118" s="340"/>
      <c r="C118" s="341"/>
      <c r="D118" s="342" t="s">
        <v>153</v>
      </c>
      <c r="E118" s="341"/>
      <c r="F118" s="341"/>
      <c r="G118" s="343"/>
      <c r="H118" s="361"/>
      <c r="I118" s="361"/>
      <c r="J118" s="340"/>
      <c r="K118" s="341"/>
      <c r="L118" s="341"/>
      <c r="M118" s="341"/>
      <c r="N118" s="341"/>
      <c r="O118" s="347" t="s">
        <v>166</v>
      </c>
      <c r="P118" s="348" t="n">
        <f aca="false">P119+P120</f>
        <v>0.987333469387755</v>
      </c>
      <c r="Q118" s="343"/>
      <c r="R118" s="343"/>
      <c r="S118" s="343"/>
      <c r="T118" s="343"/>
      <c r="U118" s="343"/>
      <c r="V118" s="363"/>
      <c r="W118" s="223"/>
      <c r="X118" s="223"/>
    </row>
    <row r="119" s="192" customFormat="true" ht="13.8" hidden="false" customHeight="false" outlineLevel="0" collapsed="false">
      <c r="A119" s="351" t="s">
        <v>167</v>
      </c>
      <c r="B119" s="351"/>
      <c r="C119" s="352"/>
      <c r="D119" s="254"/>
      <c r="E119" s="242" t="s">
        <v>148</v>
      </c>
      <c r="F119" s="255" t="n">
        <f aca="false">IF(E119="Sudija",1,IF(E119="Stručni saradnik",1,""))</f>
        <v>1</v>
      </c>
      <c r="G119" s="362" t="n">
        <v>1</v>
      </c>
      <c r="H119" s="213" t="s">
        <v>144</v>
      </c>
      <c r="I119" s="213" t="s">
        <v>145</v>
      </c>
      <c r="J119" s="357" t="n">
        <v>262</v>
      </c>
      <c r="K119" s="358" t="n">
        <v>17</v>
      </c>
      <c r="L119" s="359" t="n">
        <v>0.7816</v>
      </c>
      <c r="M119" s="359"/>
      <c r="N119" s="359"/>
      <c r="O119" s="217" t="n">
        <f aca="false">IF(G119="",0,IF(G119="Ne treba raditi na predm.",1+SUM(L119:N119),(SUM(L119:N119)/G119)))</f>
        <v>0.7816</v>
      </c>
      <c r="P119" s="218" t="n">
        <f aca="false">IF(K119&gt;0,O119*(J119/(J119-K119)),O119)</f>
        <v>0.835833469387755</v>
      </c>
      <c r="Q119" s="219"/>
      <c r="R119" s="220"/>
      <c r="S119" s="220"/>
      <c r="T119" s="220"/>
      <c r="U119" s="221" t="str">
        <f aca="false">IF(Q119="","",R119/(Q119-S119))</f>
        <v/>
      </c>
      <c r="V119" s="252" t="n">
        <f aca="false">IF(P119="","",IF(C119="Ne","",IF(G119="Ne treba raditi na predm.","", IF((P119+P120)&gt;1,30,IF(U119="",IF((P119+P120)&gt;0.9,25,IF((P119+P120)&gt;0.8,20,IF((P119+P120)&gt;0.7,16,IF((P119+P120)&gt;0.6,10,IF((P119+P120)&gt;0.5,4,0))))),IF((U119+U120)=1,30,IF((U119+U120)&gt;0.9,25,IF((U119+U120)&gt;0.8,20,IF((U119+U120)&gt;0.7,15,IF((U119+U120)&gt;0.6,10,IF((U119+U120)&gt;0.5,5,0)))))))))))</f>
        <v>25</v>
      </c>
    </row>
    <row r="120" s="192" customFormat="true" ht="13.8" hidden="false" customHeight="false" outlineLevel="0" collapsed="false">
      <c r="A120" s="351" t="s">
        <v>168</v>
      </c>
      <c r="B120" s="351"/>
      <c r="C120" s="352"/>
      <c r="D120" s="254"/>
      <c r="E120" s="242" t="s">
        <v>148</v>
      </c>
      <c r="F120" s="255" t="n">
        <f aca="false">IF(E120="Sudija",1,IF(E120="Stručni saradnik",1,""))</f>
        <v>1</v>
      </c>
      <c r="G120" s="362" t="n">
        <v>1</v>
      </c>
      <c r="H120" s="213" t="s">
        <v>144</v>
      </c>
      <c r="I120" s="213" t="s">
        <v>145</v>
      </c>
      <c r="J120" s="357" t="n">
        <v>262</v>
      </c>
      <c r="K120" s="358"/>
      <c r="L120" s="359" t="n">
        <v>0.1515</v>
      </c>
      <c r="M120" s="359"/>
      <c r="N120" s="359"/>
      <c r="O120" s="217" t="n">
        <f aca="false">IF(G120="",0,IF(G120="Ne treba raditi na predm.",1+SUM(L120:N120),(SUM(L120:N120)/G120)))</f>
        <v>0.1515</v>
      </c>
      <c r="P120" s="218" t="n">
        <f aca="false">IF(K120&gt;0,O120*(J120/(J120-K120)),O120)</f>
        <v>0.1515</v>
      </c>
      <c r="Q120" s="219"/>
      <c r="R120" s="220"/>
      <c r="S120" s="220"/>
      <c r="T120" s="220"/>
      <c r="U120" s="221" t="str">
        <f aca="false">IF(Q120="","",R120/(Q120-S120))</f>
        <v/>
      </c>
      <c r="V120" s="252" t="n">
        <f aca="false">IF(P119="","",IF(C120="Ne","",IF(G120="Ne treba raditi na predm.","", IF((P119+P120)&gt;1,30,IF(U119="",IF((P119+P120)&gt;0.9,25,IF((P119+P120)&gt;0.8,20,IF((P119+P120)&gt;0.7,16,IF((P119+P120)&gt;0.6,10,IF((P119+P120)&gt;0.5,4,0))))),IF((U119+U120)=1,30,IF((U119+U120)&gt;0.9,25,IF((U119+U120)&gt;0.8,20,IF((U119+U120)&gt;0.7,15,IF((U119+U120)&gt;0.6,10,IF((U119+U120)&gt;0.5,5,0)))))))))))</f>
        <v>25</v>
      </c>
    </row>
    <row r="121" s="192" customFormat="true" ht="30" hidden="false" customHeight="true" outlineLevel="0" collapsed="false">
      <c r="A121" s="339" t="s">
        <v>169</v>
      </c>
      <c r="B121" s="340"/>
      <c r="C121" s="341"/>
      <c r="D121" s="342"/>
      <c r="E121" s="341"/>
      <c r="F121" s="341"/>
      <c r="G121" s="343"/>
      <c r="H121" s="361"/>
      <c r="I121" s="361"/>
      <c r="J121" s="340"/>
      <c r="K121" s="341"/>
      <c r="L121" s="341"/>
      <c r="M121" s="341"/>
      <c r="N121" s="341"/>
      <c r="O121" s="347" t="s">
        <v>166</v>
      </c>
      <c r="P121" s="348" t="n">
        <f aca="false">P122+P123</f>
        <v>0</v>
      </c>
      <c r="Q121" s="343"/>
      <c r="R121" s="343"/>
      <c r="S121" s="343"/>
      <c r="T121" s="343"/>
      <c r="U121" s="343"/>
      <c r="V121" s="363"/>
      <c r="W121" s="223"/>
      <c r="X121" s="223"/>
    </row>
    <row r="122" s="192" customFormat="true" ht="15" hidden="false" customHeight="false" outlineLevel="0" collapsed="false">
      <c r="A122" s="351" t="s">
        <v>167</v>
      </c>
      <c r="B122" s="351"/>
      <c r="C122" s="352"/>
      <c r="D122" s="254"/>
      <c r="E122" s="242"/>
      <c r="F122" s="255" t="str">
        <f aca="false">IF(E122="Sudija",1,IF(E122="Stručni saradnik",1,""))</f>
        <v/>
      </c>
      <c r="G122" s="362"/>
      <c r="H122" s="213"/>
      <c r="I122" s="213"/>
      <c r="J122" s="357"/>
      <c r="K122" s="358"/>
      <c r="L122" s="359"/>
      <c r="M122" s="359"/>
      <c r="N122" s="359"/>
      <c r="O122" s="217" t="n">
        <f aca="false">IF(G122="",0,IF(G122="Ne treba raditi na predm.",1+SUM(L122:N122),(SUM(L122:N122)/G122)))</f>
        <v>0</v>
      </c>
      <c r="P122" s="218" t="n">
        <f aca="false">IF(K122&gt;0,O122*(J122/(J122-K122)),O122)</f>
        <v>0</v>
      </c>
      <c r="Q122" s="219"/>
      <c r="R122" s="220"/>
      <c r="S122" s="220"/>
      <c r="T122" s="220"/>
      <c r="U122" s="221" t="str">
        <f aca="false">IF(Q122="","",R122/(Q122-S122))</f>
        <v/>
      </c>
      <c r="V122" s="252" t="n">
        <f aca="false">IF(P122="","",IF(C122="Ne","",IF(G122="Ne treba raditi na predm.","", IF((P122+P123)&gt;1,30,IF(U122="",IF((P122+P123)&gt;0.9,25,IF((P122+P123)&gt;0.8,20,IF((P122+P123)&gt;0.7,16,IF((P122+P123)&gt;0.6,10,IF((P122+P123)&gt;0.5,4,0))))),IF((U122+U123)=1,30,IF((U122+U123)&gt;0.9,25,IF((U122+U123)&gt;0.8,20,IF((U122+U123)&gt;0.7,15,IF((U122+U123)&gt;0.6,10,IF((U122+U123)&gt;0.5,5,0)))))))))))</f>
        <v>0</v>
      </c>
    </row>
    <row r="123" s="192" customFormat="true" ht="15" hidden="false" customHeight="false" outlineLevel="0" collapsed="false">
      <c r="A123" s="351" t="s">
        <v>168</v>
      </c>
      <c r="B123" s="351"/>
      <c r="C123" s="352"/>
      <c r="D123" s="254"/>
      <c r="E123" s="242"/>
      <c r="F123" s="255" t="str">
        <f aca="false">IF(E123="Sudija",1,IF(E123="Stručni saradnik",1,""))</f>
        <v/>
      </c>
      <c r="G123" s="362"/>
      <c r="H123" s="213"/>
      <c r="I123" s="213"/>
      <c r="J123" s="357"/>
      <c r="K123" s="358"/>
      <c r="L123" s="359"/>
      <c r="M123" s="359"/>
      <c r="N123" s="359"/>
      <c r="O123" s="217" t="n">
        <f aca="false">IF(G123="",0,IF(G123="Ne treba raditi na predm.",1+SUM(L123:N123),(SUM(L123:N123)/G123)))</f>
        <v>0</v>
      </c>
      <c r="P123" s="218" t="n">
        <f aca="false">IF(K123&gt;0,O123*(J123/(J123-K123)),O123)</f>
        <v>0</v>
      </c>
      <c r="Q123" s="219"/>
      <c r="R123" s="220"/>
      <c r="S123" s="220"/>
      <c r="T123" s="220"/>
      <c r="U123" s="221" t="str">
        <f aca="false">IF(Q123="","",R123/(Q123-S123))</f>
        <v/>
      </c>
      <c r="V123" s="252" t="n">
        <f aca="false">IF(P122="","",IF(C123="Ne","",IF(G123="Ne treba raditi na predm.","", IF((P122+P123)&gt;1,30,IF(U122="",IF((P122+P123)&gt;0.9,25,IF((P122+P123)&gt;0.8,20,IF((P122+P123)&gt;0.7,16,IF((P122+P123)&gt;0.6,10,IF((P122+P123)&gt;0.5,4,0))))),IF((U122+U123)=1,30,IF((U122+U123)&gt;0.9,25,IF((U122+U123)&gt;0.8,20,IF((U122+U123)&gt;0.7,15,IF((U122+U123)&gt;0.6,10,IF((U122+U123)&gt;0.5,5,0)))))))))))</f>
        <v>0</v>
      </c>
    </row>
    <row r="124" s="192" customFormat="true" ht="30" hidden="false" customHeight="true" outlineLevel="0" collapsed="false">
      <c r="A124" s="339" t="s">
        <v>169</v>
      </c>
      <c r="B124" s="340"/>
      <c r="C124" s="341"/>
      <c r="D124" s="342"/>
      <c r="E124" s="341"/>
      <c r="F124" s="341"/>
      <c r="G124" s="343"/>
      <c r="H124" s="361"/>
      <c r="I124" s="361"/>
      <c r="J124" s="340"/>
      <c r="K124" s="341"/>
      <c r="L124" s="341"/>
      <c r="M124" s="341"/>
      <c r="N124" s="341"/>
      <c r="O124" s="347" t="s">
        <v>166</v>
      </c>
      <c r="P124" s="348" t="n">
        <f aca="false">P125+P126</f>
        <v>0</v>
      </c>
      <c r="Q124" s="343"/>
      <c r="R124" s="343"/>
      <c r="S124" s="343"/>
      <c r="T124" s="343"/>
      <c r="U124" s="343"/>
      <c r="V124" s="363"/>
      <c r="W124" s="223"/>
      <c r="X124" s="223"/>
    </row>
    <row r="125" s="192" customFormat="true" ht="15" hidden="false" customHeight="false" outlineLevel="0" collapsed="false">
      <c r="A125" s="351" t="s">
        <v>167</v>
      </c>
      <c r="B125" s="351"/>
      <c r="C125" s="352"/>
      <c r="D125" s="254"/>
      <c r="E125" s="242"/>
      <c r="F125" s="255" t="str">
        <f aca="false">IF(E125="Sudija",1,IF(E125="Stručni saradnik",1,""))</f>
        <v/>
      </c>
      <c r="G125" s="362"/>
      <c r="H125" s="213"/>
      <c r="I125" s="213"/>
      <c r="J125" s="357"/>
      <c r="K125" s="358"/>
      <c r="L125" s="359"/>
      <c r="M125" s="359"/>
      <c r="N125" s="359"/>
      <c r="O125" s="217" t="n">
        <f aca="false">IF(G125="",0,IF(G125="Ne treba raditi na predm.",1+SUM(L125:N125),(SUM(L125:N125)/G125)))</f>
        <v>0</v>
      </c>
      <c r="P125" s="218" t="n">
        <f aca="false">IF(K125&gt;0,O125*(J125/(J125-K125)),O125)</f>
        <v>0</v>
      </c>
      <c r="Q125" s="219"/>
      <c r="R125" s="220"/>
      <c r="S125" s="220"/>
      <c r="T125" s="220"/>
      <c r="U125" s="221" t="str">
        <f aca="false">IF(Q125="","",R125/(Q125-S125))</f>
        <v/>
      </c>
      <c r="V125" s="252" t="n">
        <f aca="false">IF(P125="","",IF(C125="Ne","",IF(G125="Ne treba raditi na predm.","", IF((P125+P126)&gt;1,30,IF(U125="",IF((P125+P126)&gt;0.9,25,IF((P125+P126)&gt;0.8,20,IF((P125+P126)&gt;0.7,16,IF((P125+P126)&gt;0.6,10,IF((P125+P126)&gt;0.5,4,0))))),IF((U125+U126)=1,30,IF((U125+U126)&gt;0.9,25,IF((U125+U126)&gt;0.8,20,IF((U125+U126)&gt;0.7,15,IF((U125+U126)&gt;0.6,10,IF((U125+U126)&gt;0.5,5,0)))))))))))</f>
        <v>0</v>
      </c>
    </row>
    <row r="126" s="192" customFormat="true" ht="15" hidden="false" customHeight="false" outlineLevel="0" collapsed="false">
      <c r="A126" s="351" t="s">
        <v>168</v>
      </c>
      <c r="B126" s="351"/>
      <c r="C126" s="352"/>
      <c r="D126" s="254"/>
      <c r="E126" s="242"/>
      <c r="F126" s="255" t="str">
        <f aca="false">IF(E126="Sudija",1,IF(E126="Stručni saradnik",1,""))</f>
        <v/>
      </c>
      <c r="G126" s="362"/>
      <c r="H126" s="213"/>
      <c r="I126" s="213"/>
      <c r="J126" s="357"/>
      <c r="K126" s="358"/>
      <c r="L126" s="359"/>
      <c r="M126" s="359"/>
      <c r="N126" s="359"/>
      <c r="O126" s="217" t="n">
        <f aca="false">IF(G126="",0,IF(G126="Ne treba raditi na predm.",1+SUM(L126:N126),(SUM(L126:N126)/G126)))</f>
        <v>0</v>
      </c>
      <c r="P126" s="218" t="n">
        <f aca="false">IF(K126&gt;0,O126*(J126/(J126-K126)),O126)</f>
        <v>0</v>
      </c>
      <c r="Q126" s="219"/>
      <c r="R126" s="220"/>
      <c r="S126" s="220"/>
      <c r="T126" s="220"/>
      <c r="U126" s="221" t="str">
        <f aca="false">IF(Q126="","",R126/(Q126-S126))</f>
        <v/>
      </c>
      <c r="V126" s="252" t="n">
        <f aca="false">IF(P125="","",IF(C126="Ne","",IF(G126="Ne treba raditi na predm.","", IF((P125+P126)&gt;1,30,IF(U125="",IF((P125+P126)&gt;0.9,25,IF((P125+P126)&gt;0.8,20,IF((P125+P126)&gt;0.7,16,IF((P125+P126)&gt;0.6,10,IF((P125+P126)&gt;0.5,4,0))))),IF((U125+U126)=1,30,IF((U125+U126)&gt;0.9,25,IF((U125+U126)&gt;0.8,20,IF((U125+U126)&gt;0.7,15,IF((U125+U126)&gt;0.6,10,IF((U125+U126)&gt;0.5,5,0)))))))))))</f>
        <v>0</v>
      </c>
    </row>
    <row r="127" s="192" customFormat="true" ht="30" hidden="false" customHeight="true" outlineLevel="0" collapsed="false">
      <c r="A127" s="339" t="s">
        <v>169</v>
      </c>
      <c r="B127" s="340"/>
      <c r="C127" s="341"/>
      <c r="D127" s="342"/>
      <c r="E127" s="341"/>
      <c r="F127" s="341"/>
      <c r="G127" s="343"/>
      <c r="H127" s="361"/>
      <c r="I127" s="361"/>
      <c r="J127" s="340"/>
      <c r="K127" s="341"/>
      <c r="L127" s="341"/>
      <c r="M127" s="341"/>
      <c r="N127" s="341"/>
      <c r="O127" s="347" t="s">
        <v>166</v>
      </c>
      <c r="P127" s="348" t="n">
        <f aca="false">P128+P129</f>
        <v>0</v>
      </c>
      <c r="Q127" s="343"/>
      <c r="R127" s="343"/>
      <c r="S127" s="343"/>
      <c r="T127" s="343"/>
      <c r="U127" s="343"/>
      <c r="V127" s="363"/>
      <c r="W127" s="223"/>
      <c r="X127" s="223"/>
    </row>
    <row r="128" s="192" customFormat="true" ht="15" hidden="false" customHeight="false" outlineLevel="0" collapsed="false">
      <c r="A128" s="351" t="s">
        <v>167</v>
      </c>
      <c r="B128" s="351"/>
      <c r="C128" s="352"/>
      <c r="D128" s="254"/>
      <c r="E128" s="242"/>
      <c r="F128" s="255" t="str">
        <f aca="false">IF(E128="Sudija",1,IF(E128="Stručni saradnik",1,""))</f>
        <v/>
      </c>
      <c r="G128" s="362"/>
      <c r="H128" s="213"/>
      <c r="I128" s="213"/>
      <c r="J128" s="357"/>
      <c r="K128" s="358"/>
      <c r="L128" s="359"/>
      <c r="M128" s="359"/>
      <c r="N128" s="359"/>
      <c r="O128" s="217" t="n">
        <f aca="false">IF(G128="",0,IF(G128="Ne treba raditi na predm.",1+SUM(L128:N128),(SUM(L128:N128)/G128)))</f>
        <v>0</v>
      </c>
      <c r="P128" s="218" t="n">
        <f aca="false">IF(K128&gt;0,O128*(J128/(J128-K128)),O128)</f>
        <v>0</v>
      </c>
      <c r="Q128" s="219"/>
      <c r="R128" s="220"/>
      <c r="S128" s="220"/>
      <c r="T128" s="220"/>
      <c r="U128" s="221" t="str">
        <f aca="false">IF(Q128="","",R128/(Q128-S128))</f>
        <v/>
      </c>
      <c r="V128" s="252" t="n">
        <f aca="false">IF(P128="","",IF(C128="Ne","",IF(G128="Ne treba raditi na predm.","", IF((P128+P129)&gt;1,30,IF(U128="",IF((P128+P129)&gt;0.9,25,IF((P128+P129)&gt;0.8,20,IF((P128+P129)&gt;0.7,16,IF((P128+P129)&gt;0.6,10,IF((P128+P129)&gt;0.5,4,0))))),IF((U128+U129)=1,30,IF((U128+U129)&gt;0.9,25,IF((U128+U129)&gt;0.8,20,IF((U128+U129)&gt;0.7,15,IF((U128+U129)&gt;0.6,10,IF((U128+U129)&gt;0.5,5,0)))))))))))</f>
        <v>0</v>
      </c>
    </row>
    <row r="129" s="192" customFormat="true" ht="15" hidden="false" customHeight="false" outlineLevel="0" collapsed="false">
      <c r="A129" s="351" t="s">
        <v>168</v>
      </c>
      <c r="B129" s="351"/>
      <c r="C129" s="352"/>
      <c r="D129" s="254"/>
      <c r="E129" s="242"/>
      <c r="F129" s="255" t="str">
        <f aca="false">IF(E129="Sudija",1,IF(E129="Stručni saradnik",1,""))</f>
        <v/>
      </c>
      <c r="G129" s="362"/>
      <c r="H129" s="213"/>
      <c r="I129" s="213"/>
      <c r="J129" s="357"/>
      <c r="K129" s="358"/>
      <c r="L129" s="359"/>
      <c r="M129" s="359"/>
      <c r="N129" s="359"/>
      <c r="O129" s="217" t="n">
        <f aca="false">IF(G129="",0,IF(G129="Ne treba raditi na predm.",1+SUM(L129:N129),(SUM(L129:N129)/G129)))</f>
        <v>0</v>
      </c>
      <c r="P129" s="218" t="n">
        <f aca="false">IF(K129&gt;0,O129*(J129/(J129-K129)),O129)</f>
        <v>0</v>
      </c>
      <c r="Q129" s="219"/>
      <c r="R129" s="220"/>
      <c r="S129" s="220"/>
      <c r="T129" s="220"/>
      <c r="U129" s="221" t="str">
        <f aca="false">IF(Q129="","",R129/(Q129-S129))</f>
        <v/>
      </c>
      <c r="V129" s="252" t="n">
        <f aca="false">IF(P128="","",IF(C129="Ne","",IF(G129="Ne treba raditi na predm.","", IF((P128+P129)&gt;1,30,IF(U128="",IF((P128+P129)&gt;0.9,25,IF((P128+P129)&gt;0.8,20,IF((P128+P129)&gt;0.7,16,IF((P128+P129)&gt;0.6,10,IF((P128+P129)&gt;0.5,4,0))))),IF((U128+U129)=1,30,IF((U128+U129)&gt;0.9,25,IF((U128+U129)&gt;0.8,20,IF((U128+U129)&gt;0.7,15,IF((U128+U129)&gt;0.6,10,IF((U128+U129)&gt;0.5,5,0)))))))))))</f>
        <v>0</v>
      </c>
    </row>
    <row r="130" s="192" customFormat="true" ht="30" hidden="false" customHeight="true" outlineLevel="0" collapsed="false">
      <c r="A130" s="339" t="s">
        <v>169</v>
      </c>
      <c r="B130" s="340"/>
      <c r="C130" s="341"/>
      <c r="D130" s="342"/>
      <c r="E130" s="341"/>
      <c r="F130" s="341"/>
      <c r="G130" s="343"/>
      <c r="H130" s="361"/>
      <c r="I130" s="361"/>
      <c r="J130" s="340"/>
      <c r="K130" s="341"/>
      <c r="L130" s="341"/>
      <c r="M130" s="341"/>
      <c r="N130" s="341"/>
      <c r="O130" s="347" t="s">
        <v>166</v>
      </c>
      <c r="P130" s="348" t="n">
        <f aca="false">P131+P132</f>
        <v>0</v>
      </c>
      <c r="Q130" s="343"/>
      <c r="R130" s="343"/>
      <c r="S130" s="343"/>
      <c r="T130" s="343"/>
      <c r="U130" s="343"/>
      <c r="V130" s="363"/>
      <c r="W130" s="223"/>
      <c r="X130" s="223"/>
    </row>
    <row r="131" s="192" customFormat="true" ht="15" hidden="false" customHeight="false" outlineLevel="0" collapsed="false">
      <c r="A131" s="351" t="s">
        <v>167</v>
      </c>
      <c r="B131" s="351"/>
      <c r="C131" s="352"/>
      <c r="D131" s="254"/>
      <c r="E131" s="242"/>
      <c r="F131" s="255" t="str">
        <f aca="false">IF(E131="Sudija",1,IF(E131="Stručni saradnik",1,""))</f>
        <v/>
      </c>
      <c r="G131" s="362"/>
      <c r="H131" s="213"/>
      <c r="I131" s="213"/>
      <c r="J131" s="357"/>
      <c r="K131" s="358"/>
      <c r="L131" s="359"/>
      <c r="M131" s="359"/>
      <c r="N131" s="359"/>
      <c r="O131" s="217" t="n">
        <f aca="false">IF(G131="",0,IF(G131="Ne treba raditi na predm.",1+SUM(L131:N131),(SUM(L131:N131)/G131)))</f>
        <v>0</v>
      </c>
      <c r="P131" s="218" t="n">
        <f aca="false">IF(K131&gt;0,O131*(J131/(J131-K131)),O131)</f>
        <v>0</v>
      </c>
      <c r="Q131" s="219"/>
      <c r="R131" s="220"/>
      <c r="S131" s="220"/>
      <c r="T131" s="220"/>
      <c r="U131" s="221" t="str">
        <f aca="false">IF(Q131="","",R131/(Q131-S131))</f>
        <v/>
      </c>
      <c r="V131" s="252" t="n">
        <f aca="false">IF(P131="","",IF(C131="Ne","",IF(G131="Ne treba raditi na predm.","", IF((P131+P132)&gt;1,30,IF(U131="",IF((P131+P132)&gt;0.9,25,IF((P131+P132)&gt;0.8,20,IF((P131+P132)&gt;0.7,16,IF((P131+P132)&gt;0.6,10,IF((P131+P132)&gt;0.5,4,0))))),IF((U131+U132)=1,30,IF((U131+U132)&gt;0.9,25,IF((U131+U132)&gt;0.8,20,IF((U131+U132)&gt;0.7,15,IF((U131+U132)&gt;0.6,10,IF((U131+U132)&gt;0.5,5,0)))))))))))</f>
        <v>0</v>
      </c>
    </row>
    <row r="132" s="192" customFormat="true" ht="15" hidden="false" customHeight="false" outlineLevel="0" collapsed="false">
      <c r="A132" s="351" t="s">
        <v>168</v>
      </c>
      <c r="B132" s="351"/>
      <c r="C132" s="352"/>
      <c r="D132" s="254"/>
      <c r="E132" s="242"/>
      <c r="F132" s="255" t="str">
        <f aca="false">IF(E132="Sudija",1,IF(E132="Stručni saradnik",1,""))</f>
        <v/>
      </c>
      <c r="G132" s="362"/>
      <c r="H132" s="213"/>
      <c r="I132" s="213"/>
      <c r="J132" s="357"/>
      <c r="K132" s="358"/>
      <c r="L132" s="359"/>
      <c r="M132" s="359"/>
      <c r="N132" s="359"/>
      <c r="O132" s="217" t="n">
        <f aca="false">IF(G132="",0,IF(G132="Ne treba raditi na predm.",1+SUM(L132:N132),(SUM(L132:N132)/G132)))</f>
        <v>0</v>
      </c>
      <c r="P132" s="218" t="n">
        <f aca="false">IF(K132&gt;0,O132*(J132/(J132-K132)),O132)</f>
        <v>0</v>
      </c>
      <c r="Q132" s="219"/>
      <c r="R132" s="220"/>
      <c r="S132" s="220"/>
      <c r="T132" s="220"/>
      <c r="U132" s="221" t="str">
        <f aca="false">IF(Q132="","",R132/(Q132-S132))</f>
        <v/>
      </c>
      <c r="V132" s="252" t="n">
        <f aca="false">IF(P131="","",IF(C132="Ne","",IF(G132="Ne treba raditi na predm.","", IF((P131+P132)&gt;1,30,IF(U131="",IF((P131+P132)&gt;0.9,25,IF((P131+P132)&gt;0.8,20,IF((P131+P132)&gt;0.7,16,IF((P131+P132)&gt;0.6,10,IF((P131+P132)&gt;0.5,4,0))))),IF((U131+U132)=1,30,IF((U131+U132)&gt;0.9,25,IF((U131+U132)&gt;0.8,20,IF((U131+U132)&gt;0.7,15,IF((U131+U132)&gt;0.6,10,IF((U131+U132)&gt;0.5,5,0)))))))))))</f>
        <v>0</v>
      </c>
    </row>
    <row r="133" s="192" customFormat="true" ht="30" hidden="false" customHeight="true" outlineLevel="0" collapsed="false">
      <c r="A133" s="339" t="s">
        <v>169</v>
      </c>
      <c r="B133" s="340"/>
      <c r="C133" s="341"/>
      <c r="D133" s="342"/>
      <c r="E133" s="341"/>
      <c r="F133" s="341"/>
      <c r="G133" s="343"/>
      <c r="H133" s="361"/>
      <c r="I133" s="361"/>
      <c r="J133" s="340"/>
      <c r="K133" s="341"/>
      <c r="L133" s="341"/>
      <c r="M133" s="341"/>
      <c r="N133" s="341"/>
      <c r="O133" s="347" t="s">
        <v>166</v>
      </c>
      <c r="P133" s="348" t="n">
        <f aca="false">P134+P135</f>
        <v>0</v>
      </c>
      <c r="Q133" s="343"/>
      <c r="R133" s="343"/>
      <c r="S133" s="343"/>
      <c r="T133" s="343"/>
      <c r="U133" s="343"/>
      <c r="V133" s="363"/>
      <c r="W133" s="223"/>
      <c r="X133" s="223"/>
    </row>
    <row r="134" s="192" customFormat="true" ht="15" hidden="false" customHeight="false" outlineLevel="0" collapsed="false">
      <c r="A134" s="351" t="s">
        <v>167</v>
      </c>
      <c r="B134" s="351"/>
      <c r="C134" s="352"/>
      <c r="D134" s="254"/>
      <c r="E134" s="242"/>
      <c r="F134" s="255" t="str">
        <f aca="false">IF(E134="Sudija",1,IF(E134="Stručni saradnik",1,""))</f>
        <v/>
      </c>
      <c r="G134" s="362"/>
      <c r="H134" s="213"/>
      <c r="I134" s="213"/>
      <c r="J134" s="357"/>
      <c r="K134" s="358"/>
      <c r="L134" s="359"/>
      <c r="M134" s="359"/>
      <c r="N134" s="359"/>
      <c r="O134" s="217" t="n">
        <f aca="false">IF(G134="",0,IF(G134="Ne treba raditi na predm.",1+SUM(L134:N134),(SUM(L134:N134)/G134)))</f>
        <v>0</v>
      </c>
      <c r="P134" s="218" t="n">
        <f aca="false">IF(K134&gt;0,O134*(J134/(J134-K134)),O134)</f>
        <v>0</v>
      </c>
      <c r="Q134" s="219"/>
      <c r="R134" s="220"/>
      <c r="S134" s="220"/>
      <c r="T134" s="220"/>
      <c r="U134" s="221" t="str">
        <f aca="false">IF(Q134="","",R134/(Q134-S134))</f>
        <v/>
      </c>
      <c r="V134" s="252" t="n">
        <f aca="false">IF(P134="","",IF(C134="Ne","",IF(G134="Ne treba raditi na predm.","", IF((P134+P135)&gt;1,30,IF(U134="",IF((P134+P135)&gt;0.9,25,IF((P134+P135)&gt;0.8,20,IF((P134+P135)&gt;0.7,16,IF((P134+P135)&gt;0.6,10,IF((P134+P135)&gt;0.5,4,0))))),IF((U134+U135)=1,30,IF((U134+U135)&gt;0.9,25,IF((U134+U135)&gt;0.8,20,IF((U134+U135)&gt;0.7,15,IF((U134+U135)&gt;0.6,10,IF((U134+U135)&gt;0.5,5,0)))))))))))</f>
        <v>0</v>
      </c>
    </row>
    <row r="135" s="192" customFormat="true" ht="15" hidden="false" customHeight="false" outlineLevel="0" collapsed="false">
      <c r="A135" s="351" t="s">
        <v>168</v>
      </c>
      <c r="B135" s="351"/>
      <c r="C135" s="352"/>
      <c r="D135" s="254"/>
      <c r="E135" s="242"/>
      <c r="F135" s="255" t="str">
        <f aca="false">IF(E135="Sudija",1,IF(E135="Stručni saradnik",1,""))</f>
        <v/>
      </c>
      <c r="G135" s="362"/>
      <c r="H135" s="213"/>
      <c r="I135" s="213"/>
      <c r="J135" s="357"/>
      <c r="K135" s="358"/>
      <c r="L135" s="359"/>
      <c r="M135" s="359"/>
      <c r="N135" s="359"/>
      <c r="O135" s="217" t="n">
        <f aca="false">IF(G135="",0,IF(G135="Ne treba raditi na predm.",1+SUM(L135:N135),(SUM(L135:N135)/G135)))</f>
        <v>0</v>
      </c>
      <c r="P135" s="218" t="n">
        <f aca="false">IF(K135&gt;0,O135*(J135/(J135-K135)),O135)</f>
        <v>0</v>
      </c>
      <c r="Q135" s="219"/>
      <c r="R135" s="220"/>
      <c r="S135" s="220"/>
      <c r="T135" s="220"/>
      <c r="U135" s="221" t="str">
        <f aca="false">IF(Q135="","",R135/(Q135-S135))</f>
        <v/>
      </c>
      <c r="V135" s="252" t="n">
        <f aca="false">IF(P134="","",IF(C135="Ne","",IF(G135="Ne treba raditi na predm.","", IF((P134+P135)&gt;1,30,IF(U134="",IF((P134+P135)&gt;0.9,25,IF((P134+P135)&gt;0.8,20,IF((P134+P135)&gt;0.7,16,IF((P134+P135)&gt;0.6,10,IF((P134+P135)&gt;0.5,4,0))))),IF((U134+U135)=1,30,IF((U134+U135)&gt;0.9,25,IF((U134+U135)&gt;0.8,20,IF((U134+U135)&gt;0.7,15,IF((U134+U135)&gt;0.6,10,IF((U134+U135)&gt;0.5,5,0)))))))))))</f>
        <v>0</v>
      </c>
    </row>
    <row r="136" s="192" customFormat="true" ht="30" hidden="false" customHeight="true" outlineLevel="0" collapsed="false">
      <c r="A136" s="339" t="s">
        <v>169</v>
      </c>
      <c r="B136" s="340"/>
      <c r="C136" s="341"/>
      <c r="D136" s="342"/>
      <c r="E136" s="341"/>
      <c r="F136" s="341"/>
      <c r="G136" s="343"/>
      <c r="H136" s="361"/>
      <c r="I136" s="361"/>
      <c r="J136" s="340"/>
      <c r="K136" s="341"/>
      <c r="L136" s="341"/>
      <c r="M136" s="341"/>
      <c r="N136" s="341"/>
      <c r="O136" s="347" t="s">
        <v>166</v>
      </c>
      <c r="P136" s="348" t="n">
        <f aca="false">P137+P138</f>
        <v>0</v>
      </c>
      <c r="Q136" s="343"/>
      <c r="R136" s="343"/>
      <c r="S136" s="343"/>
      <c r="T136" s="343"/>
      <c r="U136" s="343"/>
      <c r="V136" s="363"/>
      <c r="W136" s="223"/>
      <c r="X136" s="223"/>
    </row>
    <row r="137" s="192" customFormat="true" ht="15" hidden="false" customHeight="false" outlineLevel="0" collapsed="false">
      <c r="A137" s="351" t="s">
        <v>167</v>
      </c>
      <c r="B137" s="351"/>
      <c r="C137" s="352"/>
      <c r="D137" s="254"/>
      <c r="E137" s="242"/>
      <c r="F137" s="255" t="str">
        <f aca="false">IF(E137="Sudija",1,IF(E137="Stručni saradnik",1,""))</f>
        <v/>
      </c>
      <c r="G137" s="362"/>
      <c r="H137" s="213"/>
      <c r="I137" s="213"/>
      <c r="J137" s="357"/>
      <c r="K137" s="358"/>
      <c r="L137" s="359"/>
      <c r="M137" s="359"/>
      <c r="N137" s="359"/>
      <c r="O137" s="217" t="n">
        <f aca="false">IF(G137="",0,IF(G137="Ne treba raditi na predm.",1+SUM(L137:N137),(SUM(L137:N137)/G137)))</f>
        <v>0</v>
      </c>
      <c r="P137" s="218" t="n">
        <f aca="false">IF(K137&gt;0,O137*(J137/(J137-K137)),O137)</f>
        <v>0</v>
      </c>
      <c r="Q137" s="219"/>
      <c r="R137" s="220"/>
      <c r="S137" s="220"/>
      <c r="T137" s="220"/>
      <c r="U137" s="221" t="str">
        <f aca="false">IF(Q137="","",R137/(Q137-S137))</f>
        <v/>
      </c>
      <c r="V137" s="252" t="n">
        <f aca="false">IF(P137="","",IF(C137="Ne","",IF(G137="Ne treba raditi na predm.","", IF((P137+P138)&gt;1,30,IF(U137="",IF((P137+P138)&gt;0.9,25,IF((P137+P138)&gt;0.8,20,IF((P137+P138)&gt;0.7,16,IF((P137+P138)&gt;0.6,10,IF((P137+P138)&gt;0.5,4,0))))),IF((U137+U138)=1,30,IF((U137+U138)&gt;0.9,25,IF((U137+U138)&gt;0.8,20,IF((U137+U138)&gt;0.7,15,IF((U137+U138)&gt;0.6,10,IF((U137+U138)&gt;0.5,5,0)))))))))))</f>
        <v>0</v>
      </c>
    </row>
    <row r="138" s="192" customFormat="true" ht="15" hidden="false" customHeight="false" outlineLevel="0" collapsed="false">
      <c r="A138" s="351" t="s">
        <v>168</v>
      </c>
      <c r="B138" s="351"/>
      <c r="C138" s="352"/>
      <c r="D138" s="254"/>
      <c r="E138" s="242"/>
      <c r="F138" s="255" t="str">
        <f aca="false">IF(E138="Sudija",1,IF(E138="Stručni saradnik",1,""))</f>
        <v/>
      </c>
      <c r="G138" s="362"/>
      <c r="H138" s="213"/>
      <c r="I138" s="213"/>
      <c r="J138" s="357"/>
      <c r="K138" s="358"/>
      <c r="L138" s="359"/>
      <c r="M138" s="359"/>
      <c r="N138" s="359"/>
      <c r="O138" s="217" t="n">
        <f aca="false">IF(G138="",0,IF(G138="Ne treba raditi na predm.",1+SUM(L138:N138),(SUM(L138:N138)/G138)))</f>
        <v>0</v>
      </c>
      <c r="P138" s="218" t="n">
        <f aca="false">IF(K138&gt;0,O138*(J138/(J138-K138)),O138)</f>
        <v>0</v>
      </c>
      <c r="Q138" s="219"/>
      <c r="R138" s="220"/>
      <c r="S138" s="220"/>
      <c r="T138" s="220"/>
      <c r="U138" s="221" t="str">
        <f aca="false">IF(Q138="","",R138/(Q138-S138))</f>
        <v/>
      </c>
      <c r="V138" s="252" t="n">
        <f aca="false">IF(P137="","",IF(C138="Ne","",IF(G138="Ne treba raditi na predm.","", IF((P137+P138)&gt;1,30,IF(U137="",IF((P137+P138)&gt;0.9,25,IF((P137+P138)&gt;0.8,20,IF((P137+P138)&gt;0.7,16,IF((P137+P138)&gt;0.6,10,IF((P137+P138)&gt;0.5,4,0))))),IF((U137+U138)=1,30,IF((U137+U138)&gt;0.9,25,IF((U137+U138)&gt;0.8,20,IF((U137+U138)&gt;0.7,15,IF((U137+U138)&gt;0.6,10,IF((U137+U138)&gt;0.5,5,0)))))))))))</f>
        <v>0</v>
      </c>
    </row>
    <row r="139" s="192" customFormat="true" ht="30" hidden="false" customHeight="true" outlineLevel="0" collapsed="false">
      <c r="A139" s="339" t="s">
        <v>169</v>
      </c>
      <c r="B139" s="340"/>
      <c r="C139" s="341"/>
      <c r="D139" s="342"/>
      <c r="E139" s="341"/>
      <c r="F139" s="341"/>
      <c r="G139" s="343"/>
      <c r="H139" s="361"/>
      <c r="I139" s="361"/>
      <c r="J139" s="340"/>
      <c r="K139" s="341"/>
      <c r="L139" s="341"/>
      <c r="M139" s="341"/>
      <c r="N139" s="341"/>
      <c r="O139" s="347" t="s">
        <v>166</v>
      </c>
      <c r="P139" s="348" t="n">
        <f aca="false">P140+P141</f>
        <v>0</v>
      </c>
      <c r="Q139" s="343"/>
      <c r="R139" s="343"/>
      <c r="S139" s="343"/>
      <c r="T139" s="343"/>
      <c r="U139" s="343"/>
      <c r="V139" s="363"/>
      <c r="W139" s="223"/>
      <c r="X139" s="223"/>
    </row>
    <row r="140" s="192" customFormat="true" ht="15" hidden="false" customHeight="false" outlineLevel="0" collapsed="false">
      <c r="A140" s="351" t="s">
        <v>167</v>
      </c>
      <c r="B140" s="351"/>
      <c r="C140" s="352"/>
      <c r="D140" s="254"/>
      <c r="E140" s="242"/>
      <c r="F140" s="255" t="str">
        <f aca="false">IF(E140="Sudija",1,IF(E140="Stručni saradnik",1,""))</f>
        <v/>
      </c>
      <c r="G140" s="362"/>
      <c r="H140" s="213"/>
      <c r="I140" s="213"/>
      <c r="J140" s="357"/>
      <c r="K140" s="358"/>
      <c r="L140" s="359"/>
      <c r="M140" s="359"/>
      <c r="N140" s="359"/>
      <c r="O140" s="217" t="n">
        <f aca="false">IF(G140="",0,IF(G140="Ne treba raditi na predm.",1+SUM(L140:N140),(SUM(L140:N140)/G140)))</f>
        <v>0</v>
      </c>
      <c r="P140" s="218" t="n">
        <f aca="false">IF(K140&gt;0,O140*(J140/(J140-K140)),O140)</f>
        <v>0</v>
      </c>
      <c r="Q140" s="219"/>
      <c r="R140" s="220"/>
      <c r="S140" s="220"/>
      <c r="T140" s="220"/>
      <c r="U140" s="221" t="str">
        <f aca="false">IF(Q140="","",R140/(Q140-S140))</f>
        <v/>
      </c>
      <c r="V140" s="252" t="n">
        <f aca="false">IF(P140="","",IF(C140="Ne","",IF(G140="Ne treba raditi na predm.","", IF((P140+P141)&gt;1,30,IF(U140="",IF((P140+P141)&gt;0.9,25,IF((P140+P141)&gt;0.8,20,IF((P140+P141)&gt;0.7,16,IF((P140+P141)&gt;0.6,10,IF((P140+P141)&gt;0.5,4,0))))),IF((U140+U141)=1,30,IF((U140+U141)&gt;0.9,25,IF((U140+U141)&gt;0.8,20,IF((U140+U141)&gt;0.7,15,IF((U140+U141)&gt;0.6,10,IF((U140+U141)&gt;0.5,5,0)))))))))))</f>
        <v>0</v>
      </c>
    </row>
    <row r="141" s="192" customFormat="true" ht="15" hidden="false" customHeight="false" outlineLevel="0" collapsed="false">
      <c r="A141" s="351" t="s">
        <v>168</v>
      </c>
      <c r="B141" s="351"/>
      <c r="C141" s="352"/>
      <c r="D141" s="254"/>
      <c r="E141" s="242"/>
      <c r="F141" s="255" t="str">
        <f aca="false">IF(E141="Sudija",1,IF(E141="Stručni saradnik",1,""))</f>
        <v/>
      </c>
      <c r="G141" s="362"/>
      <c r="H141" s="213"/>
      <c r="I141" s="213"/>
      <c r="J141" s="357"/>
      <c r="K141" s="358"/>
      <c r="L141" s="359"/>
      <c r="M141" s="359"/>
      <c r="N141" s="359"/>
      <c r="O141" s="217" t="n">
        <f aca="false">IF(G141="",0,IF(G141="Ne treba raditi na predm.",1+SUM(L141:N141),(SUM(L141:N141)/G141)))</f>
        <v>0</v>
      </c>
      <c r="P141" s="218" t="n">
        <f aca="false">IF(K141&gt;0,O141*(J141/(J141-K141)),O141)</f>
        <v>0</v>
      </c>
      <c r="Q141" s="219"/>
      <c r="R141" s="220"/>
      <c r="S141" s="220"/>
      <c r="T141" s="220"/>
      <c r="U141" s="221" t="str">
        <f aca="false">IF(Q141="","",R141/(Q141-S141))</f>
        <v/>
      </c>
      <c r="V141" s="252" t="n">
        <f aca="false">IF(P140="","",IF(C141="Ne","",IF(G141="Ne treba raditi na predm.","", IF((P140+P141)&gt;1,30,IF(U140="",IF((P140+P141)&gt;0.9,25,IF((P140+P141)&gt;0.8,20,IF((P140+P141)&gt;0.7,16,IF((P140+P141)&gt;0.6,10,IF((P140+P141)&gt;0.5,4,0))))),IF((U140+U141)=1,30,IF((U140+U141)&gt;0.9,25,IF((U140+U141)&gt;0.8,20,IF((U140+U141)&gt;0.7,15,IF((U140+U141)&gt;0.6,10,IF((U140+U141)&gt;0.5,5,0)))))))))))</f>
        <v>0</v>
      </c>
    </row>
    <row r="142" s="192" customFormat="true" ht="30" hidden="false" customHeight="true" outlineLevel="0" collapsed="false">
      <c r="A142" s="339" t="s">
        <v>169</v>
      </c>
      <c r="B142" s="340"/>
      <c r="C142" s="341"/>
      <c r="D142" s="342"/>
      <c r="E142" s="341"/>
      <c r="F142" s="341"/>
      <c r="G142" s="343"/>
      <c r="H142" s="361"/>
      <c r="I142" s="361"/>
      <c r="J142" s="340"/>
      <c r="K142" s="341"/>
      <c r="L142" s="341"/>
      <c r="M142" s="341"/>
      <c r="N142" s="341"/>
      <c r="O142" s="347" t="s">
        <v>166</v>
      </c>
      <c r="P142" s="348" t="n">
        <f aca="false">P143+P144</f>
        <v>0</v>
      </c>
      <c r="Q142" s="343"/>
      <c r="R142" s="343"/>
      <c r="S142" s="343"/>
      <c r="T142" s="343"/>
      <c r="U142" s="343"/>
      <c r="V142" s="363"/>
      <c r="W142" s="223"/>
      <c r="X142" s="223"/>
    </row>
    <row r="143" s="192" customFormat="true" ht="15" hidden="false" customHeight="false" outlineLevel="0" collapsed="false">
      <c r="A143" s="351" t="s">
        <v>167</v>
      </c>
      <c r="B143" s="351"/>
      <c r="C143" s="352"/>
      <c r="D143" s="254"/>
      <c r="E143" s="242"/>
      <c r="F143" s="255" t="str">
        <f aca="false">IF(E143="Sudija",1,IF(E143="Stručni saradnik",1,""))</f>
        <v/>
      </c>
      <c r="G143" s="362"/>
      <c r="H143" s="213"/>
      <c r="I143" s="213"/>
      <c r="J143" s="357"/>
      <c r="K143" s="358"/>
      <c r="L143" s="359"/>
      <c r="M143" s="359"/>
      <c r="N143" s="359"/>
      <c r="O143" s="217" t="n">
        <f aca="false">IF(G143="",0,IF(G143="Ne treba raditi na predm.",1+SUM(L143:N143),(SUM(L143:N143)/G143)))</f>
        <v>0</v>
      </c>
      <c r="P143" s="218" t="n">
        <f aca="false">IF(K143&gt;0,O143*(J143/(J143-K143)),O143)</f>
        <v>0</v>
      </c>
      <c r="Q143" s="219"/>
      <c r="R143" s="220"/>
      <c r="S143" s="220"/>
      <c r="T143" s="220"/>
      <c r="U143" s="221" t="str">
        <f aca="false">IF(Q143="","",R143/(Q143-S143))</f>
        <v/>
      </c>
      <c r="V143" s="252" t="n">
        <f aca="false">IF(P143="","",IF(C143="Ne","",IF(G143="Ne treba raditi na predm.","", IF((P143+P144)&gt;1,30,IF(U143="",IF((P143+P144)&gt;0.9,25,IF((P143+P144)&gt;0.8,20,IF((P143+P144)&gt;0.7,16,IF((P143+P144)&gt;0.6,10,IF((P143+P144)&gt;0.5,4,0))))),IF((U143+U144)=1,30,IF((U143+U144)&gt;0.9,25,IF((U143+U144)&gt;0.8,20,IF((U143+U144)&gt;0.7,15,IF((U143+U144)&gt;0.6,10,IF((U143+U144)&gt;0.5,5,0)))))))))))</f>
        <v>0</v>
      </c>
    </row>
    <row r="144" s="192" customFormat="true" ht="15" hidden="false" customHeight="false" outlineLevel="0" collapsed="false">
      <c r="A144" s="351" t="s">
        <v>168</v>
      </c>
      <c r="B144" s="351"/>
      <c r="C144" s="352"/>
      <c r="D144" s="254"/>
      <c r="E144" s="242"/>
      <c r="F144" s="255" t="str">
        <f aca="false">IF(E144="Sudija",1,IF(E144="Stručni saradnik",1,""))</f>
        <v/>
      </c>
      <c r="G144" s="362"/>
      <c r="H144" s="213"/>
      <c r="I144" s="213"/>
      <c r="J144" s="357"/>
      <c r="K144" s="358"/>
      <c r="L144" s="359"/>
      <c r="M144" s="359"/>
      <c r="N144" s="359"/>
      <c r="O144" s="217" t="n">
        <f aca="false">IF(G144="",0,IF(G144="Ne treba raditi na predm.",1+SUM(L144:N144),(SUM(L144:N144)/G144)))</f>
        <v>0</v>
      </c>
      <c r="P144" s="218" t="n">
        <f aca="false">IF(K144&gt;0,O144*(J144/(J144-K144)),O144)</f>
        <v>0</v>
      </c>
      <c r="Q144" s="219"/>
      <c r="R144" s="220"/>
      <c r="S144" s="220"/>
      <c r="T144" s="220"/>
      <c r="U144" s="221" t="str">
        <f aca="false">IF(Q144="","",R144/(Q144-S144))</f>
        <v/>
      </c>
      <c r="V144" s="252" t="n">
        <f aca="false">IF(P143="","",IF(C144="Ne","",IF(G144="Ne treba raditi na predm.","", IF((P143+P144)&gt;1,30,IF(U143="",IF((P143+P144)&gt;0.9,25,IF((P143+P144)&gt;0.8,20,IF((P143+P144)&gt;0.7,16,IF((P143+P144)&gt;0.6,10,IF((P143+P144)&gt;0.5,4,0))))),IF((U143+U144)=1,30,IF((U143+U144)&gt;0.9,25,IF((U143+U144)&gt;0.8,20,IF((U143+U144)&gt;0.7,15,IF((U143+U144)&gt;0.6,10,IF((U143+U144)&gt;0.5,5,0)))))))))))</f>
        <v>0</v>
      </c>
    </row>
    <row r="145" s="192" customFormat="true" ht="30" hidden="false" customHeight="true" outlineLevel="0" collapsed="false">
      <c r="A145" s="339" t="s">
        <v>169</v>
      </c>
      <c r="B145" s="340"/>
      <c r="C145" s="341"/>
      <c r="D145" s="342"/>
      <c r="E145" s="341"/>
      <c r="F145" s="341"/>
      <c r="G145" s="343"/>
      <c r="H145" s="361"/>
      <c r="I145" s="361"/>
      <c r="J145" s="340"/>
      <c r="K145" s="341"/>
      <c r="L145" s="341"/>
      <c r="M145" s="341"/>
      <c r="N145" s="341"/>
      <c r="O145" s="347" t="s">
        <v>166</v>
      </c>
      <c r="P145" s="348" t="n">
        <f aca="false">P146+P147</f>
        <v>0</v>
      </c>
      <c r="Q145" s="343"/>
      <c r="R145" s="343"/>
      <c r="S145" s="343"/>
      <c r="T145" s="343"/>
      <c r="U145" s="343"/>
      <c r="V145" s="363"/>
      <c r="W145" s="223"/>
      <c r="X145" s="223"/>
    </row>
    <row r="146" s="192" customFormat="true" ht="15" hidden="false" customHeight="false" outlineLevel="0" collapsed="false">
      <c r="A146" s="351" t="s">
        <v>167</v>
      </c>
      <c r="B146" s="351"/>
      <c r="C146" s="352"/>
      <c r="D146" s="254"/>
      <c r="E146" s="242"/>
      <c r="F146" s="255" t="str">
        <f aca="false">IF(E146="Sudija",1,IF(E146="Stručni saradnik",1,""))</f>
        <v/>
      </c>
      <c r="G146" s="362"/>
      <c r="H146" s="213"/>
      <c r="I146" s="213"/>
      <c r="J146" s="357"/>
      <c r="K146" s="358"/>
      <c r="L146" s="359"/>
      <c r="M146" s="359"/>
      <c r="N146" s="359"/>
      <c r="O146" s="217" t="n">
        <f aca="false">IF(G146="",0,IF(G146="Ne treba raditi na predm.",1+SUM(L146:N146),(SUM(L146:N146)/G146)))</f>
        <v>0</v>
      </c>
      <c r="P146" s="218" t="n">
        <f aca="false">IF(K146&gt;0,O146*(J146/(J146-K146)),O146)</f>
        <v>0</v>
      </c>
      <c r="Q146" s="219"/>
      <c r="R146" s="220"/>
      <c r="S146" s="220"/>
      <c r="T146" s="220"/>
      <c r="U146" s="221" t="str">
        <f aca="false">IF(Q146="","",R146/(Q146-S146))</f>
        <v/>
      </c>
      <c r="V146" s="252" t="n">
        <f aca="false">IF(P146="","",IF(C146="Ne","",IF(G146="Ne treba raditi na predm.","", IF((P146+P147)&gt;1,30,IF(U146="",IF((P146+P147)&gt;0.9,25,IF((P146+P147)&gt;0.8,20,IF((P146+P147)&gt;0.7,16,IF((P146+P147)&gt;0.6,10,IF((P146+P147)&gt;0.5,4,0))))),IF((U146+U147)=1,30,IF((U146+U147)&gt;0.9,25,IF((U146+U147)&gt;0.8,20,IF((U146+U147)&gt;0.7,15,IF((U146+U147)&gt;0.6,10,IF((U146+U147)&gt;0.5,5,0)))))))))))</f>
        <v>0</v>
      </c>
    </row>
    <row r="147" s="192" customFormat="true" ht="15" hidden="false" customHeight="false" outlineLevel="0" collapsed="false">
      <c r="A147" s="351" t="s">
        <v>168</v>
      </c>
      <c r="B147" s="351"/>
      <c r="C147" s="352"/>
      <c r="D147" s="254"/>
      <c r="E147" s="242"/>
      <c r="F147" s="255" t="str">
        <f aca="false">IF(E147="Sudija",1,IF(E147="Stručni saradnik",1,""))</f>
        <v/>
      </c>
      <c r="G147" s="362"/>
      <c r="H147" s="213"/>
      <c r="I147" s="213"/>
      <c r="J147" s="357"/>
      <c r="K147" s="358"/>
      <c r="L147" s="359"/>
      <c r="M147" s="359"/>
      <c r="N147" s="359"/>
      <c r="O147" s="217" t="n">
        <f aca="false">IF(G147="",0,IF(G147="Ne treba raditi na predm.",1+SUM(L147:N147),(SUM(L147:N147)/G147)))</f>
        <v>0</v>
      </c>
      <c r="P147" s="218" t="n">
        <f aca="false">IF(K147&gt;0,O147*(J147/(J147-K147)),O147)</f>
        <v>0</v>
      </c>
      <c r="Q147" s="219"/>
      <c r="R147" s="220"/>
      <c r="S147" s="220"/>
      <c r="T147" s="220"/>
      <c r="U147" s="221" t="str">
        <f aca="false">IF(Q147="","",R147/(Q147-S147))</f>
        <v/>
      </c>
      <c r="V147" s="252" t="n">
        <f aca="false">IF(P146="","",IF(C147="Ne","",IF(G147="Ne treba raditi na predm.","", IF((P146+P147)&gt;1,30,IF(U146="",IF((P146+P147)&gt;0.9,25,IF((P146+P147)&gt;0.8,20,IF((P146+P147)&gt;0.7,16,IF((P146+P147)&gt;0.6,10,IF((P146+P147)&gt;0.5,4,0))))),IF((U146+U147)=1,30,IF((U146+U147)&gt;0.9,25,IF((U146+U147)&gt;0.8,20,IF((U146+U147)&gt;0.7,15,IF((U146+U147)&gt;0.6,10,IF((U146+U147)&gt;0.5,5,0)))))))))))</f>
        <v>0</v>
      </c>
    </row>
    <row r="148" s="192" customFormat="true" ht="30" hidden="false" customHeight="true" outlineLevel="0" collapsed="false">
      <c r="A148" s="339" t="s">
        <v>169</v>
      </c>
      <c r="B148" s="340"/>
      <c r="C148" s="341"/>
      <c r="D148" s="342"/>
      <c r="E148" s="341"/>
      <c r="F148" s="341"/>
      <c r="G148" s="343"/>
      <c r="H148" s="361"/>
      <c r="I148" s="361"/>
      <c r="J148" s="340"/>
      <c r="K148" s="341"/>
      <c r="L148" s="341"/>
      <c r="M148" s="341"/>
      <c r="N148" s="341"/>
      <c r="O148" s="347" t="s">
        <v>166</v>
      </c>
      <c r="P148" s="348" t="n">
        <f aca="false">P149+P150</f>
        <v>0</v>
      </c>
      <c r="Q148" s="343"/>
      <c r="R148" s="343"/>
      <c r="S148" s="343"/>
      <c r="T148" s="343"/>
      <c r="U148" s="343"/>
      <c r="V148" s="363"/>
      <c r="W148" s="223"/>
      <c r="X148" s="223"/>
    </row>
    <row r="149" s="192" customFormat="true" ht="15" hidden="false" customHeight="false" outlineLevel="0" collapsed="false">
      <c r="A149" s="351" t="s">
        <v>167</v>
      </c>
      <c r="B149" s="351"/>
      <c r="C149" s="352"/>
      <c r="D149" s="254"/>
      <c r="E149" s="242"/>
      <c r="F149" s="255" t="str">
        <f aca="false">IF(E149="Sudija",1,IF(E149="Stručni saradnik",1,""))</f>
        <v/>
      </c>
      <c r="G149" s="362"/>
      <c r="H149" s="213"/>
      <c r="I149" s="213"/>
      <c r="J149" s="364"/>
      <c r="K149" s="358"/>
      <c r="L149" s="359"/>
      <c r="M149" s="359"/>
      <c r="N149" s="359"/>
      <c r="O149" s="217" t="n">
        <f aca="false">IF(G149="",0,IF(G149="Ne treba raditi na predm.",1+SUM(L149:N149),(SUM(L149:N149)/G149)))</f>
        <v>0</v>
      </c>
      <c r="P149" s="218" t="n">
        <f aca="false">IF(K149&gt;0,O149*(J149/(J149-K149)),O149)</f>
        <v>0</v>
      </c>
      <c r="Q149" s="219"/>
      <c r="R149" s="220"/>
      <c r="S149" s="220"/>
      <c r="T149" s="220"/>
      <c r="U149" s="221" t="str">
        <f aca="false">IF(Q149="","",R149/(Q149-S149))</f>
        <v/>
      </c>
      <c r="V149" s="252" t="n">
        <f aca="false">IF(P149="","",IF(C149="Ne","",IF(G149="Ne treba raditi na predm.","", IF((P149+P150)&gt;1,30,IF(U149="",IF((P149+P150)&gt;0.9,25,IF((P149+P150)&gt;0.8,20,IF((P149+P150)&gt;0.7,16,IF((P149+P150)&gt;0.6,10,IF((P149+P150)&gt;0.5,4,0))))),IF((U149+U150)=1,30,IF((U149+U150)&gt;0.9,25,IF((U149+U150)&gt;0.8,20,IF((U149+U150)&gt;0.7,15,IF((U149+U150)&gt;0.6,10,IF((U149+U150)&gt;0.5,5,0)))))))))))</f>
        <v>0</v>
      </c>
    </row>
    <row r="150" s="192" customFormat="true" ht="15" hidden="false" customHeight="false" outlineLevel="0" collapsed="false">
      <c r="A150" s="351" t="s">
        <v>168</v>
      </c>
      <c r="B150" s="351"/>
      <c r="C150" s="352"/>
      <c r="D150" s="254"/>
      <c r="E150" s="242"/>
      <c r="F150" s="255" t="str">
        <f aca="false">IF(E150="Sudija",1,IF(E150="Stručni saradnik",1,""))</f>
        <v/>
      </c>
      <c r="G150" s="362"/>
      <c r="H150" s="213"/>
      <c r="I150" s="213"/>
      <c r="J150" s="364"/>
      <c r="K150" s="358"/>
      <c r="L150" s="359"/>
      <c r="M150" s="359"/>
      <c r="N150" s="359"/>
      <c r="O150" s="217" t="n">
        <f aca="false">IF(G150="",0,IF(G150="Ne treba raditi na predm.",1+SUM(L150:N150),(SUM(L150:N150)/G150)))</f>
        <v>0</v>
      </c>
      <c r="P150" s="218" t="n">
        <f aca="false">IF(K150&gt;0,O150*(J150/(J150-K150)),O150)</f>
        <v>0</v>
      </c>
      <c r="Q150" s="219"/>
      <c r="R150" s="220"/>
      <c r="S150" s="220"/>
      <c r="T150" s="220"/>
      <c r="U150" s="221" t="str">
        <f aca="false">IF(Q150="","",R150/(Q150-S150))</f>
        <v/>
      </c>
      <c r="V150" s="252" t="n">
        <f aca="false">IF(P149="","",IF(C150="Ne","",IF(G150="Ne treba raditi na predm.","", IF((P149+P150)&gt;1,30,IF(U149="",IF((P149+P150)&gt;0.9,25,IF((P149+P150)&gt;0.8,20,IF((P149+P150)&gt;0.7,16,IF((P149+P150)&gt;0.6,10,IF((P149+P150)&gt;0.5,4,0))))),IF((U149+U150)=1,30,IF((U149+U150)&gt;0.9,25,IF((U149+U150)&gt;0.8,20,IF((U149+U150)&gt;0.7,15,IF((U149+U150)&gt;0.6,10,IF((U149+U150)&gt;0.5,5,0)))))))))))</f>
        <v>0</v>
      </c>
    </row>
    <row r="151" s="192" customFormat="true" ht="30" hidden="false" customHeight="true" outlineLevel="0" collapsed="false">
      <c r="A151" s="339" t="s">
        <v>169</v>
      </c>
      <c r="B151" s="340"/>
      <c r="C151" s="341"/>
      <c r="D151" s="342"/>
      <c r="E151" s="341"/>
      <c r="F151" s="341"/>
      <c r="G151" s="343"/>
      <c r="H151" s="361"/>
      <c r="I151" s="361"/>
      <c r="J151" s="340"/>
      <c r="K151" s="341"/>
      <c r="L151" s="341"/>
      <c r="M151" s="341"/>
      <c r="N151" s="341"/>
      <c r="O151" s="347" t="s">
        <v>166</v>
      </c>
      <c r="P151" s="348" t="n">
        <f aca="false">P152+P153</f>
        <v>0</v>
      </c>
      <c r="Q151" s="343"/>
      <c r="R151" s="343"/>
      <c r="S151" s="343"/>
      <c r="T151" s="343"/>
      <c r="U151" s="343"/>
      <c r="V151" s="363"/>
      <c r="W151" s="223"/>
      <c r="X151" s="223"/>
    </row>
    <row r="152" s="192" customFormat="true" ht="15" hidden="false" customHeight="false" outlineLevel="0" collapsed="false">
      <c r="A152" s="351" t="s">
        <v>167</v>
      </c>
      <c r="B152" s="351"/>
      <c r="C152" s="352"/>
      <c r="D152" s="254"/>
      <c r="E152" s="242"/>
      <c r="F152" s="255" t="str">
        <f aca="false">IF(E152="Sudija",1,IF(E152="Stručni saradnik",1,""))</f>
        <v/>
      </c>
      <c r="G152" s="362"/>
      <c r="H152" s="213"/>
      <c r="I152" s="213"/>
      <c r="J152" s="364"/>
      <c r="K152" s="358"/>
      <c r="L152" s="359"/>
      <c r="M152" s="359"/>
      <c r="N152" s="359"/>
      <c r="O152" s="217" t="n">
        <f aca="false">IF(G152="",0,IF(G152="Ne treba raditi na predm.",1+SUM(L152:N152),(SUM(L152:N152)/G152)))</f>
        <v>0</v>
      </c>
      <c r="P152" s="218" t="n">
        <f aca="false">IF(K152&gt;0,O152*(J152/(J152-K152)),O152)</f>
        <v>0</v>
      </c>
      <c r="Q152" s="219"/>
      <c r="R152" s="220"/>
      <c r="S152" s="220"/>
      <c r="T152" s="220"/>
      <c r="U152" s="221" t="str">
        <f aca="false">IF(Q152="","",R152/(Q152-S152))</f>
        <v/>
      </c>
      <c r="V152" s="252" t="n">
        <f aca="false">IF(P152="","",IF(C152="Ne","",IF(G152="Ne treba raditi na predm.","", IF((P152+P153)&gt;1,30,IF(U152="",IF((P152+P153)&gt;0.9,25,IF((P152+P153)&gt;0.8,20,IF((P152+P153)&gt;0.7,16,IF((P152+P153)&gt;0.6,10,IF((P152+P153)&gt;0.5,4,0))))),IF((U152+U153)=1,30,IF((U152+U153)&gt;0.9,25,IF((U152+U153)&gt;0.8,20,IF((U152+U153)&gt;0.7,15,IF((U152+U153)&gt;0.6,10,IF((U152+U153)&gt;0.5,5,0)))))))))))</f>
        <v>0</v>
      </c>
    </row>
    <row r="153" s="192" customFormat="true" ht="15" hidden="false" customHeight="false" outlineLevel="0" collapsed="false">
      <c r="A153" s="351" t="s">
        <v>168</v>
      </c>
      <c r="B153" s="351"/>
      <c r="C153" s="352"/>
      <c r="D153" s="254"/>
      <c r="E153" s="242"/>
      <c r="F153" s="255" t="str">
        <f aca="false">IF(E153="Sudija",1,IF(E153="Stručni saradnik",1,""))</f>
        <v/>
      </c>
      <c r="G153" s="362"/>
      <c r="H153" s="213"/>
      <c r="I153" s="213"/>
      <c r="J153" s="364"/>
      <c r="K153" s="358"/>
      <c r="L153" s="359"/>
      <c r="M153" s="359"/>
      <c r="N153" s="359"/>
      <c r="O153" s="217" t="n">
        <f aca="false">IF(G153="",0,IF(G153="Ne treba raditi na predm.",1+SUM(L153:N153),(SUM(L153:N153)/G153)))</f>
        <v>0</v>
      </c>
      <c r="P153" s="218" t="n">
        <f aca="false">IF(K153&gt;0,O153*(J153/(J153-K153)),O153)</f>
        <v>0</v>
      </c>
      <c r="Q153" s="219"/>
      <c r="R153" s="220"/>
      <c r="S153" s="220"/>
      <c r="T153" s="220"/>
      <c r="U153" s="221" t="str">
        <f aca="false">IF(Q153="","",R153/(Q153-S153))</f>
        <v/>
      </c>
      <c r="V153" s="252" t="n">
        <f aca="false">IF(P152="","",IF(C153="Ne","",IF(G153="Ne treba raditi na predm.","", IF((P152+P153)&gt;1,30,IF(U152="",IF((P152+P153)&gt;0.9,25,IF((P152+P153)&gt;0.8,20,IF((P152+P153)&gt;0.7,16,IF((P152+P153)&gt;0.6,10,IF((P152+P153)&gt;0.5,4,0))))),IF((U152+U153)=1,30,IF((U152+U153)&gt;0.9,25,IF((U152+U153)&gt;0.8,20,IF((U152+U153)&gt;0.7,15,IF((U152+U153)&gt;0.6,10,IF((U152+U153)&gt;0.5,5,0)))))))))))</f>
        <v>0</v>
      </c>
    </row>
    <row r="154" s="192" customFormat="true" ht="30" hidden="false" customHeight="true" outlineLevel="0" collapsed="false">
      <c r="A154" s="339" t="s">
        <v>169</v>
      </c>
      <c r="B154" s="340"/>
      <c r="C154" s="341"/>
      <c r="D154" s="342"/>
      <c r="E154" s="341"/>
      <c r="F154" s="341"/>
      <c r="G154" s="343"/>
      <c r="H154" s="361"/>
      <c r="I154" s="361"/>
      <c r="J154" s="340"/>
      <c r="K154" s="341"/>
      <c r="L154" s="341"/>
      <c r="M154" s="341"/>
      <c r="N154" s="341"/>
      <c r="O154" s="347" t="s">
        <v>166</v>
      </c>
      <c r="P154" s="348" t="n">
        <f aca="false">P155+P156</f>
        <v>0</v>
      </c>
      <c r="Q154" s="343"/>
      <c r="R154" s="343"/>
      <c r="S154" s="343"/>
      <c r="T154" s="343"/>
      <c r="U154" s="343"/>
      <c r="V154" s="363"/>
      <c r="W154" s="223"/>
      <c r="X154" s="223"/>
    </row>
    <row r="155" s="192" customFormat="true" ht="15" hidden="false" customHeight="false" outlineLevel="0" collapsed="false">
      <c r="A155" s="351" t="s">
        <v>167</v>
      </c>
      <c r="B155" s="351"/>
      <c r="C155" s="352"/>
      <c r="D155" s="254"/>
      <c r="E155" s="242"/>
      <c r="F155" s="255" t="str">
        <f aca="false">IF(E155="Sudija",1,IF(E155="Stručni saradnik",1,""))</f>
        <v/>
      </c>
      <c r="G155" s="362"/>
      <c r="H155" s="213"/>
      <c r="I155" s="213"/>
      <c r="J155" s="364"/>
      <c r="K155" s="358"/>
      <c r="L155" s="359"/>
      <c r="M155" s="359"/>
      <c r="N155" s="359"/>
      <c r="O155" s="217" t="n">
        <f aca="false">IF(G155="",0,IF(G155="Ne treba raditi na predm.",1+SUM(L155:N155),(SUM(L155:N155)/G155)))</f>
        <v>0</v>
      </c>
      <c r="P155" s="218" t="n">
        <f aca="false">IF(K155&gt;0,O155*(J155/(J155-K155)),O155)</f>
        <v>0</v>
      </c>
      <c r="Q155" s="219"/>
      <c r="R155" s="220"/>
      <c r="S155" s="220"/>
      <c r="T155" s="220"/>
      <c r="U155" s="221" t="str">
        <f aca="false">IF(Q155="","",R155/(Q155-S155))</f>
        <v/>
      </c>
      <c r="V155" s="252" t="n">
        <f aca="false">IF(P155="","",IF(C155="Ne","",IF(G155="Ne treba raditi na predm.","", IF((P155+P156)&gt;1,30,IF(U155="",IF((P155+P156)&gt;0.9,25,IF((P155+P156)&gt;0.8,20,IF((P155+P156)&gt;0.7,16,IF((P155+P156)&gt;0.6,10,IF((P155+P156)&gt;0.5,4,0))))),IF((U155+U156)=1,30,IF((U155+U156)&gt;0.9,25,IF((U155+U156)&gt;0.8,20,IF((U155+U156)&gt;0.7,15,IF((U155+U156)&gt;0.6,10,IF((U155+U156)&gt;0.5,5,0)))))))))))</f>
        <v>0</v>
      </c>
    </row>
    <row r="156" s="192" customFormat="true" ht="15" hidden="false" customHeight="false" outlineLevel="0" collapsed="false">
      <c r="A156" s="351" t="s">
        <v>168</v>
      </c>
      <c r="B156" s="351"/>
      <c r="C156" s="352"/>
      <c r="D156" s="254"/>
      <c r="E156" s="242"/>
      <c r="F156" s="255" t="str">
        <f aca="false">IF(E156="Sudija",1,IF(E156="Stručni saradnik",1,""))</f>
        <v/>
      </c>
      <c r="G156" s="362"/>
      <c r="H156" s="213"/>
      <c r="I156" s="213"/>
      <c r="J156" s="364"/>
      <c r="K156" s="358"/>
      <c r="L156" s="359"/>
      <c r="M156" s="359"/>
      <c r="N156" s="359"/>
      <c r="O156" s="217" t="n">
        <f aca="false">IF(G156="",0,IF(G156="Ne treba raditi na predm.",1+SUM(L156:N156),(SUM(L156:N156)/G156)))</f>
        <v>0</v>
      </c>
      <c r="P156" s="218" t="n">
        <f aca="false">IF(K156&gt;0,O156*(J156/(J156-K156)),O156)</f>
        <v>0</v>
      </c>
      <c r="Q156" s="219"/>
      <c r="R156" s="220"/>
      <c r="S156" s="220"/>
      <c r="T156" s="220"/>
      <c r="U156" s="221" t="str">
        <f aca="false">IF(Q156="","",R156/(Q156-S156))</f>
        <v/>
      </c>
      <c r="V156" s="252" t="n">
        <f aca="false">IF(P155="","",IF(C156="Ne","",IF(G156="Ne treba raditi na predm.","", IF((P155+P156)&gt;1,30,IF(U155="",IF((P155+P156)&gt;0.9,25,IF((P155+P156)&gt;0.8,20,IF((P155+P156)&gt;0.7,16,IF((P155+P156)&gt;0.6,10,IF((P155+P156)&gt;0.5,4,0))))),IF((U155+U156)=1,30,IF((U155+U156)&gt;0.9,25,IF((U155+U156)&gt;0.8,20,IF((U155+U156)&gt;0.7,15,IF((U155+U156)&gt;0.6,10,IF((U155+U156)&gt;0.5,5,0)))))))))))</f>
        <v>0</v>
      </c>
    </row>
    <row r="157" s="192" customFormat="true" ht="30" hidden="false" customHeight="true" outlineLevel="0" collapsed="false">
      <c r="A157" s="339" t="s">
        <v>169</v>
      </c>
      <c r="B157" s="340"/>
      <c r="C157" s="341"/>
      <c r="D157" s="342"/>
      <c r="E157" s="341"/>
      <c r="F157" s="341"/>
      <c r="G157" s="343"/>
      <c r="H157" s="361"/>
      <c r="I157" s="361"/>
      <c r="J157" s="340"/>
      <c r="K157" s="341"/>
      <c r="L157" s="341"/>
      <c r="M157" s="341"/>
      <c r="N157" s="341"/>
      <c r="O157" s="347" t="s">
        <v>166</v>
      </c>
      <c r="P157" s="348" t="n">
        <f aca="false">P158+P159</f>
        <v>0</v>
      </c>
      <c r="Q157" s="343"/>
      <c r="R157" s="343"/>
      <c r="S157" s="343"/>
      <c r="T157" s="343"/>
      <c r="U157" s="343"/>
      <c r="V157" s="363"/>
      <c r="W157" s="223"/>
      <c r="X157" s="223"/>
    </row>
    <row r="158" s="192" customFormat="true" ht="15" hidden="false" customHeight="false" outlineLevel="0" collapsed="false">
      <c r="A158" s="351" t="s">
        <v>167</v>
      </c>
      <c r="B158" s="351"/>
      <c r="C158" s="352"/>
      <c r="D158" s="254"/>
      <c r="E158" s="242"/>
      <c r="F158" s="255" t="str">
        <f aca="false">IF(E158="Sudija",1,IF(E158="Stručni saradnik",1,""))</f>
        <v/>
      </c>
      <c r="G158" s="362"/>
      <c r="H158" s="213"/>
      <c r="I158" s="213"/>
      <c r="J158" s="364"/>
      <c r="K158" s="358"/>
      <c r="L158" s="359"/>
      <c r="M158" s="359"/>
      <c r="N158" s="359"/>
      <c r="O158" s="217" t="n">
        <f aca="false">IF(G158="",0,IF(G158="Ne treba raditi na predm.",1+SUM(L158:N158),(SUM(L158:N158)/G158)))</f>
        <v>0</v>
      </c>
      <c r="P158" s="218" t="n">
        <f aca="false">IF(K158&gt;0,O158*(J158/(J158-K158)),O158)</f>
        <v>0</v>
      </c>
      <c r="Q158" s="219"/>
      <c r="R158" s="220"/>
      <c r="S158" s="220"/>
      <c r="T158" s="220"/>
      <c r="U158" s="221" t="str">
        <f aca="false">IF(Q158="","",R158/(Q158-S158))</f>
        <v/>
      </c>
      <c r="V158" s="252" t="n">
        <f aca="false">IF(P158="","",IF(C158="Ne","",IF(G158="Ne treba raditi na predm.","", IF((P158+P159)&gt;1,30,IF(U158="",IF((P158+P159)&gt;0.9,25,IF((P158+P159)&gt;0.8,20,IF((P158+P159)&gt;0.7,16,IF((P158+P159)&gt;0.6,10,IF((P158+P159)&gt;0.5,4,0))))),IF((U158+U159)=1,30,IF((U158+U159)&gt;0.9,25,IF((U158+U159)&gt;0.8,20,IF((U158+U159)&gt;0.7,15,IF((U158+U159)&gt;0.6,10,IF((U158+U159)&gt;0.5,5,0)))))))))))</f>
        <v>0</v>
      </c>
    </row>
    <row r="159" s="192" customFormat="true" ht="15" hidden="false" customHeight="false" outlineLevel="0" collapsed="false">
      <c r="A159" s="351" t="s">
        <v>168</v>
      </c>
      <c r="B159" s="351"/>
      <c r="C159" s="352"/>
      <c r="D159" s="254"/>
      <c r="E159" s="242"/>
      <c r="F159" s="255" t="str">
        <f aca="false">IF(E159="Sudija",1,IF(E159="Stručni saradnik",1,""))</f>
        <v/>
      </c>
      <c r="G159" s="257"/>
      <c r="H159" s="213"/>
      <c r="I159" s="213"/>
      <c r="J159" s="364"/>
      <c r="K159" s="358"/>
      <c r="L159" s="359"/>
      <c r="M159" s="359"/>
      <c r="N159" s="359"/>
      <c r="O159" s="217" t="n">
        <f aca="false">IF(G159="",0,IF(G159="Ne treba raditi na predm.",1+SUM(L159:N159),(SUM(L159:N159)/G159)))</f>
        <v>0</v>
      </c>
      <c r="P159" s="218" t="n">
        <f aca="false">IF(K159&gt;0,O159*(J159/(J159-K159)),O159)</f>
        <v>0</v>
      </c>
      <c r="Q159" s="219"/>
      <c r="R159" s="220"/>
      <c r="S159" s="220"/>
      <c r="T159" s="220"/>
      <c r="U159" s="221" t="str">
        <f aca="false">IF(Q159="","",R159/(Q159-S159))</f>
        <v/>
      </c>
      <c r="V159" s="252" t="n">
        <f aca="false">IF(P158="","",IF(C159="Ne","",IF(G159="Ne treba raditi na predm.","", IF((P158+P159)&gt;1,30,IF(U158="",IF((P158+P159)&gt;0.9,25,IF((P158+P159)&gt;0.8,20,IF((P158+P159)&gt;0.7,16,IF((P158+P159)&gt;0.6,10,IF((P158+P159)&gt;0.5,4,0))))),IF((U158+U159)=1,30,IF((U158+U159)&gt;0.9,25,IF((U158+U159)&gt;0.8,20,IF((U158+U159)&gt;0.7,15,IF((U158+U159)&gt;0.6,10,IF((U158+U159)&gt;0.5,5,0)))))))))))</f>
        <v>0</v>
      </c>
    </row>
    <row r="160" s="192" customFormat="true" ht="30" hidden="false" customHeight="true" outlineLevel="0" collapsed="false">
      <c r="A160" s="339" t="s">
        <v>169</v>
      </c>
      <c r="B160" s="340"/>
      <c r="C160" s="341"/>
      <c r="D160" s="342"/>
      <c r="E160" s="341"/>
      <c r="F160" s="341"/>
      <c r="G160" s="343"/>
      <c r="H160" s="361"/>
      <c r="I160" s="361"/>
      <c r="J160" s="340"/>
      <c r="K160" s="341"/>
      <c r="L160" s="341"/>
      <c r="M160" s="341"/>
      <c r="N160" s="341"/>
      <c r="O160" s="347" t="s">
        <v>166</v>
      </c>
      <c r="P160" s="348" t="n">
        <f aca="false">P161+P162</f>
        <v>0</v>
      </c>
      <c r="Q160" s="343"/>
      <c r="R160" s="343"/>
      <c r="S160" s="343"/>
      <c r="T160" s="343"/>
      <c r="U160" s="343"/>
      <c r="V160" s="363"/>
      <c r="W160" s="223"/>
      <c r="X160" s="223"/>
    </row>
    <row r="161" s="192" customFormat="true" ht="15" hidden="false" customHeight="false" outlineLevel="0" collapsed="false">
      <c r="A161" s="351" t="s">
        <v>167</v>
      </c>
      <c r="B161" s="351"/>
      <c r="C161" s="352"/>
      <c r="D161" s="254"/>
      <c r="E161" s="242"/>
      <c r="F161" s="255" t="str">
        <f aca="false">IF(E161="Sudija",1,IF(E161="Stručni saradnik",1,""))</f>
        <v/>
      </c>
      <c r="G161" s="362"/>
      <c r="H161" s="213"/>
      <c r="I161" s="213"/>
      <c r="J161" s="364"/>
      <c r="K161" s="358"/>
      <c r="L161" s="359"/>
      <c r="M161" s="359"/>
      <c r="N161" s="359"/>
      <c r="O161" s="217" t="n">
        <f aca="false">IF(G161="",0,IF(G161="Ne treba raditi na predm.",1+SUM(L161:N161),(SUM(L161:N161)/G161)))</f>
        <v>0</v>
      </c>
      <c r="P161" s="218" t="n">
        <f aca="false">IF(K161&gt;0,O161*(J161/(J161-K161)),O161)</f>
        <v>0</v>
      </c>
      <c r="Q161" s="219"/>
      <c r="R161" s="220"/>
      <c r="S161" s="220"/>
      <c r="T161" s="220"/>
      <c r="U161" s="221" t="str">
        <f aca="false">IF(Q161="","",R161/(Q161-S161))</f>
        <v/>
      </c>
      <c r="V161" s="252" t="n">
        <f aca="false">IF(P161="","",IF(C161="Ne","",IF(G161="Ne treba raditi na predm.","", IF((P161+P162)&gt;1,30,IF(U161="",IF((P161+P162)&gt;0.9,25,IF((P161+P162)&gt;0.8,20,IF((P161+P162)&gt;0.7,16,IF((P161+P162)&gt;0.6,10,IF((P161+P162)&gt;0.5,4,0))))),IF((U161+U162)=1,30,IF((U161+U162)&gt;0.9,25,IF((U161+U162)&gt;0.8,20,IF((U161+U162)&gt;0.7,15,IF((U161+U162)&gt;0.6,10,IF((U161+U162)&gt;0.5,5,0)))))))))))</f>
        <v>0</v>
      </c>
    </row>
    <row r="162" s="192" customFormat="true" ht="15" hidden="false" customHeight="false" outlineLevel="0" collapsed="false">
      <c r="A162" s="351" t="s">
        <v>168</v>
      </c>
      <c r="B162" s="351"/>
      <c r="C162" s="352"/>
      <c r="D162" s="254"/>
      <c r="E162" s="242"/>
      <c r="F162" s="255" t="str">
        <f aca="false">IF(E162="Sudija",1,IF(E162="Stručni saradnik",1,""))</f>
        <v/>
      </c>
      <c r="G162" s="257"/>
      <c r="H162" s="213"/>
      <c r="I162" s="213"/>
      <c r="J162" s="364"/>
      <c r="K162" s="358"/>
      <c r="L162" s="359"/>
      <c r="M162" s="359"/>
      <c r="N162" s="359"/>
      <c r="O162" s="217" t="n">
        <f aca="false">IF(G162="",0,IF(G162="Ne treba raditi na predm.",1+SUM(L162:N162),(SUM(L162:N162)/G162)))</f>
        <v>0</v>
      </c>
      <c r="P162" s="218" t="n">
        <f aca="false">IF(K162&gt;0,O162*(J162/(J162-K162)),O162)</f>
        <v>0</v>
      </c>
      <c r="Q162" s="219"/>
      <c r="R162" s="220"/>
      <c r="S162" s="220"/>
      <c r="T162" s="220"/>
      <c r="U162" s="221" t="str">
        <f aca="false">IF(Q162="","",R162/(Q162-S162))</f>
        <v/>
      </c>
      <c r="V162" s="252" t="n">
        <f aca="false">IF(P161="","",IF(C162="Ne","",IF(G162="Ne treba raditi na predm.","", IF((P161+P162)&gt;1,30,IF(U161="",IF((P161+P162)&gt;0.9,25,IF((P161+P162)&gt;0.8,20,IF((P161+P162)&gt;0.7,16,IF((P161+P162)&gt;0.6,10,IF((P161+P162)&gt;0.5,4,0))))),IF((U161+U162)=1,30,IF((U161+U162)&gt;0.9,25,IF((U161+U162)&gt;0.8,20,IF((U161+U162)&gt;0.7,15,IF((U161+U162)&gt;0.6,10,IF((U161+U162)&gt;0.5,5,0)))))))))))</f>
        <v>0</v>
      </c>
    </row>
    <row r="163" s="192" customFormat="true" ht="30" hidden="false" customHeight="true" outlineLevel="0" collapsed="false">
      <c r="A163" s="339" t="s">
        <v>169</v>
      </c>
      <c r="B163" s="340"/>
      <c r="C163" s="341"/>
      <c r="D163" s="342"/>
      <c r="E163" s="341"/>
      <c r="F163" s="341"/>
      <c r="G163" s="343"/>
      <c r="H163" s="361"/>
      <c r="I163" s="361"/>
      <c r="J163" s="340"/>
      <c r="K163" s="341"/>
      <c r="L163" s="341"/>
      <c r="M163" s="341"/>
      <c r="N163" s="341"/>
      <c r="O163" s="347" t="s">
        <v>166</v>
      </c>
      <c r="P163" s="348" t="n">
        <f aca="false">P164+P165</f>
        <v>0</v>
      </c>
      <c r="Q163" s="343"/>
      <c r="R163" s="343"/>
      <c r="S163" s="343"/>
      <c r="T163" s="343"/>
      <c r="U163" s="343"/>
      <c r="V163" s="363"/>
      <c r="W163" s="223"/>
      <c r="X163" s="223"/>
    </row>
    <row r="164" s="192" customFormat="true" ht="15" hidden="false" customHeight="false" outlineLevel="0" collapsed="false">
      <c r="A164" s="351" t="s">
        <v>167</v>
      </c>
      <c r="B164" s="351"/>
      <c r="C164" s="352"/>
      <c r="D164" s="254"/>
      <c r="E164" s="242"/>
      <c r="F164" s="255" t="str">
        <f aca="false">IF(E164="Sudija",1,IF(E164="Stručni saradnik",1,""))</f>
        <v/>
      </c>
      <c r="G164" s="362"/>
      <c r="H164" s="213"/>
      <c r="I164" s="213"/>
      <c r="J164" s="364"/>
      <c r="K164" s="358"/>
      <c r="L164" s="359"/>
      <c r="M164" s="359"/>
      <c r="N164" s="359"/>
      <c r="O164" s="217" t="n">
        <f aca="false">IF(G164="",0,IF(G164="Ne treba raditi na predm.",1+SUM(L164:N164),(SUM(L164:N164)/G164)))</f>
        <v>0</v>
      </c>
      <c r="P164" s="218" t="n">
        <f aca="false">IF(K164&gt;0,O164*(J164/(J164-K164)),O164)</f>
        <v>0</v>
      </c>
      <c r="Q164" s="219"/>
      <c r="R164" s="220"/>
      <c r="S164" s="220"/>
      <c r="T164" s="220"/>
      <c r="U164" s="221" t="str">
        <f aca="false">IF(Q164="","",R164/(Q164-S164))</f>
        <v/>
      </c>
      <c r="V164" s="252" t="n">
        <f aca="false">IF(P164="","",IF(C164="Ne","",IF(G164="Ne treba raditi na predm.","", IF((P164+P165)&gt;1,30,IF(U164="",IF((P164+P165)&gt;0.9,25,IF((P164+P165)&gt;0.8,20,IF((P164+P165)&gt;0.7,16,IF((P164+P165)&gt;0.6,10,IF((P164+P165)&gt;0.5,4,0))))),IF((U164+U165)=1,30,IF((U164+U165)&gt;0.9,25,IF((U164+U165)&gt;0.8,20,IF((U164+U165)&gt;0.7,15,IF((U164+U165)&gt;0.6,10,IF((U164+U165)&gt;0.5,5,0)))))))))))</f>
        <v>0</v>
      </c>
    </row>
    <row r="165" s="192" customFormat="true" ht="15" hidden="false" customHeight="false" outlineLevel="0" collapsed="false">
      <c r="A165" s="351" t="s">
        <v>168</v>
      </c>
      <c r="B165" s="351"/>
      <c r="C165" s="352"/>
      <c r="D165" s="254"/>
      <c r="E165" s="242"/>
      <c r="F165" s="255" t="str">
        <f aca="false">IF(E165="Sudija",1,IF(E165="Stručni saradnik",1,""))</f>
        <v/>
      </c>
      <c r="G165" s="257"/>
      <c r="H165" s="213"/>
      <c r="I165" s="213"/>
      <c r="J165" s="364"/>
      <c r="K165" s="358"/>
      <c r="L165" s="359"/>
      <c r="M165" s="359"/>
      <c r="N165" s="359"/>
      <c r="O165" s="217" t="n">
        <f aca="false">IF(G165="",0,IF(G165="Ne treba raditi na predm.",1+SUM(L165:N165),(SUM(L165:N165)/G165)))</f>
        <v>0</v>
      </c>
      <c r="P165" s="218" t="n">
        <f aca="false">IF(K165&gt;0,O165*(J165/(J165-K165)),O165)</f>
        <v>0</v>
      </c>
      <c r="Q165" s="219"/>
      <c r="R165" s="220"/>
      <c r="S165" s="220"/>
      <c r="T165" s="220"/>
      <c r="U165" s="221" t="str">
        <f aca="false">IF(Q165="","",R165/(Q165-S165))</f>
        <v/>
      </c>
      <c r="V165" s="252" t="n">
        <f aca="false">IF(P164="","",IF(C165="Ne","",IF(G165="Ne treba raditi na predm.","", IF((P164+P165)&gt;1,30,IF(U164="",IF((P164+P165)&gt;0.9,25,IF((P164+P165)&gt;0.8,20,IF((P164+P165)&gt;0.7,16,IF((P164+P165)&gt;0.6,10,IF((P164+P165)&gt;0.5,4,0))))),IF((U164+U165)=1,30,IF((U164+U165)&gt;0.9,25,IF((U164+U165)&gt;0.8,20,IF((U164+U165)&gt;0.7,15,IF((U164+U165)&gt;0.6,10,IF((U164+U165)&gt;0.5,5,0)))))))))))</f>
        <v>0</v>
      </c>
    </row>
    <row r="166" s="192" customFormat="true" ht="30" hidden="false" customHeight="true" outlineLevel="0" collapsed="false">
      <c r="A166" s="339" t="s">
        <v>169</v>
      </c>
      <c r="B166" s="340"/>
      <c r="C166" s="341"/>
      <c r="D166" s="342"/>
      <c r="E166" s="341"/>
      <c r="F166" s="341"/>
      <c r="G166" s="343"/>
      <c r="H166" s="361"/>
      <c r="I166" s="361"/>
      <c r="J166" s="340"/>
      <c r="K166" s="341"/>
      <c r="L166" s="341"/>
      <c r="M166" s="341"/>
      <c r="N166" s="341"/>
      <c r="O166" s="347" t="s">
        <v>166</v>
      </c>
      <c r="P166" s="348" t="n">
        <f aca="false">P167+P168</f>
        <v>0</v>
      </c>
      <c r="Q166" s="343"/>
      <c r="R166" s="343"/>
      <c r="S166" s="343"/>
      <c r="T166" s="343"/>
      <c r="U166" s="343"/>
      <c r="V166" s="363"/>
      <c r="W166" s="223"/>
      <c r="X166" s="223"/>
    </row>
    <row r="167" s="192" customFormat="true" ht="15" hidden="false" customHeight="false" outlineLevel="0" collapsed="false">
      <c r="A167" s="351" t="s">
        <v>167</v>
      </c>
      <c r="B167" s="351"/>
      <c r="C167" s="352"/>
      <c r="D167" s="254"/>
      <c r="E167" s="242"/>
      <c r="F167" s="255" t="str">
        <f aca="false">IF(E167="Sudija",1,IF(E167="Stručni saradnik",1,""))</f>
        <v/>
      </c>
      <c r="G167" s="362"/>
      <c r="H167" s="213"/>
      <c r="I167" s="213"/>
      <c r="J167" s="364"/>
      <c r="K167" s="358"/>
      <c r="L167" s="359"/>
      <c r="M167" s="359"/>
      <c r="N167" s="359"/>
      <c r="O167" s="217" t="n">
        <f aca="false">IF(G167="",0,IF(G167="Ne treba raditi na predm.",1+SUM(L167:N167),(SUM(L167:N167)/G167)))</f>
        <v>0</v>
      </c>
      <c r="P167" s="218" t="n">
        <f aca="false">IF(K167&gt;0,O167*(J167/(J167-K167)),O167)</f>
        <v>0</v>
      </c>
      <c r="Q167" s="219"/>
      <c r="R167" s="220"/>
      <c r="S167" s="220"/>
      <c r="T167" s="220"/>
      <c r="U167" s="221" t="str">
        <f aca="false">IF(Q167="","",R167/(Q167-S167))</f>
        <v/>
      </c>
      <c r="V167" s="252" t="n">
        <f aca="false">IF(P167="","",IF(C167="Ne","",IF(G167="Ne treba raditi na predm.","", IF((P167+P168)&gt;1,30,IF(U167="",IF((P167+P168)&gt;0.9,25,IF((P167+P168)&gt;0.8,20,IF((P167+P168)&gt;0.7,16,IF((P167+P168)&gt;0.6,10,IF((P167+P168)&gt;0.5,4,0))))),IF((U167+U168)=1,30,IF((U167+U168)&gt;0.9,25,IF((U167+U168)&gt;0.8,20,IF((U167+U168)&gt;0.7,15,IF((U167+U168)&gt;0.6,10,IF((U167+U168)&gt;0.5,5,0)))))))))))</f>
        <v>0</v>
      </c>
    </row>
    <row r="168" s="192" customFormat="true" ht="15.75" hidden="false" customHeight="false" outlineLevel="0" collapsed="false">
      <c r="A168" s="365" t="s">
        <v>168</v>
      </c>
      <c r="B168" s="365"/>
      <c r="C168" s="366"/>
      <c r="D168" s="259"/>
      <c r="E168" s="262"/>
      <c r="F168" s="263" t="str">
        <f aca="false">IF(E168="Sudija",1,IF(E168="Stručni saradnik",1,""))</f>
        <v/>
      </c>
      <c r="G168" s="264"/>
      <c r="H168" s="265"/>
      <c r="I168" s="265"/>
      <c r="J168" s="367"/>
      <c r="K168" s="368"/>
      <c r="L168" s="369"/>
      <c r="M168" s="369"/>
      <c r="N168" s="369"/>
      <c r="O168" s="268" t="n">
        <f aca="false">IF(G168="",0,IF(G168="Ne treba raditi na predm.",1+SUM(L168:N168),(SUM(L168:N168)/G168)))</f>
        <v>0</v>
      </c>
      <c r="P168" s="269" t="n">
        <f aca="false">IF(K168&gt;0,O168*(J168/(J168-K168)),O168)</f>
        <v>0</v>
      </c>
      <c r="Q168" s="270"/>
      <c r="R168" s="271"/>
      <c r="S168" s="271"/>
      <c r="T168" s="271"/>
      <c r="U168" s="272" t="str">
        <f aca="false">IF(Q168="","",R168/(Q168-S168))</f>
        <v/>
      </c>
      <c r="V168" s="273" t="n">
        <f aca="false">IF(P167="","",IF(C168="Ne","",IF(G168="Ne treba raditi na predm.","", IF((P167+P168)&gt;1,30,IF(U167="",IF((P167+P168)&gt;0.9,25,IF((P167+P168)&gt;0.8,20,IF((P167+P168)&gt;0.7,16,IF((P167+P168)&gt;0.6,10,IF((P167+P168)&gt;0.5,4,0))))),IF((U167+U168)=1,30,IF((U167+U168)&gt;0.9,25,IF((U167+U168)&gt;0.8,20,IF((U167+U168)&gt;0.7,15,IF((U167+U168)&gt;0.6,10,IF((U167+U168)&gt;0.5,5,0)))))))))))</f>
        <v>0</v>
      </c>
    </row>
    <row r="169" s="380" customFormat="true" ht="15" hidden="false" customHeight="false" outlineLevel="0" collapsed="false">
      <c r="A169" s="370"/>
      <c r="B169" s="371"/>
      <c r="C169" s="372"/>
      <c r="D169" s="372"/>
      <c r="E169" s="373"/>
      <c r="F169" s="373"/>
      <c r="G169" s="374"/>
      <c r="H169" s="374"/>
      <c r="I169" s="374"/>
      <c r="J169" s="375"/>
      <c r="K169" s="370"/>
      <c r="L169" s="376"/>
      <c r="M169" s="376"/>
      <c r="N169" s="376"/>
      <c r="O169" s="377"/>
      <c r="P169" s="378"/>
      <c r="Q169" s="378"/>
      <c r="R169" s="378"/>
      <c r="S169" s="378"/>
      <c r="T169" s="378"/>
      <c r="U169" s="378"/>
      <c r="V169" s="379"/>
      <c r="W169" s="223"/>
      <c r="X169" s="223"/>
    </row>
    <row r="170" s="195" customFormat="true" ht="15" hidden="false" customHeight="true" outlineLevel="0" collapsed="false">
      <c r="A170" s="381"/>
      <c r="B170" s="382"/>
      <c r="C170" s="383"/>
      <c r="D170" s="383"/>
      <c r="E170" s="383"/>
      <c r="F170" s="383"/>
      <c r="G170" s="383"/>
      <c r="H170" s="384"/>
      <c r="I170" s="384"/>
      <c r="J170" s="385"/>
      <c r="K170" s="385"/>
      <c r="L170" s="385"/>
      <c r="M170" s="385"/>
      <c r="N170" s="385"/>
      <c r="O170" s="385"/>
      <c r="P170" s="386"/>
      <c r="Q170" s="386"/>
      <c r="R170" s="387"/>
      <c r="S170" s="387"/>
      <c r="T170" s="387"/>
      <c r="U170" s="387"/>
    </row>
    <row r="171" customFormat="false" ht="66.75" hidden="false" customHeight="true" outlineLevel="0" collapsed="false">
      <c r="B171" s="388" t="s">
        <v>172</v>
      </c>
      <c r="C171" s="388"/>
      <c r="D171" s="388"/>
      <c r="E171" s="388"/>
      <c r="F171" s="388"/>
      <c r="G171" s="388"/>
      <c r="H171" s="388"/>
      <c r="I171" s="388"/>
      <c r="J171" s="388"/>
      <c r="K171" s="388"/>
      <c r="L171" s="388"/>
      <c r="M171" s="388"/>
      <c r="N171" s="388"/>
      <c r="O171" s="388"/>
      <c r="P171" s="388"/>
      <c r="Q171" s="388"/>
      <c r="R171" s="388"/>
      <c r="S171" s="388"/>
      <c r="T171" s="388"/>
      <c r="U171" s="388"/>
    </row>
    <row r="172" customFormat="false" ht="15" hidden="false" customHeight="true" outlineLevel="0" collapsed="false">
      <c r="B172" s="388"/>
      <c r="C172" s="388"/>
      <c r="D172" s="388"/>
      <c r="E172" s="388"/>
      <c r="F172" s="388"/>
      <c r="G172" s="388"/>
      <c r="H172" s="388"/>
      <c r="I172" s="388"/>
      <c r="J172" s="388"/>
      <c r="K172" s="388"/>
      <c r="L172" s="388"/>
      <c r="M172" s="388"/>
      <c r="N172" s="388"/>
      <c r="O172" s="388"/>
      <c r="P172" s="388"/>
      <c r="Q172" s="388"/>
      <c r="R172" s="388"/>
      <c r="S172" s="388"/>
      <c r="T172" s="388"/>
      <c r="U172" s="388"/>
    </row>
    <row r="173" customFormat="false" ht="34.5" hidden="false" customHeight="true" outlineLevel="0" collapsed="false">
      <c r="B173" s="388" t="s">
        <v>173</v>
      </c>
      <c r="C173" s="388"/>
      <c r="D173" s="388"/>
      <c r="E173" s="388"/>
      <c r="F173" s="388"/>
      <c r="G173" s="388"/>
      <c r="H173" s="388"/>
      <c r="I173" s="388"/>
      <c r="J173" s="388"/>
      <c r="K173" s="388"/>
      <c r="L173" s="388"/>
      <c r="M173" s="388"/>
      <c r="N173" s="388"/>
      <c r="O173" s="388"/>
      <c r="P173" s="388"/>
      <c r="Q173" s="388"/>
      <c r="R173" s="388"/>
      <c r="S173" s="388"/>
      <c r="T173" s="388"/>
      <c r="U173" s="388"/>
    </row>
    <row r="174" customFormat="false" ht="15" hidden="false" customHeight="true" outlineLevel="0" collapsed="false">
      <c r="B174" s="388"/>
      <c r="C174" s="388"/>
      <c r="D174" s="388"/>
      <c r="E174" s="388"/>
      <c r="F174" s="388"/>
      <c r="G174" s="388"/>
      <c r="H174" s="388"/>
      <c r="I174" s="388"/>
      <c r="J174" s="388"/>
      <c r="K174" s="388"/>
      <c r="L174" s="388"/>
      <c r="M174" s="388"/>
      <c r="N174" s="388"/>
      <c r="O174" s="388"/>
      <c r="P174" s="388"/>
      <c r="Q174" s="388"/>
      <c r="R174" s="388"/>
      <c r="S174" s="388"/>
      <c r="T174" s="388"/>
      <c r="U174" s="388"/>
    </row>
    <row r="175" customFormat="false" ht="30" hidden="false" customHeight="true" outlineLevel="0" collapsed="false">
      <c r="B175" s="389" t="s">
        <v>174</v>
      </c>
      <c r="C175" s="389"/>
      <c r="D175" s="389"/>
      <c r="E175" s="389"/>
      <c r="F175" s="389"/>
      <c r="G175" s="389"/>
      <c r="H175" s="389"/>
      <c r="I175" s="389"/>
      <c r="J175" s="389"/>
      <c r="K175" s="389"/>
      <c r="L175" s="389"/>
      <c r="M175" s="389"/>
      <c r="N175" s="389"/>
      <c r="O175" s="389"/>
      <c r="P175" s="389"/>
      <c r="Q175" s="389"/>
      <c r="R175" s="389"/>
      <c r="S175" s="389"/>
      <c r="T175" s="389"/>
      <c r="U175" s="389"/>
    </row>
    <row r="176" customFormat="false" ht="131.25" hidden="false" customHeight="true" outlineLevel="0" collapsed="false">
      <c r="B176" s="389"/>
      <c r="C176" s="389"/>
      <c r="D176" s="389"/>
      <c r="E176" s="389"/>
      <c r="F176" s="389"/>
      <c r="G176" s="389"/>
      <c r="H176" s="389"/>
      <c r="I176" s="389"/>
      <c r="J176" s="389"/>
      <c r="K176" s="389"/>
      <c r="L176" s="389"/>
      <c r="M176" s="389"/>
      <c r="N176" s="389"/>
      <c r="O176" s="389"/>
      <c r="P176" s="389"/>
      <c r="Q176" s="389"/>
      <c r="R176" s="389"/>
      <c r="S176" s="389"/>
      <c r="T176" s="389"/>
      <c r="U176" s="389"/>
    </row>
    <row r="177" customFormat="false" ht="54.75" hidden="false" customHeight="true" outlineLevel="0" collapsed="false">
      <c r="B177" s="389" t="s">
        <v>175</v>
      </c>
      <c r="C177" s="389"/>
      <c r="D177" s="389"/>
      <c r="E177" s="389"/>
      <c r="F177" s="389"/>
      <c r="G177" s="389"/>
      <c r="H177" s="389"/>
      <c r="I177" s="389"/>
      <c r="J177" s="389"/>
      <c r="K177" s="389"/>
      <c r="L177" s="389"/>
      <c r="M177" s="389"/>
      <c r="N177" s="389"/>
      <c r="O177" s="389"/>
      <c r="P177" s="389"/>
      <c r="Q177" s="389"/>
      <c r="R177" s="389"/>
      <c r="S177" s="389"/>
      <c r="T177" s="389"/>
      <c r="U177" s="389"/>
      <c r="V177" s="389"/>
    </row>
    <row r="178" customFormat="false" ht="15" hidden="false" customHeight="true" outlineLevel="0" collapsed="false">
      <c r="B178" s="390"/>
      <c r="C178" s="390"/>
      <c r="D178" s="390"/>
      <c r="E178" s="390"/>
      <c r="F178" s="390"/>
      <c r="G178" s="390"/>
      <c r="H178" s="390"/>
      <c r="I178" s="390"/>
      <c r="J178" s="390"/>
      <c r="K178" s="390"/>
      <c r="L178" s="390"/>
      <c r="M178" s="390"/>
      <c r="N178" s="390"/>
      <c r="O178" s="390"/>
      <c r="P178" s="390"/>
      <c r="Q178" s="390"/>
      <c r="R178" s="390"/>
      <c r="S178" s="390"/>
      <c r="T178" s="390"/>
      <c r="U178" s="390"/>
    </row>
    <row r="179" customFormat="false" ht="90.75" hidden="false" customHeight="true" outlineLevel="0" collapsed="false">
      <c r="B179" s="389" t="s">
        <v>176</v>
      </c>
      <c r="C179" s="389"/>
      <c r="D179" s="389"/>
      <c r="E179" s="389"/>
      <c r="F179" s="389"/>
      <c r="G179" s="389"/>
      <c r="H179" s="389"/>
      <c r="I179" s="389"/>
      <c r="J179" s="389"/>
      <c r="K179" s="389"/>
      <c r="L179" s="389"/>
      <c r="M179" s="389"/>
      <c r="N179" s="389"/>
      <c r="O179" s="389"/>
      <c r="P179" s="389"/>
      <c r="Q179" s="389"/>
      <c r="R179" s="389"/>
      <c r="S179" s="389"/>
      <c r="T179" s="389"/>
      <c r="U179" s="389"/>
      <c r="V179" s="389"/>
    </row>
    <row r="180" customFormat="false" ht="15" hidden="false" customHeight="true" outlineLevel="0" collapsed="false">
      <c r="B180" s="390"/>
      <c r="C180" s="390"/>
      <c r="D180" s="390"/>
      <c r="E180" s="390"/>
      <c r="F180" s="390"/>
      <c r="G180" s="390"/>
      <c r="H180" s="390"/>
      <c r="I180" s="390"/>
      <c r="J180" s="390"/>
      <c r="K180" s="390"/>
      <c r="L180" s="390"/>
      <c r="M180" s="390"/>
      <c r="N180" s="390"/>
      <c r="O180" s="390"/>
      <c r="P180" s="390"/>
      <c r="Q180" s="390"/>
      <c r="R180" s="390"/>
      <c r="S180" s="390"/>
      <c r="T180" s="390"/>
      <c r="U180" s="390"/>
    </row>
    <row r="181" customFormat="false" ht="15" hidden="false" customHeight="true" outlineLevel="0" collapsed="false">
      <c r="B181" s="391" t="s">
        <v>177</v>
      </c>
    </row>
    <row r="182" customFormat="false" ht="15" hidden="false" customHeight="true" outlineLevel="0" collapsed="false"/>
    <row r="183" customFormat="false" ht="15" hidden="false" customHeight="true" outlineLevel="0" collapsed="false">
      <c r="B183" s="391" t="s">
        <v>178</v>
      </c>
    </row>
    <row r="184" customFormat="false" ht="15" hidden="false" customHeight="true" outlineLevel="0" collapsed="false">
      <c r="B184" s="391"/>
    </row>
    <row r="185" customFormat="false" ht="15" hidden="false" customHeight="true" outlineLevel="0" collapsed="false">
      <c r="B185" s="392" t="s">
        <v>179</v>
      </c>
    </row>
    <row r="186" s="393" customFormat="true" ht="21" hidden="false" customHeight="true" outlineLevel="0" collapsed="false">
      <c r="B186" s="394" t="s">
        <v>2</v>
      </c>
      <c r="C186" s="395"/>
      <c r="D186" s="395"/>
      <c r="E186" s="395"/>
      <c r="F186" s="395"/>
      <c r="G186" s="395"/>
      <c r="H186" s="395"/>
      <c r="I186" s="395"/>
      <c r="J186" s="395"/>
      <c r="K186" s="395"/>
      <c r="L186" s="395"/>
      <c r="M186" s="395"/>
    </row>
    <row r="188" customFormat="false" ht="15" hidden="false" customHeight="false" outlineLevel="0" collapsed="false">
      <c r="B188" s="391" t="s">
        <v>180</v>
      </c>
    </row>
  </sheetData>
  <sheetProtection sheet="true" password="ccf6" insertRows="false"/>
  <mergeCells count="81">
    <mergeCell ref="A3:V3"/>
    <mergeCell ref="A5:A6"/>
    <mergeCell ref="B5:B6"/>
    <mergeCell ref="C5:C6"/>
    <mergeCell ref="D5:D6"/>
    <mergeCell ref="E5:E6"/>
    <mergeCell ref="F5:F6"/>
    <mergeCell ref="G5:G6"/>
    <mergeCell ref="H5:I5"/>
    <mergeCell ref="J5:J6"/>
    <mergeCell ref="K5:K6"/>
    <mergeCell ref="L5:L6"/>
    <mergeCell ref="M5:M6"/>
    <mergeCell ref="N5:N6"/>
    <mergeCell ref="O5:O6"/>
    <mergeCell ref="P5:P6"/>
    <mergeCell ref="Q5:U5"/>
    <mergeCell ref="V5:V6"/>
    <mergeCell ref="A8:A9"/>
    <mergeCell ref="B8:B9"/>
    <mergeCell ref="C8:C9"/>
    <mergeCell ref="D8:D9"/>
    <mergeCell ref="D89:E89"/>
    <mergeCell ref="D90:E90"/>
    <mergeCell ref="D91:E91"/>
    <mergeCell ref="D92:E92"/>
    <mergeCell ref="D93:E93"/>
    <mergeCell ref="D94:E94"/>
    <mergeCell ref="D95:E95"/>
    <mergeCell ref="D96:E96"/>
    <mergeCell ref="D97:E97"/>
    <mergeCell ref="D98:E98"/>
    <mergeCell ref="D99:E99"/>
    <mergeCell ref="Q101:U101"/>
    <mergeCell ref="A102:O102"/>
    <mergeCell ref="A108:V108"/>
    <mergeCell ref="A110:B110"/>
    <mergeCell ref="A111:B111"/>
    <mergeCell ref="A113:B113"/>
    <mergeCell ref="A114:B114"/>
    <mergeCell ref="A116:B116"/>
    <mergeCell ref="A117:B117"/>
    <mergeCell ref="A119:B119"/>
    <mergeCell ref="A120:B120"/>
    <mergeCell ref="A122:B122"/>
    <mergeCell ref="A123:B123"/>
    <mergeCell ref="A125:B125"/>
    <mergeCell ref="A126:B126"/>
    <mergeCell ref="A128:B128"/>
    <mergeCell ref="A129:B129"/>
    <mergeCell ref="A131:B131"/>
    <mergeCell ref="A132:B132"/>
    <mergeCell ref="A134:B134"/>
    <mergeCell ref="A135:B135"/>
    <mergeCell ref="A137:B137"/>
    <mergeCell ref="A138:B138"/>
    <mergeCell ref="A140:B140"/>
    <mergeCell ref="A141:B141"/>
    <mergeCell ref="A143:B143"/>
    <mergeCell ref="A144:B144"/>
    <mergeCell ref="A146:B146"/>
    <mergeCell ref="A147:B147"/>
    <mergeCell ref="A149:B149"/>
    <mergeCell ref="A150:B150"/>
    <mergeCell ref="A152:B152"/>
    <mergeCell ref="A153:B153"/>
    <mergeCell ref="A155:B155"/>
    <mergeCell ref="A156:B156"/>
    <mergeCell ref="A158:B158"/>
    <mergeCell ref="A159:B159"/>
    <mergeCell ref="A161:B161"/>
    <mergeCell ref="A162:B162"/>
    <mergeCell ref="A164:B164"/>
    <mergeCell ref="A165:B165"/>
    <mergeCell ref="A167:B167"/>
    <mergeCell ref="A168:B168"/>
    <mergeCell ref="B171:U171"/>
    <mergeCell ref="B173:U173"/>
    <mergeCell ref="B175:U176"/>
    <mergeCell ref="B177:V177"/>
    <mergeCell ref="B179:V179"/>
  </mergeCells>
  <conditionalFormatting sqref="I9 I14:I75 I81:I83">
    <cfRule type="expression" priority="2" aboveAverage="0" equalAverage="0" bottom="0" percent="0" rank="0" text="" dxfId="12">
      <formula>AND(G9=1,I9&gt;0,I9&lt;1)</formula>
    </cfRule>
  </conditionalFormatting>
  <conditionalFormatting sqref="G111 G84:G87 G103:G107 G100:G101">
    <cfRule type="expression" priority="3" aboveAverage="0" equalAverage="0" bottom="0" percent="0" rank="0" text="" dxfId="13">
      <formula>AND(F84=1,G84&gt;0,G84&lt;1)</formula>
    </cfRule>
  </conditionalFormatting>
  <conditionalFormatting sqref="H110:H111">
    <cfRule type="expression" priority="4" aboveAverage="0" equalAverage="0" bottom="0" percent="0" rank="0" text="" dxfId="14">
      <formula>AND(G110=1,H110&gt;0,H110&lt;1)</formula>
    </cfRule>
  </conditionalFormatting>
  <conditionalFormatting sqref="I110:I111">
    <cfRule type="expression" priority="5" aboveAverage="0" equalAverage="0" bottom="0" percent="0" rank="0" text="" dxfId="15">
      <formula>AND(G110=1,I110&gt;0,I110&lt;1)</formula>
    </cfRule>
  </conditionalFormatting>
  <conditionalFormatting sqref="H119:H120">
    <cfRule type="expression" priority="6" aboveAverage="0" equalAverage="0" bottom="0" percent="0" rank="0" text="" dxfId="16">
      <formula>AND(G119=1,H119&gt;0,H119&lt;1)</formula>
    </cfRule>
  </conditionalFormatting>
  <conditionalFormatting sqref="I119:I120">
    <cfRule type="expression" priority="7" aboveAverage="0" equalAverage="0" bottom="0" percent="0" rank="0" text="" dxfId="17">
      <formula>AND(G119=1,I119&gt;0,I119&lt;1)</formula>
    </cfRule>
  </conditionalFormatting>
  <conditionalFormatting sqref="H146:H147">
    <cfRule type="expression" priority="8" aboveAverage="0" equalAverage="0" bottom="0" percent="0" rank="0" text="" dxfId="18">
      <formula>AND(G146=1,H146&gt;0,H146&lt;1)</formula>
    </cfRule>
  </conditionalFormatting>
  <conditionalFormatting sqref="I146:I147">
    <cfRule type="expression" priority="9" aboveAverage="0" equalAverage="0" bottom="0" percent="0" rank="0" text="" dxfId="19">
      <formula>AND(G146=1,I146&gt;0,I146&lt;1)</formula>
    </cfRule>
  </conditionalFormatting>
  <conditionalFormatting sqref="H149:H150">
    <cfRule type="expression" priority="10" aboveAverage="0" equalAverage="0" bottom="0" percent="0" rank="0" text="" dxfId="20">
      <formula>AND(G149=1,H149&gt;0,H149&lt;1)</formula>
    </cfRule>
  </conditionalFormatting>
  <conditionalFormatting sqref="I149:I150">
    <cfRule type="expression" priority="11" aboveAverage="0" equalAverage="0" bottom="0" percent="0" rank="0" text="" dxfId="21">
      <formula>AND(G149=1,I149&gt;0,I149&lt;1)</formula>
    </cfRule>
  </conditionalFormatting>
  <conditionalFormatting sqref="G113:G114 G116:G117">
    <cfRule type="expression" priority="12" aboveAverage="0" equalAverage="0" bottom="0" percent="0" rank="0" text="" dxfId="22">
      <formula>AND(F113=1,G113&gt;0,G113&lt;1)</formula>
    </cfRule>
  </conditionalFormatting>
  <conditionalFormatting sqref="H113:H114">
    <cfRule type="expression" priority="13" aboveAverage="0" equalAverage="0" bottom="0" percent="0" rank="0" text="" dxfId="23">
      <formula>AND(G113=1,H113&gt;0,H113&lt;1)</formula>
    </cfRule>
  </conditionalFormatting>
  <conditionalFormatting sqref="I113:I114">
    <cfRule type="expression" priority="14" aboveAverage="0" equalAverage="0" bottom="0" percent="0" rank="0" text="" dxfId="24">
      <formula>AND(G113=1,I113&gt;0,I113&lt;1)</formula>
    </cfRule>
  </conditionalFormatting>
  <conditionalFormatting sqref="H116:H117">
    <cfRule type="expression" priority="15" aboveAverage="0" equalAverage="0" bottom="0" percent="0" rank="0" text="" dxfId="25">
      <formula>AND(G116=1,H116&gt;0,H116&lt;1)</formula>
    </cfRule>
  </conditionalFormatting>
  <conditionalFormatting sqref="I116:I117">
    <cfRule type="expression" priority="16" aboveAverage="0" equalAverage="0" bottom="0" percent="0" rank="0" text="" dxfId="26">
      <formula>AND(G116=1,I116&gt;0,I116&lt;1)</formula>
    </cfRule>
  </conditionalFormatting>
  <conditionalFormatting sqref="Q110:Q111 Q81:Q83">
    <cfRule type="cellIs" priority="17" operator="notEqual" aboveAverage="0" equalAverage="0" bottom="0" percent="0" rank="0" text="" dxfId="27">
      <formula>R81+S81+T81</formula>
    </cfRule>
  </conditionalFormatting>
  <conditionalFormatting sqref="Q149:Q150 Q146:Q147 Q119:Q120 Q116:Q117 Q113:Q114">
    <cfRule type="cellIs" priority="18" operator="notEqual" aboveAverage="0" equalAverage="0" bottom="0" percent="0" rank="0" text="" dxfId="28">
      <formula>R113+S113+T113</formula>
    </cfRule>
  </conditionalFormatting>
  <conditionalFormatting sqref="Q8:Q75">
    <cfRule type="cellIs" priority="19" operator="notEqual" aboveAverage="0" equalAverage="0" bottom="0" percent="0" rank="0" text="" dxfId="29">
      <formula>R8+S8+T8</formula>
    </cfRule>
  </conditionalFormatting>
  <conditionalFormatting sqref="G10:H10 H11:H13 G11:G73">
    <cfRule type="expression" priority="20" aboveAverage="0" equalAverage="0" bottom="0" percent="0" rank="0" text="" dxfId="30">
      <formula>AND(F10=1,G10&gt;0,G10&lt;1)</formula>
    </cfRule>
  </conditionalFormatting>
  <conditionalFormatting sqref="I10:I13">
    <cfRule type="expression" priority="21" aboveAverage="0" equalAverage="0" bottom="0" percent="0" rank="0" text="" dxfId="31">
      <formula>AND(G10=1,I10&gt;0,I10&lt;1)</formula>
    </cfRule>
  </conditionalFormatting>
  <conditionalFormatting sqref="G152:G153">
    <cfRule type="expression" priority="22" aboveAverage="0" equalAverage="0" bottom="0" percent="0" rank="0" text="" dxfId="32">
      <formula>AND(F152=1,G152&gt;0,G152&lt;1)</formula>
    </cfRule>
  </conditionalFormatting>
  <conditionalFormatting sqref="H152:H153">
    <cfRule type="expression" priority="23" aboveAverage="0" equalAverage="0" bottom="0" percent="0" rank="0" text="" dxfId="33">
      <formula>AND(G152=1,H152&gt;0,H152&lt;1)</formula>
    </cfRule>
  </conditionalFormatting>
  <conditionalFormatting sqref="I152:I153">
    <cfRule type="expression" priority="24" aboveAverage="0" equalAverage="0" bottom="0" percent="0" rank="0" text="" dxfId="34">
      <formula>AND(G152=1,I152&gt;0,I152&lt;1)</formula>
    </cfRule>
  </conditionalFormatting>
  <conditionalFormatting sqref="Q152:Q153">
    <cfRule type="cellIs" priority="25" operator="notEqual" aboveAverage="0" equalAverage="0" bottom="0" percent="0" rank="0" text="" dxfId="35">
      <formula>R152+S152+T152</formula>
    </cfRule>
  </conditionalFormatting>
  <conditionalFormatting sqref="G155:G156">
    <cfRule type="expression" priority="26" aboveAverage="0" equalAverage="0" bottom="0" percent="0" rank="0" text="" dxfId="36">
      <formula>AND(F155=1,G155&gt;0,G155&lt;1)</formula>
    </cfRule>
  </conditionalFormatting>
  <conditionalFormatting sqref="H155:H156">
    <cfRule type="expression" priority="27" aboveAverage="0" equalAverage="0" bottom="0" percent="0" rank="0" text="" dxfId="37">
      <formula>AND(G155=1,H155&gt;0,H155&lt;1)</formula>
    </cfRule>
  </conditionalFormatting>
  <conditionalFormatting sqref="I155:I156">
    <cfRule type="expression" priority="28" aboveAverage="0" equalAverage="0" bottom="0" percent="0" rank="0" text="" dxfId="38">
      <formula>AND(G155=1,I155&gt;0,I155&lt;1)</formula>
    </cfRule>
  </conditionalFormatting>
  <conditionalFormatting sqref="Q155:Q156">
    <cfRule type="cellIs" priority="29" operator="notEqual" aboveAverage="0" equalAverage="0" bottom="0" percent="0" rank="0" text="" dxfId="39">
      <formula>R155+S155+T155</formula>
    </cfRule>
  </conditionalFormatting>
  <conditionalFormatting sqref="G158">
    <cfRule type="expression" priority="30" aboveAverage="0" equalAverage="0" bottom="0" percent="0" rank="0" text="" dxfId="40">
      <formula>AND(F158=1,G158&gt;0,G158&lt;1)</formula>
    </cfRule>
  </conditionalFormatting>
  <conditionalFormatting sqref="H158:H159">
    <cfRule type="expression" priority="31" aboveAverage="0" equalAverage="0" bottom="0" percent="0" rank="0" text="" dxfId="41">
      <formula>AND(G158=1,H158&gt;0,H158&lt;1)</formula>
    </cfRule>
  </conditionalFormatting>
  <conditionalFormatting sqref="I158:I159">
    <cfRule type="expression" priority="32" aboveAverage="0" equalAverage="0" bottom="0" percent="0" rank="0" text="" dxfId="42">
      <formula>AND(G158=1,I158&gt;0,I158&lt;1)</formula>
    </cfRule>
  </conditionalFormatting>
  <conditionalFormatting sqref="Q158:Q159">
    <cfRule type="cellIs" priority="33" operator="notEqual" aboveAverage="0" equalAverage="0" bottom="0" percent="0" rank="0" text="" dxfId="43">
      <formula>R158+S158+T158</formula>
    </cfRule>
  </conditionalFormatting>
  <conditionalFormatting sqref="H167:H168">
    <cfRule type="expression" priority="34" aboveAverage="0" equalAverage="0" bottom="0" percent="0" rank="0" text="" dxfId="44">
      <formula>AND(G167=1,H167&gt;0,H167&lt;1)</formula>
    </cfRule>
  </conditionalFormatting>
  <conditionalFormatting sqref="I167:I168">
    <cfRule type="expression" priority="35" aboveAverage="0" equalAverage="0" bottom="0" percent="0" rank="0" text="" dxfId="45">
      <formula>AND(G167=1,I167&gt;0,I167&lt;1)</formula>
    </cfRule>
  </conditionalFormatting>
  <conditionalFormatting sqref="Q167:Q168">
    <cfRule type="cellIs" priority="36" operator="notEqual" aboveAverage="0" equalAverage="0" bottom="0" percent="0" rank="0" text="" dxfId="46">
      <formula>R167+S167+T167</formula>
    </cfRule>
  </conditionalFormatting>
  <conditionalFormatting sqref="G167">
    <cfRule type="expression" priority="37" aboveAverage="0" equalAverage="0" bottom="0" percent="0" rank="0" text="" dxfId="47">
      <formula>AND(F167=1,G167&gt;0,G167&lt;1)</formula>
    </cfRule>
  </conditionalFormatting>
  <conditionalFormatting sqref="Q103">
    <cfRule type="cellIs" priority="38" operator="notEqual" aboveAverage="0" equalAverage="0" bottom="0" percent="0" rank="0" text="" dxfId="48">
      <formula>R103+S103+T103</formula>
    </cfRule>
  </conditionalFormatting>
  <conditionalFormatting sqref="I77">
    <cfRule type="expression" priority="39" aboveAverage="0" equalAverage="0" bottom="0" percent="0" rank="0" text="" dxfId="49">
      <formula>AND(G77=1,I77&gt;0,I77&lt;1)</formula>
    </cfRule>
  </conditionalFormatting>
  <conditionalFormatting sqref="Q77">
    <cfRule type="cellIs" priority="40" operator="notEqual" aboveAverage="0" equalAverage="0" bottom="0" percent="0" rank="0" text="" dxfId="50">
      <formula>R77+S77+T77</formula>
    </cfRule>
  </conditionalFormatting>
  <conditionalFormatting sqref="I76">
    <cfRule type="expression" priority="41" aboveAverage="0" equalAverage="0" bottom="0" percent="0" rank="0" text="" dxfId="51">
      <formula>AND(G76=1,I76&gt;0,I76&lt;1)</formula>
    </cfRule>
  </conditionalFormatting>
  <conditionalFormatting sqref="Q76">
    <cfRule type="cellIs" priority="42" operator="notEqual" aboveAverage="0" equalAverage="0" bottom="0" percent="0" rank="0" text="" dxfId="52">
      <formula>R76+S76+T76</formula>
    </cfRule>
  </conditionalFormatting>
  <conditionalFormatting sqref="I80">
    <cfRule type="expression" priority="43" aboveAverage="0" equalAverage="0" bottom="0" percent="0" rank="0" text="" dxfId="53">
      <formula>AND(G80=1,I80&gt;0,I80&lt;1)</formula>
    </cfRule>
  </conditionalFormatting>
  <conditionalFormatting sqref="Q80">
    <cfRule type="cellIs" priority="44" operator="notEqual" aboveAverage="0" equalAverage="0" bottom="0" percent="0" rank="0" text="" dxfId="54">
      <formula>R80+S80+T80</formula>
    </cfRule>
  </conditionalFormatting>
  <conditionalFormatting sqref="I79">
    <cfRule type="expression" priority="45" aboveAverage="0" equalAverage="0" bottom="0" percent="0" rank="0" text="" dxfId="55">
      <formula>AND(G79=1,I79&gt;0,I79&lt;1)</formula>
    </cfRule>
  </conditionalFormatting>
  <conditionalFormatting sqref="Q79">
    <cfRule type="cellIs" priority="46" operator="notEqual" aboveAverage="0" equalAverage="0" bottom="0" percent="0" rank="0" text="" dxfId="56">
      <formula>R79+S79+T79</formula>
    </cfRule>
  </conditionalFormatting>
  <conditionalFormatting sqref="I78">
    <cfRule type="expression" priority="47" aboveAverage="0" equalAverage="0" bottom="0" percent="0" rank="0" text="" dxfId="57">
      <formula>AND(G78=1,I78&gt;0,I78&lt;1)</formula>
    </cfRule>
  </conditionalFormatting>
  <conditionalFormatting sqref="Q78">
    <cfRule type="cellIs" priority="48" operator="notEqual" aboveAverage="0" equalAverage="0" bottom="0" percent="0" rank="0" text="" dxfId="58">
      <formula>R78+S78+T78</formula>
    </cfRule>
  </conditionalFormatting>
  <conditionalFormatting sqref="G88:G89">
    <cfRule type="expression" priority="49" aboveAverage="0" equalAverage="0" bottom="0" percent="0" rank="0" text="" dxfId="59">
      <formula>AND(F88=1,G88&gt;0,G88&lt;1)</formula>
    </cfRule>
  </conditionalFormatting>
  <conditionalFormatting sqref="G90:G99">
    <cfRule type="expression" priority="50" aboveAverage="0" equalAverage="0" bottom="0" percent="0" rank="0" text="" dxfId="60">
      <formula>AND(F90=1,G90&gt;0,G90&lt;1)</formula>
    </cfRule>
  </conditionalFormatting>
  <conditionalFormatting sqref="H122:H123 H125:H126 H128:H129 H131:H132 H134:H135 H137:H138 H140:H141 H143:H144">
    <cfRule type="expression" priority="51" aboveAverage="0" equalAverage="0" bottom="0" percent="0" rank="0" text="" dxfId="61">
      <formula>AND(G122=1,H122&gt;0,H122&lt;1)</formula>
    </cfRule>
  </conditionalFormatting>
  <conditionalFormatting sqref="I122:I123 I125:I126 I128:I129 I131:I132 I134:I135 I137:I138 I140:I141 I143:I144">
    <cfRule type="expression" priority="52" aboveAverage="0" equalAverage="0" bottom="0" percent="0" rank="0" text="" dxfId="62">
      <formula>AND(G122=1,I122&gt;0,I122&lt;1)</formula>
    </cfRule>
  </conditionalFormatting>
  <conditionalFormatting sqref="Q122:Q123 Q125:Q126 Q128:Q129 Q131:Q132 Q134:Q135 Q137:Q138 Q140:Q141 Q143:Q144">
    <cfRule type="cellIs" priority="53" operator="notEqual" aboveAverage="0" equalAverage="0" bottom="0" percent="0" rank="0" text="" dxfId="63">
      <formula>R122+S122+T122</formula>
    </cfRule>
  </conditionalFormatting>
  <conditionalFormatting sqref="G161">
    <cfRule type="expression" priority="54" aboveAverage="0" equalAverage="0" bottom="0" percent="0" rank="0" text="" dxfId="64">
      <formula>AND(F161=1,G161&gt;0,G161&lt;1)</formula>
    </cfRule>
  </conditionalFormatting>
  <conditionalFormatting sqref="H161:H162">
    <cfRule type="expression" priority="55" aboveAverage="0" equalAverage="0" bottom="0" percent="0" rank="0" text="" dxfId="65">
      <formula>AND(G161=1,H161&gt;0,H161&lt;1)</formula>
    </cfRule>
  </conditionalFormatting>
  <conditionalFormatting sqref="I161:I162">
    <cfRule type="expression" priority="56" aboveAverage="0" equalAverage="0" bottom="0" percent="0" rank="0" text="" dxfId="66">
      <formula>AND(G161=1,I161&gt;0,I161&lt;1)</formula>
    </cfRule>
  </conditionalFormatting>
  <conditionalFormatting sqref="Q161:Q162">
    <cfRule type="cellIs" priority="57" operator="notEqual" aboveAverage="0" equalAverage="0" bottom="0" percent="0" rank="0" text="" dxfId="67">
      <formula>R161+S161+T161</formula>
    </cfRule>
  </conditionalFormatting>
  <conditionalFormatting sqref="G164">
    <cfRule type="expression" priority="58" aboveAverage="0" equalAverage="0" bottom="0" percent="0" rank="0" text="" dxfId="68">
      <formula>AND(F164=1,G164&gt;0,G164&lt;1)</formula>
    </cfRule>
  </conditionalFormatting>
  <conditionalFormatting sqref="H164:H165">
    <cfRule type="expression" priority="59" aboveAverage="0" equalAverage="0" bottom="0" percent="0" rank="0" text="" dxfId="69">
      <formula>AND(G164=1,H164&gt;0,H164&lt;1)</formula>
    </cfRule>
  </conditionalFormatting>
  <conditionalFormatting sqref="I164:I165">
    <cfRule type="expression" priority="60" aboveAverage="0" equalAverage="0" bottom="0" percent="0" rank="0" text="" dxfId="70">
      <formula>AND(G164=1,I164&gt;0,I164&lt;1)</formula>
    </cfRule>
  </conditionalFormatting>
  <conditionalFormatting sqref="Q164:Q165">
    <cfRule type="cellIs" priority="61" operator="notEqual" aboveAverage="0" equalAverage="0" bottom="0" percent="0" rank="0" text="" dxfId="71">
      <formula>R164+S164+T164</formula>
    </cfRule>
  </conditionalFormatting>
  <dataValidations count="8">
    <dataValidation allowBlank="true" operator="between" showDropDown="false" showErrorMessage="true" showInputMessage="true" sqref="G8 G110" type="list">
      <formula1>$W$8:$AA$8</formula1>
      <formula2>0</formula2>
    </dataValidation>
    <dataValidation allowBlank="true" operator="between" showDropDown="false" showErrorMessage="true" showInputMessage="true" sqref="G10:G73 G111 G113:G114 G116:G117 G119:G120 G122:G123 G125:G126 G128:G129 G131:G132 G134:G135 G137:G138 G140:G141 G143:G144 G146:G147 G149:G150 G152:G153 G155:G156 G158 G161 G164 G167" type="list">
      <formula1>$W$7:$AB$7</formula1>
      <formula2>0</formula2>
    </dataValidation>
    <dataValidation allowBlank="true" operator="between" showDropDown="false" showErrorMessage="true" showInputMessage="true" sqref="C8 C10:C83 C110:C111 C113:C114 C116:C117 C119:C120 C122:C123 C125:C126 C128:C129 C131:C132 C134:C135 C137:C138 C140:C141 C143:C144 C146:C147 C149:C150 C152:C153 C155:C156 C158:C159 C161:C162 C164:C165 C167:C168" type="list">
      <formula1>$W$10:$X$10</formula1>
      <formula2>0</formula2>
    </dataValidation>
    <dataValidation allowBlank="true" operator="between" showDropDown="false" showErrorMessage="true" showInputMessage="true" sqref="E84:E87 E100:E101 E103:E107" type="list">
      <formula1>$R$5:$U$5</formula1>
      <formula2>0</formula2>
    </dataValidation>
    <dataValidation allowBlank="true" operator="between" showDropDown="false" showErrorMessage="true" showInputMessage="true" sqref="C84:C87 C100:C101 C103:C107" type="list">
      <formula1>$R$10:$S$10</formula1>
      <formula2>0</formula2>
    </dataValidation>
    <dataValidation allowBlank="true" operator="between" showDropDown="false" showErrorMessage="true" showInputMessage="true" sqref="E88" type="list">
      <formula1>$R$8:$U$8</formula1>
      <formula2>0</formula2>
    </dataValidation>
    <dataValidation allowBlank="true" operator="between" showDropDown="false" showErrorMessage="true" showInputMessage="true" sqref="C88" type="list">
      <formula1>$R$13:$S$13</formula1>
      <formula2>0</formula2>
    </dataValidation>
    <dataValidation allowBlank="true" operator="between" showDropDown="false" showErrorMessage="true" showInputMessage="true" sqref="E10:E83 E111 E113:E114 E116:E117 E119:E120 E122:E123 E125:E126 E128:E129 E131:E132 E134:E135 E137:E138 E140:E141 E143:E144 E146:E147 E149:E150 E152:E153 E155:E156 E158:E159 E161:E162 E164:E165 E167:E168" type="list">
      <formula1>$W$5:$AA$5</formula1>
      <formula2>0</formula2>
    </dataValidation>
  </dataValidations>
  <hyperlinks>
    <hyperlink ref="B186" r:id="rId1" display="https://www.pravosudje.ba/vstv/faces/vijesti.jsp?id=71178"/>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true"/>
  </sheetPr>
  <dimension ref="A1:W243"/>
  <sheetViews>
    <sheetView showFormulas="false" showGridLines="false" showRowColHeaders="true" showZeros="true" rightToLeft="false" tabSelected="false" showOutlineSymbols="true" defaultGridColor="true" view="pageBreakPreview" topLeftCell="B1" colorId="64" zoomScale="100" zoomScaleNormal="76" zoomScalePageLayoutView="100" workbookViewId="0">
      <pane xSplit="0" ySplit="8" topLeftCell="A24" activePane="bottomLeft" state="frozen"/>
      <selection pane="topLeft" activeCell="B1" activeCellId="0" sqref="B1"/>
      <selection pane="bottomLeft" activeCell="M14" activeCellId="0" sqref="M14"/>
    </sheetView>
  </sheetViews>
  <sheetFormatPr defaultColWidth="9.13671875" defaultRowHeight="15" zeroHeight="false" outlineLevelRow="0" outlineLevelCol="0"/>
  <cols>
    <col collapsed="false" customWidth="true" hidden="false" outlineLevel="0" max="1" min="1" style="195" width="5.7"/>
    <col collapsed="false" customWidth="true" hidden="false" outlineLevel="0" max="3" min="2" style="195" width="25.71"/>
    <col collapsed="false" customWidth="true" hidden="false" outlineLevel="0" max="4" min="4" style="195" width="19"/>
    <col collapsed="false" customWidth="true" hidden="true" outlineLevel="0" max="5" min="5" style="195" width="13.86"/>
    <col collapsed="false" customWidth="true" hidden="false" outlineLevel="0" max="10" min="6" style="396" width="12.29"/>
    <col collapsed="false" customWidth="true" hidden="false" outlineLevel="0" max="11" min="11" style="396" width="15.42"/>
    <col collapsed="false" customWidth="true" hidden="false" outlineLevel="0" max="12" min="12" style="396" width="12.29"/>
    <col collapsed="false" customWidth="true" hidden="false" outlineLevel="0" max="13" min="13" style="396" width="12.57"/>
    <col collapsed="false" customWidth="true" hidden="true" outlineLevel="0" max="14" min="14" style="397" width="16.29"/>
    <col collapsed="false" customWidth="true" hidden="true" outlineLevel="0" max="15" min="15" style="195" width="16.14"/>
    <col collapsed="false" customWidth="true" hidden="true" outlineLevel="0" max="16" min="16" style="397" width="15.29"/>
    <col collapsed="false" customWidth="true" hidden="true" outlineLevel="0" max="17" min="17" style="195" width="16.57"/>
    <col collapsed="false" customWidth="true" hidden="true" outlineLevel="0" max="18" min="18" style="398" width="12.29"/>
    <col collapsed="false" customWidth="true" hidden="false" outlineLevel="0" max="19" min="19" style="195" width="14.57"/>
    <col collapsed="false" customWidth="false" hidden="true" outlineLevel="0" max="21" min="20" style="195" width="9.13"/>
    <col collapsed="false" customWidth="false" hidden="true" outlineLevel="0" max="22" min="22" style="397" width="9.13"/>
    <col collapsed="false" customWidth="false" hidden="false" outlineLevel="0" max="23" min="23" style="397" width="9.13"/>
    <col collapsed="false" customWidth="false" hidden="false" outlineLevel="0" max="1025" min="24" style="195" width="9.13"/>
  </cols>
  <sheetData>
    <row r="1" s="400" customFormat="true" ht="21" hidden="false" customHeight="true" outlineLevel="0" collapsed="false">
      <c r="A1" s="399" t="str">
        <f aca="false">+'Tabela I'!A1</f>
        <v>Kantonalni/Okružni sud:</v>
      </c>
      <c r="C1" s="401" t="str">
        <f aca="false">+'Tabela I'!C1</f>
        <v>ŽUPANIJSKI SUD ŠIROKI BRIJEG</v>
      </c>
      <c r="E1" s="402" t="str">
        <f aca="false">+'Tabela I'!C1</f>
        <v>ŽUPANIJSKI SUD ŠIROKI BRIJEG</v>
      </c>
      <c r="F1" s="403"/>
      <c r="G1" s="404"/>
      <c r="H1" s="403"/>
      <c r="I1" s="403"/>
      <c r="J1" s="403"/>
      <c r="K1" s="403"/>
      <c r="L1" s="403"/>
      <c r="M1" s="403"/>
      <c r="N1" s="405"/>
      <c r="P1" s="405"/>
    </row>
    <row r="2" s="400" customFormat="true" ht="18" hidden="false" customHeight="true" outlineLevel="0" collapsed="false">
      <c r="A2" s="406" t="s">
        <v>23</v>
      </c>
      <c r="C2" s="401" t="str">
        <f aca="false">+'Tabela I'!B2</f>
        <v>1.1.2020.-31.12.2020.</v>
      </c>
      <c r="E2" s="33" t="str">
        <f aca="false">+'Tabela I'!B2</f>
        <v>1.1.2020.-31.12.2020.</v>
      </c>
      <c r="F2" s="403"/>
      <c r="G2" s="407"/>
      <c r="H2" s="408"/>
      <c r="I2" s="409"/>
      <c r="J2" s="410"/>
      <c r="K2" s="410"/>
      <c r="L2" s="403"/>
      <c r="M2" s="403"/>
      <c r="N2" s="405"/>
      <c r="P2" s="405"/>
    </row>
    <row r="3" customFormat="false" ht="18.75" hidden="false" customHeight="true" outlineLevel="0" collapsed="false">
      <c r="A3" s="411" t="s">
        <v>181</v>
      </c>
      <c r="B3" s="412"/>
      <c r="C3" s="412"/>
      <c r="D3" s="412"/>
      <c r="E3" s="412"/>
      <c r="F3" s="413"/>
      <c r="G3" s="413"/>
      <c r="H3" s="413"/>
      <c r="I3" s="413"/>
      <c r="J3" s="413"/>
      <c r="K3" s="413"/>
      <c r="L3" s="413"/>
      <c r="M3" s="413"/>
      <c r="N3" s="414"/>
      <c r="O3" s="412"/>
      <c r="P3" s="414"/>
      <c r="Q3" s="412"/>
      <c r="R3" s="412"/>
    </row>
    <row r="4" customFormat="false" ht="0.75" hidden="false" customHeight="true" outlineLevel="0" collapsed="false">
      <c r="A4" s="370"/>
      <c r="B4" s="415"/>
      <c r="C4" s="415"/>
      <c r="D4" s="415"/>
      <c r="E4" s="415"/>
      <c r="F4" s="416"/>
      <c r="G4" s="416"/>
      <c r="H4" s="416"/>
      <c r="I4" s="416"/>
      <c r="J4" s="416"/>
      <c r="K4" s="417"/>
      <c r="L4" s="417"/>
      <c r="M4" s="379"/>
    </row>
    <row r="5" customFormat="false" ht="5.25" hidden="false" customHeight="true" outlineLevel="0" collapsed="false">
      <c r="A5" s="370"/>
      <c r="B5" s="415"/>
      <c r="C5" s="415"/>
      <c r="D5" s="415"/>
      <c r="E5" s="415"/>
      <c r="F5" s="416"/>
      <c r="G5" s="416"/>
      <c r="H5" s="416"/>
      <c r="I5" s="416"/>
      <c r="J5" s="416"/>
      <c r="K5" s="417"/>
      <c r="L5" s="417"/>
      <c r="M5" s="379"/>
    </row>
    <row r="6" s="428" customFormat="true" ht="92.25" hidden="false" customHeight="true" outlineLevel="0" collapsed="false">
      <c r="A6" s="418" t="s">
        <v>102</v>
      </c>
      <c r="B6" s="419" t="s">
        <v>182</v>
      </c>
      <c r="C6" s="420" t="s">
        <v>183</v>
      </c>
      <c r="D6" s="420" t="s">
        <v>184</v>
      </c>
      <c r="E6" s="420" t="s">
        <v>185</v>
      </c>
      <c r="F6" s="421" t="s">
        <v>186</v>
      </c>
      <c r="G6" s="422" t="s">
        <v>30</v>
      </c>
      <c r="H6" s="423" t="s">
        <v>187</v>
      </c>
      <c r="I6" s="423" t="s">
        <v>32</v>
      </c>
      <c r="J6" s="423" t="s">
        <v>33</v>
      </c>
      <c r="K6" s="421" t="s">
        <v>188</v>
      </c>
      <c r="L6" s="423" t="s">
        <v>80</v>
      </c>
      <c r="M6" s="423" t="s">
        <v>36</v>
      </c>
      <c r="N6" s="424" t="s">
        <v>189</v>
      </c>
      <c r="O6" s="425" t="s">
        <v>190</v>
      </c>
      <c r="P6" s="424" t="s">
        <v>191</v>
      </c>
      <c r="Q6" s="425" t="s">
        <v>192</v>
      </c>
      <c r="R6" s="426" t="s">
        <v>193</v>
      </c>
      <c r="S6" s="427" t="s">
        <v>37</v>
      </c>
      <c r="V6" s="429"/>
      <c r="W6" s="429"/>
    </row>
    <row r="7" s="428" customFormat="true" ht="15.75" hidden="false" customHeight="true" outlineLevel="0" collapsed="false">
      <c r="A7" s="418"/>
      <c r="B7" s="419"/>
      <c r="C7" s="420"/>
      <c r="D7" s="420"/>
      <c r="E7" s="420"/>
      <c r="F7" s="421"/>
      <c r="G7" s="422"/>
      <c r="H7" s="423"/>
      <c r="I7" s="423" t="s">
        <v>39</v>
      </c>
      <c r="J7" s="423"/>
      <c r="K7" s="421"/>
      <c r="L7" s="423"/>
      <c r="M7" s="423"/>
      <c r="N7" s="424"/>
      <c r="O7" s="425"/>
      <c r="P7" s="424"/>
      <c r="Q7" s="425"/>
      <c r="R7" s="426"/>
      <c r="S7" s="427"/>
      <c r="V7" s="429"/>
      <c r="W7" s="429"/>
    </row>
    <row r="8" s="438" customFormat="true" ht="13.5" hidden="false" customHeight="true" outlineLevel="0" collapsed="false">
      <c r="A8" s="430" t="s">
        <v>40</v>
      </c>
      <c r="B8" s="431" t="s">
        <v>130</v>
      </c>
      <c r="C8" s="431" t="s">
        <v>42</v>
      </c>
      <c r="D8" s="432" t="s">
        <v>43</v>
      </c>
      <c r="E8" s="433" t="s">
        <v>44</v>
      </c>
      <c r="F8" s="433" t="s">
        <v>44</v>
      </c>
      <c r="G8" s="434" t="s">
        <v>45</v>
      </c>
      <c r="H8" s="434" t="s">
        <v>46</v>
      </c>
      <c r="I8" s="434" t="s">
        <v>47</v>
      </c>
      <c r="J8" s="434" t="s">
        <v>131</v>
      </c>
      <c r="K8" s="434" t="s">
        <v>49</v>
      </c>
      <c r="L8" s="433" t="s">
        <v>83</v>
      </c>
      <c r="M8" s="435" t="s">
        <v>132</v>
      </c>
      <c r="N8" s="435" t="s">
        <v>134</v>
      </c>
      <c r="O8" s="435" t="s">
        <v>135</v>
      </c>
      <c r="P8" s="436" t="s">
        <v>136</v>
      </c>
      <c r="Q8" s="436" t="s">
        <v>137</v>
      </c>
      <c r="R8" s="437" t="s">
        <v>138</v>
      </c>
      <c r="S8" s="435" t="s">
        <v>133</v>
      </c>
      <c r="V8" s="439"/>
      <c r="W8" s="439"/>
    </row>
    <row r="9" customFormat="false" ht="4.5" hidden="false" customHeight="true" outlineLevel="0" collapsed="false">
      <c r="C9" s="440"/>
      <c r="D9" s="440"/>
      <c r="E9" s="440"/>
      <c r="F9" s="441"/>
      <c r="G9" s="442"/>
      <c r="H9" s="441"/>
      <c r="I9" s="441"/>
      <c r="J9" s="441"/>
      <c r="K9" s="441"/>
      <c r="L9" s="441"/>
      <c r="M9" s="441"/>
      <c r="N9" s="443"/>
      <c r="O9" s="444"/>
      <c r="P9" s="443"/>
    </row>
    <row r="10" customFormat="false" ht="15" hidden="false" customHeight="false" outlineLevel="0" collapsed="false">
      <c r="A10" s="445" t="n">
        <v>1</v>
      </c>
      <c r="B10" s="446" t="str">
        <f aca="false">IF('Tabela II'!B8="","",'Tabela II'!B8)</f>
        <v>Bosiljka Rudeš</v>
      </c>
      <c r="C10" s="447"/>
      <c r="D10" s="447" t="s">
        <v>194</v>
      </c>
      <c r="E10" s="448"/>
      <c r="F10" s="449" t="n">
        <v>57</v>
      </c>
      <c r="G10" s="450" t="n">
        <f aca="false">SUM(I10:M10)</f>
        <v>10</v>
      </c>
      <c r="H10" s="449" t="n">
        <v>25</v>
      </c>
      <c r="I10" s="449" t="n">
        <v>10</v>
      </c>
      <c r="J10" s="449" t="n">
        <v>0</v>
      </c>
      <c r="K10" s="449" t="n">
        <v>0</v>
      </c>
      <c r="L10" s="449" t="n">
        <v>0</v>
      </c>
      <c r="M10" s="449" t="n">
        <v>0</v>
      </c>
      <c r="N10" s="451" t="str">
        <f aca="false">IF(E10="","",IF(E10="Nije ocijenjen ili Ne treba raditi na predmetima","",IF(E10="Ocijenjen",IF(G10&lt;10,"Član 18. stav 7. Kriterija",(L10+(M10/2))/(G10)))))</f>
        <v/>
      </c>
      <c r="O10" s="452" t="str">
        <f aca="false">IF(E10="","",IF(E10="Nije ocijenjen ili Ne treba raditi na predmetima","",IF(E10="Ocijenjen",IF(N10="Član 18. stav 7. Kriterija","",IF(N10&gt;0.4,0,IF(N10&gt;0.3,1,IF(N10&gt;0.2,2,IF(N10&gt;0.1,3,IF(N10&gt;0.05,4,IF(N10&lt;=0.05,5,))))))))))</f>
        <v/>
      </c>
      <c r="P10" s="451" t="str">
        <f aca="false">IF(E10="","",IF(E10="Nije ocijenjen ili Ne treba raditi na predmetima","",IF(E10="Ocijenjen",IF(F10=0,"",((L10+K10+(M10/2))/(F10))))))</f>
        <v/>
      </c>
      <c r="Q10" s="452" t="str">
        <f aca="false">IF(E10="","",IF(E10="Nije ocijenjen ili Ne treba raditi na predmetima","",IF(E10="Ocijenjen",IF(P10&gt;0.2,0,IF(P10&gt;0.15,1,IF(P10&gt;0.1,2,IF(P10&gt;0.06,3,IF(P10&gt;0.03,4,IF(P10&lt;=0.03,5,)))))))))</f>
        <v/>
      </c>
      <c r="R10" s="453" t="str">
        <f aca="false">IF(E10="","",IF(E10="Nije ocijenjen ili Ne treba raditi na predmetima","",IF(E10="Ocijenjen",IF(N10="Član 18. stav 7. Kriterija",Q10,O10+Q10))))</f>
        <v/>
      </c>
      <c r="S10" s="454" t="n">
        <f aca="false">IF(F10=0,"",IF(F10=0,1,0.83*((G10-L10-M10/2)/G10)+0.17*((F10-K10-L10-M10/2)/F10)))</f>
        <v>1</v>
      </c>
      <c r="V10" s="142" t="s">
        <v>84</v>
      </c>
    </row>
    <row r="11" customFormat="false" ht="15" hidden="false" customHeight="false" outlineLevel="0" collapsed="false">
      <c r="A11" s="455" t="n">
        <v>2</v>
      </c>
      <c r="B11" s="456" t="str">
        <f aca="false">IF('Tabela II'!B10="","",'Tabela II'!B10)</f>
        <v>Mile Zeljko</v>
      </c>
      <c r="C11" s="456" t="str">
        <f aca="false">IF('Tabela II'!D10="","",'Tabela II'!D10)</f>
        <v>sudsko odjeljenje</v>
      </c>
      <c r="D11" s="456" t="str">
        <f aca="false">IF('Tabela II'!E10="","",'Tabela II'!E10)</f>
        <v>sudija</v>
      </c>
      <c r="E11" s="457"/>
      <c r="F11" s="147" t="n">
        <v>16</v>
      </c>
      <c r="G11" s="458" t="n">
        <f aca="false">SUM(I11:M11)</f>
        <v>29</v>
      </c>
      <c r="H11" s="147" t="n">
        <v>18</v>
      </c>
      <c r="I11" s="147" t="n">
        <v>16</v>
      </c>
      <c r="J11" s="147" t="n">
        <v>6</v>
      </c>
      <c r="K11" s="147" t="n">
        <v>0</v>
      </c>
      <c r="L11" s="147" t="n">
        <v>7</v>
      </c>
      <c r="M11" s="147" t="n">
        <v>0</v>
      </c>
      <c r="N11" s="459" t="str">
        <f aca="false">IF(E11="","",IF(E11="Nije ocijenjen","",IF(E11="Ocijenjen",IF(G11&lt;10,"Član 18. stav 7. Kriterija",(L11+(M11/2))/(G11)))))</f>
        <v/>
      </c>
      <c r="O11" s="460" t="str">
        <f aca="false">IF(E11="","",IF(E11="Nije ocijenjen","",IF(E11="Ocijenjen",IF(N11="Član 18. stav 7. Kriterija","",IF(N11&gt;0.4,0,IF(N11&gt;0.3,5,IF(N11&gt;0.2,10,IF(N11&gt;0.1,15,IF(N11&gt;0.05,20,IF(N11&lt;=0.05,25,))))))))))</f>
        <v/>
      </c>
      <c r="P11" s="459" t="str">
        <f aca="false">IF(E11="","",IF(E11="Nije ocijenjen","",IF(E11="Ocijenjen",IF(F11=0,"",((L11+K11+(M11/2))/(F11))))))</f>
        <v/>
      </c>
      <c r="Q11" s="460" t="str">
        <f aca="false">IF(E11="","",IF(E11="Nije ocijenjen","",IF(E11="Ocijenjen",IF(P11&gt;0.2,0,IF(P11&gt;0.15,1,IF(P11&gt;0.1,2,IF(P11&gt;0.06,3,IF(P11&gt;0.03,4,IF(P11&lt;=0.03,5,)))))))))</f>
        <v/>
      </c>
      <c r="R11" s="461" t="str">
        <f aca="false">IF(E11="","",IF(E11="Nije ocijenjen","",IF(E11="Ocijenjen",IF(N11="Član 18. stav 7. Kriterija",Q11,O11+Q11))))</f>
        <v/>
      </c>
      <c r="S11" s="462" t="n">
        <f aca="false">IF(F11=0,"",IF(F11=0,1,0.83*((G11-L11-M11/2)/G11)+0.17*((F11-K11-L11-M11/2)/F11)))</f>
        <v>0.725280172413793</v>
      </c>
      <c r="T11" s="195" t="s">
        <v>118</v>
      </c>
      <c r="V11" s="142" t="s">
        <v>85</v>
      </c>
    </row>
    <row r="12" customFormat="false" ht="15" hidden="false" customHeight="false" outlineLevel="0" collapsed="false">
      <c r="A12" s="455" t="n">
        <v>3</v>
      </c>
      <c r="B12" s="456" t="str">
        <f aca="false">IF('Tabela II'!B11="","",'Tabela II'!B11)</f>
        <v>Gordana Pažin</v>
      </c>
      <c r="C12" s="456" t="str">
        <f aca="false">IF('Tabela II'!D11="","",'Tabela II'!D11)</f>
        <v>sudsko odjeljenje</v>
      </c>
      <c r="D12" s="456" t="str">
        <f aca="false">IF('Tabela II'!E11="","",'Tabela II'!E11)</f>
        <v>Sudija</v>
      </c>
      <c r="E12" s="457"/>
      <c r="F12" s="147" t="n">
        <v>12</v>
      </c>
      <c r="G12" s="458" t="n">
        <f aca="false">SUM(I12:M12)</f>
        <v>22</v>
      </c>
      <c r="H12" s="147" t="n">
        <v>10</v>
      </c>
      <c r="I12" s="147" t="n">
        <v>18</v>
      </c>
      <c r="J12" s="147" t="n">
        <v>3</v>
      </c>
      <c r="K12" s="147" t="n">
        <v>0</v>
      </c>
      <c r="L12" s="147" t="n">
        <v>1</v>
      </c>
      <c r="M12" s="147" t="n">
        <v>0</v>
      </c>
      <c r="N12" s="459" t="str">
        <f aca="false">IF(E12="","",IF(E12="Nije ocijenjen","",IF(E12="Ocijenjen",IF(G12&lt;10,"Član 18. stav 7. Kriterija",(L12+(M12/2))/(G12)))))</f>
        <v/>
      </c>
      <c r="O12" s="460" t="str">
        <f aca="false">IF(E12="","",IF(E12="Nije ocijenjen","",IF(E12="Ocijenjen",IF(N12="Član 18. stav 7. Kriterija","",IF(N12&gt;0.4,0,IF(N12&gt;0.3,5,IF(N12&gt;0.2,10,IF(N12&gt;0.1,15,IF(N12&gt;0.05,20,IF(N12&lt;=0.05,25,))))))))))</f>
        <v/>
      </c>
      <c r="P12" s="459" t="str">
        <f aca="false">IF(E12="","",IF(E12="Nije ocijenjen","",IF(E12="Ocijenjen",IF(F12=0,"",((L12+K12+(M12/2))/(F12))))))</f>
        <v/>
      </c>
      <c r="Q12" s="460" t="str">
        <f aca="false">IF(E12="","",IF(E12="Nije ocijenjen","",IF(E12="Ocijenjen",IF(P12&gt;0.2,0,IF(P12&gt;0.15,1,IF(P12&gt;0.1,2,IF(P12&gt;0.06,3,IF(P12&gt;0.03,4,IF(P12&lt;=0.03,5,)))))))))</f>
        <v/>
      </c>
      <c r="R12" s="461" t="str">
        <f aca="false">IF(E12="","",IF(E12="Nije ocijenjen","",IF(E12="Ocijenjen",IF(N12="Član 18. stav 7. Kriterija",Q12,O12+Q12))))</f>
        <v/>
      </c>
      <c r="S12" s="462" t="n">
        <f aca="false">IF(F12=0,"",IF(F12=0,1,0.83*((G12-L12-M12/2)/G12)+0.17*((F12-K12-L12-M12/2)/F12)))</f>
        <v>0.948106060606061</v>
      </c>
      <c r="T12" s="195" t="s">
        <v>119</v>
      </c>
    </row>
    <row r="13" customFormat="false" ht="15" hidden="false" customHeight="false" outlineLevel="0" collapsed="false">
      <c r="A13" s="455" t="n">
        <v>4</v>
      </c>
      <c r="B13" s="456" t="str">
        <f aca="false">IF('Tabela II'!B12="","",'Tabela II'!B12)</f>
        <v>Katica Artuković</v>
      </c>
      <c r="C13" s="456" t="str">
        <f aca="false">IF('Tabela II'!D12="","",'Tabela II'!D12)</f>
        <v>sudsko odjeljenje</v>
      </c>
      <c r="D13" s="456" t="str">
        <f aca="false">IF('Tabela II'!E12="","",'Tabela II'!E12)</f>
        <v>Sudija</v>
      </c>
      <c r="E13" s="457"/>
      <c r="F13" s="147" t="n">
        <v>169</v>
      </c>
      <c r="G13" s="458" t="n">
        <f aca="false">SUM(I13:M13)</f>
        <v>4</v>
      </c>
      <c r="H13" s="147" t="n">
        <v>4</v>
      </c>
      <c r="I13" s="147" t="n">
        <v>2</v>
      </c>
      <c r="J13" s="147" t="n">
        <v>1</v>
      </c>
      <c r="K13" s="147" t="n">
        <v>0</v>
      </c>
      <c r="L13" s="147" t="n">
        <v>1</v>
      </c>
      <c r="M13" s="147" t="n">
        <v>0</v>
      </c>
      <c r="N13" s="459" t="str">
        <f aca="false">IF(E13="","",IF(E13="Nije ocijenjen","",IF(E13="Ocijenjen",IF(G13&lt;10,"Član 18. stav 7. Kriterija",(L13+(M13/2))/(G13)))))</f>
        <v/>
      </c>
      <c r="O13" s="460" t="str">
        <f aca="false">IF(E13="","",IF(E13="Nije ocijenjen","",IF(E13="Ocijenjen",IF(N13="Član 18. stav 7. Kriterija","",IF(N13&gt;0.4,0,IF(N13&gt;0.3,5,IF(N13&gt;0.2,10,IF(N13&gt;0.1,15,IF(N13&gt;0.05,20,IF(N13&lt;=0.05,25,))))))))))</f>
        <v/>
      </c>
      <c r="P13" s="459" t="str">
        <f aca="false">IF(E13="","",IF(E13="Nije ocijenjen","",IF(E13="Ocijenjen",IF(F13=0,"",((L13+K13+(M13/2))/(F13))))))</f>
        <v/>
      </c>
      <c r="Q13" s="460" t="str">
        <f aca="false">IF(E13="","",IF(E13="Nije ocijenjen","",IF(E13="Ocijenjen",IF(P13&gt;0.2,0,IF(P13&gt;0.15,1,IF(P13&gt;0.1,2,IF(P13&gt;0.06,3,IF(P13&gt;0.03,4,IF(P13&lt;=0.03,5,)))))))))</f>
        <v/>
      </c>
      <c r="R13" s="461" t="str">
        <f aca="false">IF(E13="","",IF(E13="Nije ocijenjen","",IF(E13="Ocijenjen",IF(N13="Član 18. stav 7. Kriterija",Q13,O13+Q13))))</f>
        <v/>
      </c>
      <c r="S13" s="462" t="n">
        <f aca="false">IF(F13=0,"",IF(F13=0,1,0.83*((G13-L13-M13/2)/G13)+0.17*((F13-K13-L13-M13/2)/F13)))</f>
        <v>0.791494082840237</v>
      </c>
      <c r="T13" s="463" t="s">
        <v>120</v>
      </c>
    </row>
    <row r="14" customFormat="false" ht="15" hidden="false" customHeight="false" outlineLevel="0" collapsed="false">
      <c r="A14" s="455" t="n">
        <v>5</v>
      </c>
      <c r="B14" s="456" t="str">
        <f aca="false">IF('Tabela II'!B13="","",'Tabela II'!B13)</f>
        <v>Franjo Ravlija</v>
      </c>
      <c r="C14" s="456" t="str">
        <f aca="false">IF('Tabela II'!D13="","",'Tabela II'!D13)</f>
        <v>sudsko odjeljenje</v>
      </c>
      <c r="D14" s="456" t="str">
        <f aca="false">IF('Tabela II'!E13="","",'Tabela II'!E13)</f>
        <v>Sudija</v>
      </c>
      <c r="E14" s="457"/>
      <c r="F14" s="147" t="n">
        <v>47</v>
      </c>
      <c r="G14" s="458" t="n">
        <f aca="false">SUM(I14:M14)</f>
        <v>8</v>
      </c>
      <c r="H14" s="147" t="n">
        <v>24</v>
      </c>
      <c r="I14" s="147" t="n">
        <v>7</v>
      </c>
      <c r="J14" s="147" t="n">
        <v>1</v>
      </c>
      <c r="K14" s="147" t="n">
        <v>0</v>
      </c>
      <c r="L14" s="147" t="n">
        <v>0</v>
      </c>
      <c r="M14" s="147" t="n">
        <v>0</v>
      </c>
      <c r="N14" s="459" t="str">
        <f aca="false">IF(E14="","",IF(E14="Nije ocijenjen","",IF(E14="Ocijenjen",IF(G14&lt;10,"Član 18. stav 7. Kriterija",(L14+(M14/2))/(G14)))))</f>
        <v/>
      </c>
      <c r="O14" s="460" t="str">
        <f aca="false">IF(E14="","",IF(E14="Nije ocijenjen","",IF(E14="Ocijenjen",IF(N14="Član 18. stav 7. Kriterija","",IF(N14&gt;0.4,0,IF(N14&gt;0.3,5,IF(N14&gt;0.2,10,IF(N14&gt;0.1,15,IF(N14&gt;0.05,20,IF(N14&lt;=0.05,25,))))))))))</f>
        <v/>
      </c>
      <c r="P14" s="459" t="str">
        <f aca="false">IF(E14="","",IF(E14="Nije ocijenjen","",IF(E14="Ocijenjen",IF(F14=0,"",((L14+K14+(M14/2))/(F14))))))</f>
        <v/>
      </c>
      <c r="Q14" s="460" t="str">
        <f aca="false">IF(E14="","",IF(E14="Nije ocijenjen","",IF(E14="Ocijenjen",IF(P14&gt;0.2,0,IF(P14&gt;0.15,1,IF(P14&gt;0.1,2,IF(P14&gt;0.06,3,IF(P14&gt;0.03,4,IF(P14&lt;=0.03,5,)))))))))</f>
        <v/>
      </c>
      <c r="R14" s="461" t="str">
        <f aca="false">IF(E14="","",IF(E14="Nije ocijenjen","",IF(E14="Ocijenjen",IF(N14="Član 18. stav 7. Kriterija",Q14,O14+Q14))))</f>
        <v/>
      </c>
      <c r="S14" s="462" t="n">
        <f aca="false">IF(F14=0,"",IF(F14=0,1,0.83*((G14-L14-M14/2)/G14)+0.17*((F14-K14-L14-M14/2)/F14)))</f>
        <v>1</v>
      </c>
      <c r="T14" s="463" t="s">
        <v>121</v>
      </c>
    </row>
    <row r="15" customFormat="false" ht="15" hidden="false" customHeight="false" outlineLevel="0" collapsed="false">
      <c r="A15" s="455" t="n">
        <v>6</v>
      </c>
      <c r="B15" s="456" t="str">
        <f aca="false">IF('Tabela II'!B14="","",'Tabela II'!B14)</f>
        <v/>
      </c>
      <c r="C15" s="456" t="str">
        <f aca="false">IF('Tabela II'!D14="","",'Tabela II'!D14)</f>
        <v/>
      </c>
      <c r="D15" s="456" t="str">
        <f aca="false">IF('Tabela II'!E14="","",'Tabela II'!E14)</f>
        <v/>
      </c>
      <c r="E15" s="457"/>
      <c r="F15" s="147"/>
      <c r="G15" s="458" t="n">
        <f aca="false">SUM(I15:M15)</f>
        <v>0</v>
      </c>
      <c r="H15" s="147"/>
      <c r="I15" s="147"/>
      <c r="J15" s="147"/>
      <c r="K15" s="147"/>
      <c r="L15" s="147"/>
      <c r="M15" s="147"/>
      <c r="N15" s="459" t="str">
        <f aca="false">IF(E15="","",IF(E15="Nije ocijenjen","",IF(E15="Ocijenjen",IF(G15&lt;10,"Član 18. stav 7. Kriterija",(L15+(M15/2))/(G15)))))</f>
        <v/>
      </c>
      <c r="O15" s="460" t="str">
        <f aca="false">IF(E15="","",IF(E15="Nije ocijenjen","",IF(E15="Ocijenjen",IF(N15="Član 18. stav 7. Kriterija","",IF(N15&gt;0.4,0,IF(N15&gt;0.3,5,IF(N15&gt;0.2,10,IF(N15&gt;0.1,15,IF(N15&gt;0.05,20,IF(N15&lt;=0.05,25,))))))))))</f>
        <v/>
      </c>
      <c r="P15" s="459" t="str">
        <f aca="false">IF(E15="","",IF(E15="Nije ocijenjen","",IF(E15="Ocijenjen",IF(F15=0,"",((L15+K15+(M15/2))/(F15))))))</f>
        <v/>
      </c>
      <c r="Q15" s="460" t="str">
        <f aca="false">IF(E15="","",IF(E15="Nije ocijenjen","",IF(E15="Ocijenjen",IF(P15&gt;0.2,0,IF(P15&gt;0.15,1,IF(P15&gt;0.1,2,IF(P15&gt;0.06,3,IF(P15&gt;0.03,4,IF(P15&lt;=0.03,5,)))))))))</f>
        <v/>
      </c>
      <c r="R15" s="461" t="str">
        <f aca="false">IF(E15="","",IF(E15="Nije ocijenjen","",IF(E15="Ocijenjen",IF(N15="Član 18. stav 7. Kriterija",Q15,O15+Q15))))</f>
        <v/>
      </c>
      <c r="S15" s="462" t="str">
        <f aca="false">IF(F15=0,"",IF(F15=0,1,0.83*((G15-L15-M15/2)/G15)+0.17*((F15-K15-L15-M15/2)/F15)))</f>
        <v/>
      </c>
      <c r="T15" s="195" t="s">
        <v>122</v>
      </c>
    </row>
    <row r="16" customFormat="false" ht="15" hidden="false" customHeight="false" outlineLevel="0" collapsed="false">
      <c r="A16" s="455" t="n">
        <v>7</v>
      </c>
      <c r="B16" s="456" t="str">
        <f aca="false">IF('Tabela II'!B15="","",'Tabela II'!B15)</f>
        <v/>
      </c>
      <c r="C16" s="456" t="str">
        <f aca="false">IF('Tabela II'!D15="","",'Tabela II'!D15)</f>
        <v/>
      </c>
      <c r="D16" s="456" t="str">
        <f aca="false">IF('Tabela II'!E15="","",'Tabela II'!E15)</f>
        <v/>
      </c>
      <c r="E16" s="457"/>
      <c r="F16" s="147"/>
      <c r="G16" s="458" t="n">
        <f aca="false">SUM(I16:M16)</f>
        <v>0</v>
      </c>
      <c r="H16" s="147"/>
      <c r="I16" s="147"/>
      <c r="J16" s="147"/>
      <c r="K16" s="147"/>
      <c r="L16" s="147"/>
      <c r="M16" s="147"/>
      <c r="N16" s="459" t="str">
        <f aca="false">IF(E16="","",IF(E16="Nije ocijenjen","",IF(E16="Ocijenjen",IF(G16&lt;10,"Član 18. stav 7. Kriterija",(L16+(M16/2))/(G16)))))</f>
        <v/>
      </c>
      <c r="O16" s="460" t="str">
        <f aca="false">IF(E16="","",IF(E16="Nije ocijenjen","",IF(E16="Ocijenjen",IF(N16="Član 18. stav 7. Kriterija","",IF(N16&gt;0.4,0,IF(N16&gt;0.3,5,IF(N16&gt;0.2,10,IF(N16&gt;0.1,15,IF(N16&gt;0.05,20,IF(N16&lt;=0.05,25,))))))))))</f>
        <v/>
      </c>
      <c r="P16" s="459" t="str">
        <f aca="false">IF(E16="","",IF(E16="Nije ocijenjen","",IF(E16="Ocijenjen",IF(F16=0,"",((L16+K16+(M16/2))/(F16))))))</f>
        <v/>
      </c>
      <c r="Q16" s="460" t="str">
        <f aca="false">IF(E16="","",IF(E16="Nije ocijenjen","",IF(E16="Ocijenjen",IF(P16&gt;0.2,0,IF(P16&gt;0.15,1,IF(P16&gt;0.1,2,IF(P16&gt;0.06,3,IF(P16&gt;0.03,4,IF(P16&lt;=0.03,5,)))))))))</f>
        <v/>
      </c>
      <c r="R16" s="461" t="str">
        <f aca="false">IF(E16="","",IF(E16="Nije ocijenjen","",IF(E16="Ocijenjen",IF(N16="Član 18. stav 7. Kriterija",Q16,O16+Q16))))</f>
        <v/>
      </c>
      <c r="S16" s="462" t="str">
        <f aca="false">IF(F16=0,"",IF(F16=0,1,0.83*((G16-L16-M16/2)/G16)+0.17*((F16-K16-L16-M16/2)/F16)))</f>
        <v/>
      </c>
    </row>
    <row r="17" customFormat="false" ht="15" hidden="false" customHeight="false" outlineLevel="0" collapsed="false">
      <c r="A17" s="455" t="n">
        <v>8</v>
      </c>
      <c r="B17" s="456" t="str">
        <f aca="false">IF('Tabela II'!B16="","",'Tabela II'!B16)</f>
        <v/>
      </c>
      <c r="C17" s="456" t="str">
        <f aca="false">IF('Tabela II'!D16="","",'Tabela II'!D16)</f>
        <v/>
      </c>
      <c r="D17" s="456" t="str">
        <f aca="false">IF('Tabela II'!E16="","",'Tabela II'!E16)</f>
        <v/>
      </c>
      <c r="E17" s="457"/>
      <c r="F17" s="147"/>
      <c r="G17" s="458" t="n">
        <f aca="false">SUM(I17:M17)</f>
        <v>0</v>
      </c>
      <c r="H17" s="147"/>
      <c r="I17" s="147"/>
      <c r="J17" s="147"/>
      <c r="K17" s="147"/>
      <c r="L17" s="147"/>
      <c r="M17" s="147"/>
      <c r="N17" s="459" t="str">
        <f aca="false">IF(E17="","",IF(E17="Nije ocijenjen","",IF(E17="Ocijenjen",IF(G17&lt;10,"Član 18. stav 7. Kriterija",(L17+(M17/2))/(G17)))))</f>
        <v/>
      </c>
      <c r="O17" s="460" t="str">
        <f aca="false">IF(E17="","",IF(E17="Nije ocijenjen","",IF(E17="Ocijenjen",IF(N17="Član 18. stav 7. Kriterija","",IF(N17&gt;0.4,0,IF(N17&gt;0.3,5,IF(N17&gt;0.2,10,IF(N17&gt;0.1,15,IF(N17&gt;0.05,20,IF(N17&lt;=0.05,25,))))))))))</f>
        <v/>
      </c>
      <c r="P17" s="459" t="str">
        <f aca="false">IF(E17="","",IF(E17="Nije ocijenjen","",IF(E17="Ocijenjen",IF(F17=0,"",((L17+K17+(M17/2))/(F17))))))</f>
        <v/>
      </c>
      <c r="Q17" s="460" t="str">
        <f aca="false">IF(E17="","",IF(E17="Nije ocijenjen","",IF(E17="Ocijenjen",IF(P17&gt;0.2,0,IF(P17&gt;0.15,1,IF(P17&gt;0.1,2,IF(P17&gt;0.06,3,IF(P17&gt;0.03,4,IF(P17&lt;=0.03,5,)))))))))</f>
        <v/>
      </c>
      <c r="R17" s="461" t="str">
        <f aca="false">IF(E17="","",IF(E17="Nije ocijenjen","",IF(E17="Ocijenjen",IF(N17="Član 18. stav 7. Kriterija",Q17,O17+Q17))))</f>
        <v/>
      </c>
      <c r="S17" s="462" t="str">
        <f aca="false">IF(F17=0,"",IF(F17=0,1,0.83*((G17-L17-M17/2)/G17)+0.17*((F17-K17-L17-M17/2)/F17)))</f>
        <v/>
      </c>
      <c r="V17" s="142" t="s">
        <v>84</v>
      </c>
    </row>
    <row r="18" customFormat="false" ht="15" hidden="false" customHeight="false" outlineLevel="0" collapsed="false">
      <c r="A18" s="455" t="n">
        <v>9</v>
      </c>
      <c r="B18" s="456" t="str">
        <f aca="false">IF('Tabela II'!B17="","",'Tabela II'!B17)</f>
        <v/>
      </c>
      <c r="C18" s="456" t="str">
        <f aca="false">IF('Tabela II'!D17="","",'Tabela II'!D17)</f>
        <v/>
      </c>
      <c r="D18" s="456" t="str">
        <f aca="false">IF('Tabela II'!E17="","",'Tabela II'!E17)</f>
        <v/>
      </c>
      <c r="E18" s="457"/>
      <c r="F18" s="147"/>
      <c r="G18" s="458" t="n">
        <f aca="false">SUM(I18:M18)</f>
        <v>0</v>
      </c>
      <c r="H18" s="147"/>
      <c r="I18" s="147"/>
      <c r="J18" s="147"/>
      <c r="K18" s="147"/>
      <c r="L18" s="147"/>
      <c r="M18" s="147"/>
      <c r="N18" s="459" t="str">
        <f aca="false">IF(E18="","",IF(E18="Nije ocijenjen","",IF(E18="Ocijenjen",IF(G18&lt;10,"Član 18. stav 7. Kriterija",(L18+(M18/2))/(G18)))))</f>
        <v/>
      </c>
      <c r="O18" s="460" t="str">
        <f aca="false">IF(E18="","",IF(E18="Nije ocijenjen","",IF(E18="Ocijenjen",IF(N18="Član 18. stav 7. Kriterija","",IF(N18&gt;0.4,0,IF(N18&gt;0.3,5,IF(N18&gt;0.2,10,IF(N18&gt;0.1,15,IF(N18&gt;0.05,20,IF(N18&lt;=0.05,25,))))))))))</f>
        <v/>
      </c>
      <c r="P18" s="459" t="str">
        <f aca="false">IF(E18="","",IF(E18="Nije ocijenjen","",IF(E18="Ocijenjen",IF(F18=0,"",((L18+K18+(M18/2))/(F18))))))</f>
        <v/>
      </c>
      <c r="Q18" s="460" t="str">
        <f aca="false">IF(E18="","",IF(E18="Nije ocijenjen","",IF(E18="Ocijenjen",IF(P18&gt;0.2,0,IF(P18&gt;0.15,1,IF(P18&gt;0.1,2,IF(P18&gt;0.06,3,IF(P18&gt;0.03,4,IF(P18&lt;=0.03,5,)))))))))</f>
        <v/>
      </c>
      <c r="R18" s="461" t="str">
        <f aca="false">IF(E18="","",IF(E18="Nije ocijenjen","",IF(E18="Ocijenjen",IF(N18="Član 18. stav 7. Kriterija",Q18,O18+Q18))))</f>
        <v/>
      </c>
      <c r="S18" s="462" t="str">
        <f aca="false">IF(F18=0,"",IF(F18=0,1,0.83*((G18-L18-M18/2)/G18)+0.17*((F18-K18-L18-M18/2)/F18)))</f>
        <v/>
      </c>
      <c r="V18" s="142" t="s">
        <v>195</v>
      </c>
    </row>
    <row r="19" customFormat="false" ht="15" hidden="false" customHeight="false" outlineLevel="0" collapsed="false">
      <c r="A19" s="455" t="n">
        <v>10</v>
      </c>
      <c r="B19" s="456" t="str">
        <f aca="false">IF('Tabela II'!B18="","",'Tabela II'!B18)</f>
        <v/>
      </c>
      <c r="C19" s="456" t="str">
        <f aca="false">IF('Tabela II'!D18="","",'Tabela II'!D18)</f>
        <v/>
      </c>
      <c r="D19" s="456" t="str">
        <f aca="false">IF('Tabela II'!E18="","",'Tabela II'!E18)</f>
        <v/>
      </c>
      <c r="E19" s="457"/>
      <c r="F19" s="147"/>
      <c r="G19" s="458" t="n">
        <f aca="false">SUM(I19:M19)</f>
        <v>0</v>
      </c>
      <c r="H19" s="147"/>
      <c r="I19" s="147"/>
      <c r="J19" s="147"/>
      <c r="K19" s="147"/>
      <c r="L19" s="147"/>
      <c r="M19" s="147"/>
      <c r="N19" s="459" t="str">
        <f aca="false">IF(E19="","",IF(E19="Nije ocijenjen","",IF(E19="Ocijenjen",IF(G19&lt;10,"Član 18. stav 7. Kriterija",(L19+(M19/2))/(G19)))))</f>
        <v/>
      </c>
      <c r="O19" s="460" t="str">
        <f aca="false">IF(E19="","",IF(E19="Nije ocijenjen","",IF(E19="Ocijenjen",IF(N19="Član 18. stav 7. Kriterija","",IF(N19&gt;0.4,0,IF(N19&gt;0.3,5,IF(N19&gt;0.2,10,IF(N19&gt;0.1,15,IF(N19&gt;0.05,20,IF(N19&lt;=0.05,25,))))))))))</f>
        <v/>
      </c>
      <c r="P19" s="459" t="str">
        <f aca="false">IF(E19="","",IF(E19="Nije ocijenjen","",IF(E19="Ocijenjen",IF(F19=0,"",((L19+K19+(M19/2))/(F19))))))</f>
        <v/>
      </c>
      <c r="Q19" s="460" t="str">
        <f aca="false">IF(E19="","",IF(E19="Nije ocijenjen","",IF(E19="Ocijenjen",IF(P19&gt;0.2,0,IF(P19&gt;0.15,1,IF(P19&gt;0.1,2,IF(P19&gt;0.06,3,IF(P19&gt;0.03,4,IF(P19&lt;=0.03,5,)))))))))</f>
        <v/>
      </c>
      <c r="R19" s="461" t="str">
        <f aca="false">IF(E19="","",IF(E19="Nije ocijenjen","",IF(E19="Ocijenjen",IF(N19="Član 18. stav 7. Kriterija",Q19,O19+Q19))))</f>
        <v/>
      </c>
      <c r="S19" s="462" t="str">
        <f aca="false">IF(F19=0,"",IF(F19=0,1,0.83*((G19-L19-M19/2)/G19)+0.17*((F19-K19-L19-M19/2)/F19)))</f>
        <v/>
      </c>
    </row>
    <row r="20" customFormat="false" ht="15" hidden="false" customHeight="false" outlineLevel="0" collapsed="false">
      <c r="A20" s="455" t="n">
        <v>11</v>
      </c>
      <c r="B20" s="456" t="str">
        <f aca="false">IF('Tabela II'!B19="","",'Tabela II'!B19)</f>
        <v/>
      </c>
      <c r="C20" s="456" t="str">
        <f aca="false">IF('Tabela II'!D19="","",'Tabela II'!D19)</f>
        <v/>
      </c>
      <c r="D20" s="456" t="str">
        <f aca="false">IF('Tabela II'!E19="","",'Tabela II'!E19)</f>
        <v/>
      </c>
      <c r="E20" s="457"/>
      <c r="F20" s="147"/>
      <c r="G20" s="458" t="n">
        <f aca="false">SUM(I20:M20)</f>
        <v>0</v>
      </c>
      <c r="H20" s="147"/>
      <c r="I20" s="147"/>
      <c r="J20" s="147"/>
      <c r="K20" s="147"/>
      <c r="L20" s="147"/>
      <c r="M20" s="147"/>
      <c r="N20" s="459" t="str">
        <f aca="false">IF(E20="","",IF(E20="Nije ocijenjen","",IF(E20="Ocijenjen",IF(G20&lt;10,"Član 18. stav 7. Kriterija",(L20+(M20/2))/(G20)))))</f>
        <v/>
      </c>
      <c r="O20" s="460" t="str">
        <f aca="false">IF(E20="","",IF(E20="Nije ocijenjen","",IF(E20="Ocijenjen",IF(N20="Član 18. stav 7. Kriterija","",IF(N20&gt;0.4,0,IF(N20&gt;0.3,5,IF(N20&gt;0.2,10,IF(N20&gt;0.1,15,IF(N20&gt;0.05,20,IF(N20&lt;=0.05,25,))))))))))</f>
        <v/>
      </c>
      <c r="P20" s="459" t="str">
        <f aca="false">IF(E20="","",IF(E20="Nije ocijenjen","",IF(E20="Ocijenjen",IF(F20=0,"",((L20+K20+(M20/2))/(F20))))))</f>
        <v/>
      </c>
      <c r="Q20" s="460" t="str">
        <f aca="false">IF(E20="","",IF(E20="Nije ocijenjen","",IF(E20="Ocijenjen",IF(P20&gt;0.2,0,IF(P20&gt;0.15,1,IF(P20&gt;0.1,2,IF(P20&gt;0.06,3,IF(P20&gt;0.03,4,IF(P20&lt;=0.03,5,)))))))))</f>
        <v/>
      </c>
      <c r="R20" s="461" t="str">
        <f aca="false">IF(E20="","",IF(E20="Nije ocijenjen","",IF(E20="Ocijenjen",IF(N20="Član 18. stav 7. Kriterija",Q20,O20+Q20))))</f>
        <v/>
      </c>
      <c r="S20" s="462" t="str">
        <f aca="false">IF(F20=0,"",IF(F20=0,1,0.83*((G20-L20-M20/2)/G20)+0.17*((F20-K20-L20-M20/2)/F20)))</f>
        <v/>
      </c>
    </row>
    <row r="21" customFormat="false" ht="15" hidden="false" customHeight="false" outlineLevel="0" collapsed="false">
      <c r="A21" s="455" t="n">
        <v>12</v>
      </c>
      <c r="B21" s="456" t="str">
        <f aca="false">IF('Tabela II'!B20="","",'Tabela II'!B20)</f>
        <v/>
      </c>
      <c r="C21" s="456" t="str">
        <f aca="false">IF('Tabela II'!D20="","",'Tabela II'!D20)</f>
        <v/>
      </c>
      <c r="D21" s="456" t="str">
        <f aca="false">IF('Tabela II'!E20="","",'Tabela II'!E20)</f>
        <v/>
      </c>
      <c r="E21" s="457"/>
      <c r="F21" s="147"/>
      <c r="G21" s="458" t="n">
        <f aca="false">SUM(I21:M21)</f>
        <v>0</v>
      </c>
      <c r="H21" s="147"/>
      <c r="I21" s="147"/>
      <c r="J21" s="147"/>
      <c r="K21" s="147"/>
      <c r="L21" s="147"/>
      <c r="M21" s="147"/>
      <c r="N21" s="459" t="str">
        <f aca="false">IF(E21="","",IF(E21="Nije ocijenjen","",IF(E21="Ocijenjen",IF(G21&lt;10,"Član 18. stav 7. Kriterija",(L21+(M21/2))/(G21)))))</f>
        <v/>
      </c>
      <c r="O21" s="460" t="str">
        <f aca="false">IF(E21="","",IF(E21="Nije ocijenjen","",IF(E21="Ocijenjen",IF(N21="Član 18. stav 7. Kriterija","",IF(N21&gt;0.4,0,IF(N21&gt;0.3,5,IF(N21&gt;0.2,10,IF(N21&gt;0.1,15,IF(N21&gt;0.05,20,IF(N21&lt;=0.05,25,))))))))))</f>
        <v/>
      </c>
      <c r="P21" s="459" t="str">
        <f aca="false">IF(E21="","",IF(E21="Nije ocijenjen","",IF(E21="Ocijenjen",IF(F21=0,"",((L21+K21+(M21/2))/(F21))))))</f>
        <v/>
      </c>
      <c r="Q21" s="460" t="str">
        <f aca="false">IF(E21="","",IF(E21="Nije ocijenjen","",IF(E21="Ocijenjen",IF(P21&gt;0.2,0,IF(P21&gt;0.15,1,IF(P21&gt;0.1,2,IF(P21&gt;0.06,3,IF(P21&gt;0.03,4,IF(P21&lt;=0.03,5,)))))))))</f>
        <v/>
      </c>
      <c r="R21" s="461" t="str">
        <f aca="false">IF(E21="","",IF(E21="Nije ocijenjen","",IF(E21="Ocijenjen",IF(N21="Član 18. stav 7. Kriterija",Q21,O21+Q21))))</f>
        <v/>
      </c>
      <c r="S21" s="462" t="str">
        <f aca="false">IF(F21=0,"",IF(F21=0,1,0.83*((G21-L21-M21/2)/G21)+0.17*((F21-K21-L21-M21/2)/F21)))</f>
        <v/>
      </c>
    </row>
    <row r="22" customFormat="false" ht="15" hidden="false" customHeight="false" outlineLevel="0" collapsed="false">
      <c r="A22" s="455" t="n">
        <v>13</v>
      </c>
      <c r="B22" s="456" t="str">
        <f aca="false">IF('Tabela II'!B21="","",'Tabela II'!B21)</f>
        <v/>
      </c>
      <c r="C22" s="456" t="str">
        <f aca="false">IF('Tabela II'!D21="","",'Tabela II'!D21)</f>
        <v/>
      </c>
      <c r="D22" s="456" t="str">
        <f aca="false">IF('Tabela II'!E21="","",'Tabela II'!E21)</f>
        <v/>
      </c>
      <c r="E22" s="457"/>
      <c r="F22" s="147"/>
      <c r="G22" s="458" t="n">
        <f aca="false">SUM(I22:M22)</f>
        <v>0</v>
      </c>
      <c r="H22" s="147"/>
      <c r="I22" s="147"/>
      <c r="J22" s="147"/>
      <c r="K22" s="147"/>
      <c r="L22" s="147"/>
      <c r="M22" s="147"/>
      <c r="N22" s="459" t="str">
        <f aca="false">IF(E22="","",IF(E22="Nije ocijenjen","",IF(E22="Ocijenjen",IF(G22&lt;10,"Član 18. stav 7. Kriterija",(L22+(M22/2))/(G22)))))</f>
        <v/>
      </c>
      <c r="O22" s="460" t="str">
        <f aca="false">IF(E22="","",IF(E22="Nije ocijenjen","",IF(E22="Ocijenjen",IF(N22="Član 18. stav 7. Kriterija","",IF(N22&gt;0.4,0,IF(N22&gt;0.3,5,IF(N22&gt;0.2,10,IF(N22&gt;0.1,15,IF(N22&gt;0.05,20,IF(N22&lt;=0.05,25,))))))))))</f>
        <v/>
      </c>
      <c r="P22" s="459" t="str">
        <f aca="false">IF(E22="","",IF(E22="Nije ocijenjen","",IF(E22="Ocijenjen",IF(F22=0,"",((L22+K22+(M22/2))/(F22))))))</f>
        <v/>
      </c>
      <c r="Q22" s="460" t="str">
        <f aca="false">IF(E22="","",IF(E22="Nije ocijenjen","",IF(E22="Ocijenjen",IF(P22&gt;0.2,0,IF(P22&gt;0.15,1,IF(P22&gt;0.1,2,IF(P22&gt;0.06,3,IF(P22&gt;0.03,4,IF(P22&lt;=0.03,5,)))))))))</f>
        <v/>
      </c>
      <c r="R22" s="461" t="str">
        <f aca="false">IF(E22="","",IF(E22="Nije ocijenjen","",IF(E22="Ocijenjen",IF(N22="Član 18. stav 7. Kriterija",Q22,O22+Q22))))</f>
        <v/>
      </c>
      <c r="S22" s="462" t="str">
        <f aca="false">IF(F22=0,"",IF(F22=0,1,0.83*((G22-L22-M22/2)/G22)+0.17*((F22-K22-L22-M22/2)/F22)))</f>
        <v/>
      </c>
    </row>
    <row r="23" customFormat="false" ht="15" hidden="false" customHeight="false" outlineLevel="0" collapsed="false">
      <c r="A23" s="455" t="n">
        <v>14</v>
      </c>
      <c r="B23" s="456" t="str">
        <f aca="false">IF('Tabela II'!B22="","",'Tabela II'!B22)</f>
        <v/>
      </c>
      <c r="C23" s="456" t="str">
        <f aca="false">IF('Tabela II'!D22="","",'Tabela II'!D22)</f>
        <v/>
      </c>
      <c r="D23" s="456" t="str">
        <f aca="false">IF('Tabela II'!E22="","",'Tabela II'!E22)</f>
        <v/>
      </c>
      <c r="E23" s="457"/>
      <c r="F23" s="147"/>
      <c r="G23" s="458" t="n">
        <f aca="false">SUM(I23:M23)</f>
        <v>0</v>
      </c>
      <c r="H23" s="147"/>
      <c r="I23" s="147"/>
      <c r="J23" s="147"/>
      <c r="K23" s="147"/>
      <c r="L23" s="147"/>
      <c r="M23" s="147"/>
      <c r="N23" s="459" t="str">
        <f aca="false">IF(E23="","",IF(E23="Nije ocijenjen","",IF(E23="Ocijenjen",IF(G23&lt;10,"Član 18. stav 7. Kriterija",(L23+(M23/2))/(G23)))))</f>
        <v/>
      </c>
      <c r="O23" s="460" t="str">
        <f aca="false">IF(E23="","",IF(E23="Nije ocijenjen","",IF(E23="Ocijenjen",IF(N23="Član 18. stav 7. Kriterija","",IF(N23&gt;0.4,0,IF(N23&gt;0.3,5,IF(N23&gt;0.2,10,IF(N23&gt;0.1,15,IF(N23&gt;0.05,20,IF(N23&lt;=0.05,25,))))))))))</f>
        <v/>
      </c>
      <c r="P23" s="459" t="str">
        <f aca="false">IF(E23="","",IF(E23="Nije ocijenjen","",IF(E23="Ocijenjen",IF(F23=0,"",((L23+K23+(M23/2))/(F23))))))</f>
        <v/>
      </c>
      <c r="Q23" s="460" t="str">
        <f aca="false">IF(E23="","",IF(E23="Nije ocijenjen","",IF(E23="Ocijenjen",IF(P23&gt;0.2,0,IF(P23&gt;0.15,1,IF(P23&gt;0.1,2,IF(P23&gt;0.06,3,IF(P23&gt;0.03,4,IF(P23&lt;=0.03,5,)))))))))</f>
        <v/>
      </c>
      <c r="R23" s="461" t="str">
        <f aca="false">IF(E23="","",IF(E23="Nije ocijenjen","",IF(E23="Ocijenjen",IF(N23="Član 18. stav 7. Kriterija",Q23,O23+Q23))))</f>
        <v/>
      </c>
      <c r="S23" s="462" t="str">
        <f aca="false">IF(F23=0,"",IF(F23=0,1,0.83*((G23-L23-M23/2)/G23)+0.17*((F23-K23-L23-M23/2)/F23)))</f>
        <v/>
      </c>
    </row>
    <row r="24" customFormat="false" ht="15" hidden="false" customHeight="false" outlineLevel="0" collapsed="false">
      <c r="A24" s="455" t="n">
        <v>15</v>
      </c>
      <c r="B24" s="456" t="str">
        <f aca="false">IF('Tabela II'!B23="","",'Tabela II'!B23)</f>
        <v/>
      </c>
      <c r="C24" s="456" t="str">
        <f aca="false">IF('Tabela II'!D23="","",'Tabela II'!D23)</f>
        <v/>
      </c>
      <c r="D24" s="456" t="str">
        <f aca="false">IF('Tabela II'!E23="","",'Tabela II'!E23)</f>
        <v/>
      </c>
      <c r="E24" s="457"/>
      <c r="F24" s="147"/>
      <c r="G24" s="458" t="n">
        <f aca="false">SUM(I24:M24)</f>
        <v>0</v>
      </c>
      <c r="H24" s="147"/>
      <c r="I24" s="147"/>
      <c r="J24" s="147"/>
      <c r="K24" s="147"/>
      <c r="L24" s="147"/>
      <c r="M24" s="147"/>
      <c r="N24" s="459" t="str">
        <f aca="false">IF(E24="","",IF(E24="Nije ocijenjen","",IF(E24="Ocijenjen",IF(G24&lt;10,"Član 18. stav 7. Kriterija",(L24+(M24/2))/(G24)))))</f>
        <v/>
      </c>
      <c r="O24" s="460" t="str">
        <f aca="false">IF(E24="","",IF(E24="Nije ocijenjen","",IF(E24="Ocijenjen",IF(N24="Član 18. stav 7. Kriterija","",IF(N24&gt;0.4,0,IF(N24&gt;0.3,5,IF(N24&gt;0.2,10,IF(N24&gt;0.1,15,IF(N24&gt;0.05,20,IF(N24&lt;=0.05,25,))))))))))</f>
        <v/>
      </c>
      <c r="P24" s="459" t="str">
        <f aca="false">IF(E24="","",IF(E24="Nije ocijenjen","",IF(E24="Ocijenjen",IF(F24=0,"",((L24+K24+(M24/2))/(F24))))))</f>
        <v/>
      </c>
      <c r="Q24" s="460" t="str">
        <f aca="false">IF(E24="","",IF(E24="Nije ocijenjen","",IF(E24="Ocijenjen",IF(P24&gt;0.2,0,IF(P24&gt;0.15,1,IF(P24&gt;0.1,2,IF(P24&gt;0.06,3,IF(P24&gt;0.03,4,IF(P24&lt;=0.03,5,)))))))))</f>
        <v/>
      </c>
      <c r="R24" s="461" t="str">
        <f aca="false">IF(E24="","",IF(E24="Nije ocijenjen","",IF(E24="Ocijenjen",IF(N24="Član 18. stav 7. Kriterija",Q24,O24+Q24))))</f>
        <v/>
      </c>
      <c r="S24" s="462" t="str">
        <f aca="false">IF(F24=0,"",IF(F24=0,1,0.83*((G24-L24-M24/2)/G24)+0.17*((F24-K24-L24-M24/2)/F24)))</f>
        <v/>
      </c>
    </row>
    <row r="25" customFormat="false" ht="15" hidden="false" customHeight="false" outlineLevel="0" collapsed="false">
      <c r="A25" s="455" t="n">
        <v>16</v>
      </c>
      <c r="B25" s="456" t="str">
        <f aca="false">IF('Tabela II'!B24="","",'Tabela II'!B24)</f>
        <v/>
      </c>
      <c r="C25" s="456" t="str">
        <f aca="false">IF('Tabela II'!D24="","",'Tabela II'!D24)</f>
        <v/>
      </c>
      <c r="D25" s="456" t="str">
        <f aca="false">IF('Tabela II'!E24="","",'Tabela II'!E24)</f>
        <v/>
      </c>
      <c r="E25" s="457"/>
      <c r="F25" s="147"/>
      <c r="G25" s="458" t="n">
        <f aca="false">SUM(I25:M25)</f>
        <v>0</v>
      </c>
      <c r="H25" s="147"/>
      <c r="I25" s="147"/>
      <c r="J25" s="147"/>
      <c r="K25" s="147"/>
      <c r="L25" s="147"/>
      <c r="M25" s="147"/>
      <c r="N25" s="459" t="str">
        <f aca="false">IF(E25="","",IF(E25="Nije ocijenjen","",IF(E25="Ocijenjen",IF(G25&lt;10,"Član 18. stav 7. Kriterija",(L25+(M25/2))/(G25)))))</f>
        <v/>
      </c>
      <c r="O25" s="460" t="str">
        <f aca="false">IF(E25="","",IF(E25="Nije ocijenjen","",IF(E25="Ocijenjen",IF(N25="Član 18. stav 7. Kriterija","",IF(N25&gt;0.4,0,IF(N25&gt;0.3,5,IF(N25&gt;0.2,10,IF(N25&gt;0.1,15,IF(N25&gt;0.05,20,IF(N25&lt;=0.05,25,))))))))))</f>
        <v/>
      </c>
      <c r="P25" s="459" t="str">
        <f aca="false">IF(E25="","",IF(E25="Nije ocijenjen","",IF(E25="Ocijenjen",IF(F25=0,"",((L25+K25+(M25/2))/(F25))))))</f>
        <v/>
      </c>
      <c r="Q25" s="460" t="str">
        <f aca="false">IF(E25="","",IF(E25="Nije ocijenjen","",IF(E25="Ocijenjen",IF(P25&gt;0.2,0,IF(P25&gt;0.15,1,IF(P25&gt;0.1,2,IF(P25&gt;0.06,3,IF(P25&gt;0.03,4,IF(P25&lt;=0.03,5,)))))))))</f>
        <v/>
      </c>
      <c r="R25" s="461" t="str">
        <f aca="false">IF(E25="","",IF(E25="Nije ocijenjen","",IF(E25="Ocijenjen",IF(N25="Član 18. stav 7. Kriterija",Q25,O25+Q25))))</f>
        <v/>
      </c>
      <c r="S25" s="462" t="str">
        <f aca="false">IF(F25=0,"",IF(F25=0,1,0.83*((G25-L25-M25/2)/G25)+0.17*((F25-K25-L25-M25/2)/F25)))</f>
        <v/>
      </c>
    </row>
    <row r="26" customFormat="false" ht="15" hidden="false" customHeight="false" outlineLevel="0" collapsed="false">
      <c r="A26" s="455" t="n">
        <v>17</v>
      </c>
      <c r="B26" s="456" t="str">
        <f aca="false">IF('Tabela II'!B25="","",'Tabela II'!B25)</f>
        <v/>
      </c>
      <c r="C26" s="456" t="str">
        <f aca="false">IF('Tabela II'!D25="","",'Tabela II'!D25)</f>
        <v/>
      </c>
      <c r="D26" s="456" t="str">
        <f aca="false">IF('Tabela II'!E25="","",'Tabela II'!E25)</f>
        <v/>
      </c>
      <c r="E26" s="457"/>
      <c r="F26" s="147"/>
      <c r="G26" s="458" t="n">
        <f aca="false">SUM(I26:M26)</f>
        <v>0</v>
      </c>
      <c r="H26" s="147"/>
      <c r="I26" s="147"/>
      <c r="J26" s="147"/>
      <c r="K26" s="147"/>
      <c r="L26" s="147"/>
      <c r="M26" s="147"/>
      <c r="N26" s="459" t="str">
        <f aca="false">IF(E26="","",IF(E26="Nije ocijenjen","",IF(E26="Ocijenjen",IF(G26&lt;10,"Član 18. stav 7. Kriterija",(L26+(M26/2))/(G26)))))</f>
        <v/>
      </c>
      <c r="O26" s="460" t="str">
        <f aca="false">IF(E26="","",IF(E26="Nije ocijenjen","",IF(E26="Ocijenjen",IF(N26="Član 18. stav 7. Kriterija","",IF(N26&gt;0.4,0,IF(N26&gt;0.3,5,IF(N26&gt;0.2,10,IF(N26&gt;0.1,15,IF(N26&gt;0.05,20,IF(N26&lt;=0.05,25,))))))))))</f>
        <v/>
      </c>
      <c r="P26" s="459" t="str">
        <f aca="false">IF(E26="","",IF(E26="Nije ocijenjen","",IF(E26="Ocijenjen",IF(F26=0,"",((L26+K26+(M26/2))/(F26))))))</f>
        <v/>
      </c>
      <c r="Q26" s="460" t="str">
        <f aca="false">IF(E26="","",IF(E26="Nije ocijenjen","",IF(E26="Ocijenjen",IF(P26&gt;0.2,0,IF(P26&gt;0.15,1,IF(P26&gt;0.1,2,IF(P26&gt;0.06,3,IF(P26&gt;0.03,4,IF(P26&lt;=0.03,5,)))))))))</f>
        <v/>
      </c>
      <c r="R26" s="461" t="str">
        <f aca="false">IF(E26="","",IF(E26="Nije ocijenjen","",IF(E26="Ocijenjen",IF(N26="Član 18. stav 7. Kriterija",Q26,O26+Q26))))</f>
        <v/>
      </c>
      <c r="S26" s="462" t="str">
        <f aca="false">IF(F26=0,"",IF(F26=0,1,0.83*((G26-L26-M26/2)/G26)+0.17*((F26-K26-L26-M26/2)/F26)))</f>
        <v/>
      </c>
    </row>
    <row r="27" customFormat="false" ht="15" hidden="false" customHeight="false" outlineLevel="0" collapsed="false">
      <c r="A27" s="455" t="n">
        <v>18</v>
      </c>
      <c r="B27" s="456" t="str">
        <f aca="false">IF('Tabela II'!B26="","",'Tabela II'!B26)</f>
        <v/>
      </c>
      <c r="C27" s="456" t="str">
        <f aca="false">IF('Tabela II'!D26="","",'Tabela II'!D26)</f>
        <v/>
      </c>
      <c r="D27" s="456" t="str">
        <f aca="false">IF('Tabela II'!E26="","",'Tabela II'!E26)</f>
        <v/>
      </c>
      <c r="E27" s="457"/>
      <c r="F27" s="147"/>
      <c r="G27" s="458" t="n">
        <f aca="false">SUM(I27:M27)</f>
        <v>0</v>
      </c>
      <c r="H27" s="147"/>
      <c r="I27" s="147"/>
      <c r="J27" s="147"/>
      <c r="K27" s="147"/>
      <c r="L27" s="147"/>
      <c r="M27" s="147"/>
      <c r="N27" s="459" t="str">
        <f aca="false">IF(E27="","",IF(E27="Nije ocijenjen","",IF(E27="Ocijenjen",IF(G27&lt;10,"Član 18. stav 7. Kriterija",(L27+(M27/2))/(G27)))))</f>
        <v/>
      </c>
      <c r="O27" s="460" t="str">
        <f aca="false">IF(E27="","",IF(E27="Nije ocijenjen","",IF(E27="Ocijenjen",IF(N27="Član 18. stav 7. Kriterija","",IF(N27&gt;0.4,0,IF(N27&gt;0.3,5,IF(N27&gt;0.2,10,IF(N27&gt;0.1,15,IF(N27&gt;0.05,20,IF(N27&lt;=0.05,25,))))))))))</f>
        <v/>
      </c>
      <c r="P27" s="459" t="str">
        <f aca="false">IF(E27="","",IF(E27="Nije ocijenjen","",IF(E27="Ocijenjen",IF(F27=0,"",((L27+K27+(M27/2))/(F27))))))</f>
        <v/>
      </c>
      <c r="Q27" s="460" t="str">
        <f aca="false">IF(E27="","",IF(E27="Nije ocijenjen","",IF(E27="Ocijenjen",IF(P27&gt;0.2,0,IF(P27&gt;0.15,1,IF(P27&gt;0.1,2,IF(P27&gt;0.06,3,IF(P27&gt;0.03,4,IF(P27&lt;=0.03,5,)))))))))</f>
        <v/>
      </c>
      <c r="R27" s="461" t="str">
        <f aca="false">IF(E27="","",IF(E27="Nije ocijenjen","",IF(E27="Ocijenjen",IF(N27="Član 18. stav 7. Kriterija",Q27,O27+Q27))))</f>
        <v/>
      </c>
      <c r="S27" s="462" t="str">
        <f aca="false">IF(F27=0,"",IF(F27=0,1,0.83*((G27-L27-M27/2)/G27)+0.17*((F27-K27-L27-M27/2)/F27)))</f>
        <v/>
      </c>
    </row>
    <row r="28" customFormat="false" ht="15" hidden="false" customHeight="false" outlineLevel="0" collapsed="false">
      <c r="A28" s="455" t="n">
        <v>19</v>
      </c>
      <c r="B28" s="456" t="str">
        <f aca="false">IF('Tabela II'!B27="","",'Tabela II'!B27)</f>
        <v/>
      </c>
      <c r="C28" s="456" t="str">
        <f aca="false">IF('Tabela II'!D27="","",'Tabela II'!D27)</f>
        <v/>
      </c>
      <c r="D28" s="456" t="str">
        <f aca="false">IF('Tabela II'!E27="","",'Tabela II'!E27)</f>
        <v/>
      </c>
      <c r="E28" s="457"/>
      <c r="F28" s="147"/>
      <c r="G28" s="458" t="n">
        <f aca="false">SUM(I28:M28)</f>
        <v>0</v>
      </c>
      <c r="H28" s="147"/>
      <c r="I28" s="147"/>
      <c r="J28" s="147"/>
      <c r="K28" s="147"/>
      <c r="L28" s="147"/>
      <c r="M28" s="147"/>
      <c r="N28" s="459" t="str">
        <f aca="false">IF(E28="","",IF(E28="Nije ocijenjen","",IF(E28="Ocijenjen",IF(G28&lt;10,"Član 18. stav 7. Kriterija",(L28+(M28/2))/(G28)))))</f>
        <v/>
      </c>
      <c r="O28" s="460" t="str">
        <f aca="false">IF(E28="","",IF(E28="Nije ocijenjen","",IF(E28="Ocijenjen",IF(N28="Član 18. stav 7. Kriterija","",IF(N28&gt;0.4,0,IF(N28&gt;0.3,5,IF(N28&gt;0.2,10,IF(N28&gt;0.1,15,IF(N28&gt;0.05,20,IF(N28&lt;=0.05,25,))))))))))</f>
        <v/>
      </c>
      <c r="P28" s="459" t="str">
        <f aca="false">IF(E28="","",IF(E28="Nije ocijenjen","",IF(E28="Ocijenjen",IF(F28=0,"",((L28+K28+(M28/2))/(F28))))))</f>
        <v/>
      </c>
      <c r="Q28" s="460" t="str">
        <f aca="false">IF(E28="","",IF(E28="Nije ocijenjen","",IF(E28="Ocijenjen",IF(P28&gt;0.2,0,IF(P28&gt;0.15,1,IF(P28&gt;0.1,2,IF(P28&gt;0.06,3,IF(P28&gt;0.03,4,IF(P28&lt;=0.03,5,)))))))))</f>
        <v/>
      </c>
      <c r="R28" s="461" t="str">
        <f aca="false">IF(E28="","",IF(E28="Nije ocijenjen","",IF(E28="Ocijenjen",IF(N28="Član 18. stav 7. Kriterija",Q28,O28+Q28))))</f>
        <v/>
      </c>
      <c r="S28" s="462" t="str">
        <f aca="false">IF(F28=0,"",IF(F28=0,1,0.83*((G28-L28-M28/2)/G28)+0.17*((F28-K28-L28-M28/2)/F28)))</f>
        <v/>
      </c>
    </row>
    <row r="29" customFormat="false" ht="15" hidden="false" customHeight="false" outlineLevel="0" collapsed="false">
      <c r="A29" s="455" t="n">
        <v>20</v>
      </c>
      <c r="B29" s="456" t="str">
        <f aca="false">IF('Tabela II'!B28="","",'Tabela II'!B28)</f>
        <v/>
      </c>
      <c r="C29" s="456" t="str">
        <f aca="false">IF('Tabela II'!D28="","",'Tabela II'!D28)</f>
        <v/>
      </c>
      <c r="D29" s="456" t="str">
        <f aca="false">IF('Tabela II'!E28="","",'Tabela II'!E28)</f>
        <v/>
      </c>
      <c r="E29" s="457"/>
      <c r="F29" s="147"/>
      <c r="G29" s="458" t="n">
        <f aca="false">SUM(I29:M29)</f>
        <v>0</v>
      </c>
      <c r="H29" s="147"/>
      <c r="I29" s="147"/>
      <c r="J29" s="147"/>
      <c r="K29" s="147"/>
      <c r="L29" s="147"/>
      <c r="M29" s="147"/>
      <c r="N29" s="459" t="str">
        <f aca="false">IF(E29="","",IF(E29="Nije ocijenjen","",IF(E29="Ocijenjen",IF(G29&lt;10,"Član 18. stav 7. Kriterija",(L29+(M29/2))/(G29)))))</f>
        <v/>
      </c>
      <c r="O29" s="460" t="str">
        <f aca="false">IF(E29="","",IF(E29="Nije ocijenjen","",IF(E29="Ocijenjen",IF(N29="Član 18. stav 7. Kriterija","",IF(N29&gt;0.4,0,IF(N29&gt;0.3,5,IF(N29&gt;0.2,10,IF(N29&gt;0.1,15,IF(N29&gt;0.05,20,IF(N29&lt;=0.05,25,))))))))))</f>
        <v/>
      </c>
      <c r="P29" s="459" t="str">
        <f aca="false">IF(E29="","",IF(E29="Nije ocijenjen","",IF(E29="Ocijenjen",IF(F29=0,"",((L29+K29+(M29/2))/(F29))))))</f>
        <v/>
      </c>
      <c r="Q29" s="460" t="str">
        <f aca="false">IF(E29="","",IF(E29="Nije ocijenjen","",IF(E29="Ocijenjen",IF(P29&gt;0.2,0,IF(P29&gt;0.15,1,IF(P29&gt;0.1,2,IF(P29&gt;0.06,3,IF(P29&gt;0.03,4,IF(P29&lt;=0.03,5,)))))))))</f>
        <v/>
      </c>
      <c r="R29" s="461" t="str">
        <f aca="false">IF(E29="","",IF(E29="Nije ocijenjen","",IF(E29="Ocijenjen",IF(N29="Član 18. stav 7. Kriterija",Q29,O29+Q29))))</f>
        <v/>
      </c>
      <c r="S29" s="462" t="str">
        <f aca="false">IF(F29=0,"",IF(F29=0,1,0.83*((G29-L29-M29/2)/G29)+0.17*((F29-K29-L29-M29/2)/F29)))</f>
        <v/>
      </c>
    </row>
    <row r="30" customFormat="false" ht="15" hidden="false" customHeight="false" outlineLevel="0" collapsed="false">
      <c r="A30" s="455" t="n">
        <v>21</v>
      </c>
      <c r="B30" s="456" t="str">
        <f aca="false">IF('Tabela II'!B29="","",'Tabela II'!B29)</f>
        <v/>
      </c>
      <c r="C30" s="456" t="str">
        <f aca="false">IF('Tabela II'!D29="","",'Tabela II'!D29)</f>
        <v/>
      </c>
      <c r="D30" s="456" t="str">
        <f aca="false">IF('Tabela II'!E29="","",'Tabela II'!E29)</f>
        <v/>
      </c>
      <c r="E30" s="457"/>
      <c r="F30" s="147"/>
      <c r="G30" s="458" t="n">
        <f aca="false">SUM(I30:M30)</f>
        <v>0</v>
      </c>
      <c r="H30" s="147"/>
      <c r="I30" s="147"/>
      <c r="J30" s="147"/>
      <c r="K30" s="147"/>
      <c r="L30" s="147"/>
      <c r="M30" s="147"/>
      <c r="N30" s="459" t="str">
        <f aca="false">IF(E30="","",IF(E30="Nije ocijenjen","",IF(E30="Ocijenjen",IF(G30&lt;10,"Član 18. stav 7. Kriterija",(L30+(M30/2))/(G30)))))</f>
        <v/>
      </c>
      <c r="O30" s="460" t="str">
        <f aca="false">IF(E30="","",IF(E30="Nije ocijenjen","",IF(E30="Ocijenjen",IF(N30="Član 18. stav 7. Kriterija","",IF(N30&gt;0.4,0,IF(N30&gt;0.3,5,IF(N30&gt;0.2,10,IF(N30&gt;0.1,15,IF(N30&gt;0.05,20,IF(N30&lt;=0.05,25,))))))))))</f>
        <v/>
      </c>
      <c r="P30" s="459" t="str">
        <f aca="false">IF(E30="","",IF(E30="Nije ocijenjen","",IF(E30="Ocijenjen",IF(F30=0,"",((L30+K30+(M30/2))/(F30))))))</f>
        <v/>
      </c>
      <c r="Q30" s="460" t="str">
        <f aca="false">IF(E30="","",IF(E30="Nije ocijenjen","",IF(E30="Ocijenjen",IF(P30&gt;0.2,0,IF(P30&gt;0.15,1,IF(P30&gt;0.1,2,IF(P30&gt;0.06,3,IF(P30&gt;0.03,4,IF(P30&lt;=0.03,5,)))))))))</f>
        <v/>
      </c>
      <c r="R30" s="461" t="str">
        <f aca="false">IF(E30="","",IF(E30="Nije ocijenjen","",IF(E30="Ocijenjen",IF(N30="Član 18. stav 7. Kriterija",Q30,O30+Q30))))</f>
        <v/>
      </c>
      <c r="S30" s="462" t="str">
        <f aca="false">IF(F30=0,"",IF(F30=0,1,0.83*((G30-L30-M30/2)/G30)+0.17*((F30-K30-L30-M30/2)/F30)))</f>
        <v/>
      </c>
    </row>
    <row r="31" customFormat="false" ht="15" hidden="false" customHeight="false" outlineLevel="0" collapsed="false">
      <c r="A31" s="455" t="n">
        <v>22</v>
      </c>
      <c r="B31" s="456" t="str">
        <f aca="false">IF('Tabela II'!B30="","",'Tabela II'!B30)</f>
        <v/>
      </c>
      <c r="C31" s="456" t="str">
        <f aca="false">IF('Tabela II'!D30="","",'Tabela II'!D30)</f>
        <v/>
      </c>
      <c r="D31" s="456" t="str">
        <f aca="false">IF('Tabela II'!E30="","",'Tabela II'!E30)</f>
        <v/>
      </c>
      <c r="E31" s="457"/>
      <c r="F31" s="147"/>
      <c r="G31" s="458" t="n">
        <f aca="false">SUM(I31:M31)</f>
        <v>0</v>
      </c>
      <c r="H31" s="147"/>
      <c r="I31" s="147"/>
      <c r="J31" s="147"/>
      <c r="K31" s="147"/>
      <c r="L31" s="147"/>
      <c r="M31" s="147"/>
      <c r="N31" s="459" t="str">
        <f aca="false">IF(E31="","",IF(E31="Nije ocijenjen","",IF(E31="Ocijenjen",IF(G31&lt;10,"Član 18. stav 7. Kriterija",(L31+(M31/2))/(G31)))))</f>
        <v/>
      </c>
      <c r="O31" s="460" t="str">
        <f aca="false">IF(E31="","",IF(E31="Nije ocijenjen","",IF(E31="Ocijenjen",IF(N31="Član 18. stav 7. Kriterija","",IF(N31&gt;0.4,0,IF(N31&gt;0.3,5,IF(N31&gt;0.2,10,IF(N31&gt;0.1,15,IF(N31&gt;0.05,20,IF(N31&lt;=0.05,25,))))))))))</f>
        <v/>
      </c>
      <c r="P31" s="459" t="str">
        <f aca="false">IF(E31="","",IF(E31="Nije ocijenjen","",IF(E31="Ocijenjen",IF(F31=0,"",((L31+K31+(M31/2))/(F31))))))</f>
        <v/>
      </c>
      <c r="Q31" s="460" t="str">
        <f aca="false">IF(E31="","",IF(E31="Nije ocijenjen","",IF(E31="Ocijenjen",IF(P31&gt;0.2,0,IF(P31&gt;0.15,1,IF(P31&gt;0.1,2,IF(P31&gt;0.06,3,IF(P31&gt;0.03,4,IF(P31&lt;=0.03,5,)))))))))</f>
        <v/>
      </c>
      <c r="R31" s="461" t="str">
        <f aca="false">IF(E31="","",IF(E31="Nije ocijenjen","",IF(E31="Ocijenjen",IF(N31="Član 18. stav 7. Kriterija",Q31,O31+Q31))))</f>
        <v/>
      </c>
      <c r="S31" s="462" t="str">
        <f aca="false">IF(F31=0,"",IF(F31=0,1,0.83*((G31-L31-M31/2)/G31)+0.17*((F31-K31-L31-M31/2)/F31)))</f>
        <v/>
      </c>
    </row>
    <row r="32" customFormat="false" ht="15" hidden="false" customHeight="false" outlineLevel="0" collapsed="false">
      <c r="A32" s="455" t="n">
        <v>23</v>
      </c>
      <c r="B32" s="456" t="str">
        <f aca="false">IF('Tabela II'!B31="","",'Tabela II'!B31)</f>
        <v/>
      </c>
      <c r="C32" s="456" t="str">
        <f aca="false">IF('Tabela II'!D31="","",'Tabela II'!D31)</f>
        <v/>
      </c>
      <c r="D32" s="456" t="str">
        <f aca="false">IF('Tabela II'!E31="","",'Tabela II'!E31)</f>
        <v/>
      </c>
      <c r="E32" s="457"/>
      <c r="F32" s="147"/>
      <c r="G32" s="458" t="n">
        <f aca="false">SUM(I32:M32)</f>
        <v>0</v>
      </c>
      <c r="H32" s="147"/>
      <c r="I32" s="147"/>
      <c r="J32" s="147"/>
      <c r="K32" s="147"/>
      <c r="L32" s="147"/>
      <c r="M32" s="147"/>
      <c r="N32" s="459" t="str">
        <f aca="false">IF(E32="","",IF(E32="Nije ocijenjen","",IF(E32="Ocijenjen",IF(G32&lt;10,"Član 18. stav 7. Kriterija",(L32+(M32/2))/(G32)))))</f>
        <v/>
      </c>
      <c r="O32" s="460" t="str">
        <f aca="false">IF(E32="","",IF(E32="Nije ocijenjen","",IF(E32="Ocijenjen",IF(N32="Član 18. stav 7. Kriterija","",IF(N32&gt;0.4,0,IF(N32&gt;0.3,5,IF(N32&gt;0.2,10,IF(N32&gt;0.1,15,IF(N32&gt;0.05,20,IF(N32&lt;=0.05,25,))))))))))</f>
        <v/>
      </c>
      <c r="P32" s="459" t="str">
        <f aca="false">IF(E32="","",IF(E32="Nije ocijenjen","",IF(E32="Ocijenjen",IF(F32=0,"",((L32+K32+(M32/2))/(F32))))))</f>
        <v/>
      </c>
      <c r="Q32" s="460" t="str">
        <f aca="false">IF(E32="","",IF(E32="Nije ocijenjen","",IF(E32="Ocijenjen",IF(P32&gt;0.2,0,IF(P32&gt;0.15,1,IF(P32&gt;0.1,2,IF(P32&gt;0.06,3,IF(P32&gt;0.03,4,IF(P32&lt;=0.03,5,)))))))))</f>
        <v/>
      </c>
      <c r="R32" s="461" t="str">
        <f aca="false">IF(E32="","",IF(E32="Nije ocijenjen","",IF(E32="Ocijenjen",IF(N32="Član 18. stav 7. Kriterija",Q32,O32+Q32))))</f>
        <v/>
      </c>
      <c r="S32" s="462" t="str">
        <f aca="false">IF(F32=0,"",IF(F32=0,1,0.83*((G32-L32-M32/2)/G32)+0.17*((F32-K32-L32-M32/2)/F32)))</f>
        <v/>
      </c>
    </row>
    <row r="33" customFormat="false" ht="15" hidden="false" customHeight="false" outlineLevel="0" collapsed="false">
      <c r="A33" s="455" t="n">
        <v>24</v>
      </c>
      <c r="B33" s="456" t="str">
        <f aca="false">IF('Tabela II'!B32="","",'Tabela II'!B32)</f>
        <v/>
      </c>
      <c r="C33" s="456" t="str">
        <f aca="false">IF('Tabela II'!D32="","",'Tabela II'!D32)</f>
        <v/>
      </c>
      <c r="D33" s="456" t="str">
        <f aca="false">IF('Tabela II'!E32="","",'Tabela II'!E32)</f>
        <v/>
      </c>
      <c r="E33" s="457"/>
      <c r="F33" s="147"/>
      <c r="G33" s="458" t="n">
        <f aca="false">SUM(I33:M33)</f>
        <v>0</v>
      </c>
      <c r="H33" s="147"/>
      <c r="I33" s="147"/>
      <c r="J33" s="147"/>
      <c r="K33" s="147"/>
      <c r="L33" s="147"/>
      <c r="M33" s="147"/>
      <c r="N33" s="459" t="str">
        <f aca="false">IF(E33="","",IF(E33="Nije ocijenjen","",IF(E33="Ocijenjen",IF(G33&lt;10,"Član 18. stav 7. Kriterija",(L33+(M33/2))/(G33)))))</f>
        <v/>
      </c>
      <c r="O33" s="460" t="str">
        <f aca="false">IF(E33="","",IF(E33="Nije ocijenjen","",IF(E33="Ocijenjen",IF(N33="Član 18. stav 7. Kriterija","",IF(N33&gt;0.4,0,IF(N33&gt;0.3,5,IF(N33&gt;0.2,10,IF(N33&gt;0.1,15,IF(N33&gt;0.05,20,IF(N33&lt;=0.05,25,))))))))))</f>
        <v/>
      </c>
      <c r="P33" s="459" t="str">
        <f aca="false">IF(E33="","",IF(E33="Nije ocijenjen","",IF(E33="Ocijenjen",IF(F33=0,"",((L33+K33+(M33/2))/(F33))))))</f>
        <v/>
      </c>
      <c r="Q33" s="460" t="str">
        <f aca="false">IF(E33="","",IF(E33="Nije ocijenjen","",IF(E33="Ocijenjen",IF(P33&gt;0.2,0,IF(P33&gt;0.15,1,IF(P33&gt;0.1,2,IF(P33&gt;0.06,3,IF(P33&gt;0.03,4,IF(P33&lt;=0.03,5,)))))))))</f>
        <v/>
      </c>
      <c r="R33" s="461" t="str">
        <f aca="false">IF(E33="","",IF(E33="Nije ocijenjen","",IF(E33="Ocijenjen",IF(N33="Član 18. stav 7. Kriterija",Q33,O33+Q33))))</f>
        <v/>
      </c>
      <c r="S33" s="462" t="str">
        <f aca="false">IF(F33=0,"",IF(F33=0,1,0.83*((G33-L33-M33/2)/G33)+0.17*((F33-K33-L33-M33/2)/F33)))</f>
        <v/>
      </c>
    </row>
    <row r="34" customFormat="false" ht="15" hidden="false" customHeight="false" outlineLevel="0" collapsed="false">
      <c r="A34" s="455" t="n">
        <v>25</v>
      </c>
      <c r="B34" s="456" t="str">
        <f aca="false">IF('Tabela II'!B33="","",'Tabela II'!B33)</f>
        <v/>
      </c>
      <c r="C34" s="456" t="str">
        <f aca="false">IF('Tabela II'!D33="","",'Tabela II'!D33)</f>
        <v/>
      </c>
      <c r="D34" s="456" t="str">
        <f aca="false">IF('Tabela II'!E33="","",'Tabela II'!E33)</f>
        <v/>
      </c>
      <c r="E34" s="457"/>
      <c r="F34" s="147"/>
      <c r="G34" s="458" t="n">
        <f aca="false">SUM(I34:M34)</f>
        <v>0</v>
      </c>
      <c r="H34" s="147"/>
      <c r="I34" s="147"/>
      <c r="J34" s="147"/>
      <c r="K34" s="147"/>
      <c r="L34" s="147"/>
      <c r="M34" s="147"/>
      <c r="N34" s="459" t="str">
        <f aca="false">IF(E34="","",IF(E34="Nije ocijenjen","",IF(E34="Ocijenjen",IF(G34&lt;10,"Član 18. stav 7. Kriterija",(L34+(M34/2))/(G34)))))</f>
        <v/>
      </c>
      <c r="O34" s="460" t="str">
        <f aca="false">IF(E34="","",IF(E34="Nije ocijenjen","",IF(E34="Ocijenjen",IF(N34="Član 18. stav 7. Kriterija","",IF(N34&gt;0.4,0,IF(N34&gt;0.3,5,IF(N34&gt;0.2,10,IF(N34&gt;0.1,15,IF(N34&gt;0.05,20,IF(N34&lt;=0.05,25,))))))))))</f>
        <v/>
      </c>
      <c r="P34" s="459" t="str">
        <f aca="false">IF(E34="","",IF(E34="Nije ocijenjen","",IF(E34="Ocijenjen",IF(F34=0,"",((L34+K34+(M34/2))/(F34))))))</f>
        <v/>
      </c>
      <c r="Q34" s="460" t="str">
        <f aca="false">IF(E34="","",IF(E34="Nije ocijenjen","",IF(E34="Ocijenjen",IF(P34&gt;0.2,0,IF(P34&gt;0.15,1,IF(P34&gt;0.1,2,IF(P34&gt;0.06,3,IF(P34&gt;0.03,4,IF(P34&lt;=0.03,5,)))))))))</f>
        <v/>
      </c>
      <c r="R34" s="461" t="str">
        <f aca="false">IF(E34="","",IF(E34="Nije ocijenjen","",IF(E34="Ocijenjen",IF(N34="Član 18. stav 7. Kriterija",Q34,O34+Q34))))</f>
        <v/>
      </c>
      <c r="S34" s="462" t="str">
        <f aca="false">IF(F34=0,"",IF(F34=0,1,0.83*((G34-L34-M34/2)/G34)+0.17*((F34-K34-L34-M34/2)/F34)))</f>
        <v/>
      </c>
    </row>
    <row r="35" customFormat="false" ht="15" hidden="false" customHeight="false" outlineLevel="0" collapsed="false">
      <c r="A35" s="455" t="n">
        <v>26</v>
      </c>
      <c r="B35" s="456" t="str">
        <f aca="false">IF('Tabela II'!B34="","",'Tabela II'!B34)</f>
        <v/>
      </c>
      <c r="C35" s="456" t="str">
        <f aca="false">IF('Tabela II'!D34="","",'Tabela II'!D34)</f>
        <v/>
      </c>
      <c r="D35" s="456" t="str">
        <f aca="false">IF('Tabela II'!E34="","",'Tabela II'!E34)</f>
        <v/>
      </c>
      <c r="E35" s="457"/>
      <c r="F35" s="147"/>
      <c r="G35" s="458" t="n">
        <f aca="false">SUM(I35:M35)</f>
        <v>0</v>
      </c>
      <c r="H35" s="147"/>
      <c r="I35" s="147"/>
      <c r="J35" s="147"/>
      <c r="K35" s="147"/>
      <c r="L35" s="147"/>
      <c r="M35" s="147"/>
      <c r="N35" s="459" t="str">
        <f aca="false">IF(E35="","",IF(E35="Nije ocijenjen","",IF(E35="Ocijenjen",IF(G35&lt;10,"Član 18. stav 7. Kriterija",(L35+(M35/2))/(G35)))))</f>
        <v/>
      </c>
      <c r="O35" s="460" t="str">
        <f aca="false">IF(E35="","",IF(E35="Nije ocijenjen","",IF(E35="Ocijenjen",IF(N35="Član 18. stav 7. Kriterija","",IF(N35&gt;0.4,0,IF(N35&gt;0.3,5,IF(N35&gt;0.2,10,IF(N35&gt;0.1,15,IF(N35&gt;0.05,20,IF(N35&lt;=0.05,25,))))))))))</f>
        <v/>
      </c>
      <c r="P35" s="459" t="str">
        <f aca="false">IF(E35="","",IF(E35="Nije ocijenjen","",IF(E35="Ocijenjen",IF(F35=0,"",((L35+K35+(M35/2))/(F35))))))</f>
        <v/>
      </c>
      <c r="Q35" s="460" t="str">
        <f aca="false">IF(E35="","",IF(E35="Nije ocijenjen","",IF(E35="Ocijenjen",IF(P35&gt;0.2,0,IF(P35&gt;0.15,1,IF(P35&gt;0.1,2,IF(P35&gt;0.06,3,IF(P35&gt;0.03,4,IF(P35&lt;=0.03,5,)))))))))</f>
        <v/>
      </c>
      <c r="R35" s="461" t="str">
        <f aca="false">IF(E35="","",IF(E35="Nije ocijenjen","",IF(E35="Ocijenjen",IF(N35="Član 18. stav 7. Kriterija",Q35,O35+Q35))))</f>
        <v/>
      </c>
      <c r="S35" s="462" t="str">
        <f aca="false">IF(F35=0,"",IF(F35=0,1,0.83*((G35-L35-M35/2)/G35)+0.17*((F35-K35-L35-M35/2)/F35)))</f>
        <v/>
      </c>
    </row>
    <row r="36" customFormat="false" ht="15" hidden="false" customHeight="false" outlineLevel="0" collapsed="false">
      <c r="A36" s="455" t="n">
        <v>27</v>
      </c>
      <c r="B36" s="456" t="str">
        <f aca="false">IF('Tabela II'!B35="","",'Tabela II'!B35)</f>
        <v/>
      </c>
      <c r="C36" s="456" t="str">
        <f aca="false">IF('Tabela II'!D35="","",'Tabela II'!D35)</f>
        <v/>
      </c>
      <c r="D36" s="456" t="str">
        <f aca="false">IF('Tabela II'!E35="","",'Tabela II'!E35)</f>
        <v/>
      </c>
      <c r="E36" s="457"/>
      <c r="F36" s="147"/>
      <c r="G36" s="458" t="n">
        <f aca="false">SUM(I36:M36)</f>
        <v>0</v>
      </c>
      <c r="H36" s="147"/>
      <c r="I36" s="147"/>
      <c r="J36" s="147"/>
      <c r="K36" s="147"/>
      <c r="L36" s="147"/>
      <c r="M36" s="147"/>
      <c r="N36" s="459" t="str">
        <f aca="false">IF(E36="","",IF(E36="Nije ocijenjen","",IF(E36="Ocijenjen",IF(G36&lt;10,"Član 18. stav 7. Kriterija",(L36+(M36/2))/(G36)))))</f>
        <v/>
      </c>
      <c r="O36" s="460" t="str">
        <f aca="false">IF(E36="","",IF(E36="Nije ocijenjen","",IF(E36="Ocijenjen",IF(N36="Član 18. stav 7. Kriterija","",IF(N36&gt;0.4,0,IF(N36&gt;0.3,5,IF(N36&gt;0.2,10,IF(N36&gt;0.1,15,IF(N36&gt;0.05,20,IF(N36&lt;=0.05,25,))))))))))</f>
        <v/>
      </c>
      <c r="P36" s="459" t="str">
        <f aca="false">IF(E36="","",IF(E36="Nije ocijenjen","",IF(E36="Ocijenjen",IF(F36=0,"",((L36+K36+(M36/2))/(F36))))))</f>
        <v/>
      </c>
      <c r="Q36" s="460" t="str">
        <f aca="false">IF(E36="","",IF(E36="Nije ocijenjen","",IF(E36="Ocijenjen",IF(P36&gt;0.2,0,IF(P36&gt;0.15,1,IF(P36&gt;0.1,2,IF(P36&gt;0.06,3,IF(P36&gt;0.03,4,IF(P36&lt;=0.03,5,)))))))))</f>
        <v/>
      </c>
      <c r="R36" s="461" t="str">
        <f aca="false">IF(E36="","",IF(E36="Nije ocijenjen","",IF(E36="Ocijenjen",IF(N36="Član 18. stav 7. Kriterija",Q36,O36+Q36))))</f>
        <v/>
      </c>
      <c r="S36" s="462" t="str">
        <f aca="false">IF(F36=0,"",IF(F36=0,1,0.83*((G36-L36-M36/2)/G36)+0.17*((F36-K36-L36-M36/2)/F36)))</f>
        <v/>
      </c>
    </row>
    <row r="37" customFormat="false" ht="15" hidden="false" customHeight="false" outlineLevel="0" collapsed="false">
      <c r="A37" s="455" t="n">
        <v>28</v>
      </c>
      <c r="B37" s="456" t="str">
        <f aca="false">IF('Tabela II'!B36="","",'Tabela II'!B36)</f>
        <v/>
      </c>
      <c r="C37" s="456" t="str">
        <f aca="false">IF('Tabela II'!D36="","",'Tabela II'!D36)</f>
        <v/>
      </c>
      <c r="D37" s="456" t="str">
        <f aca="false">IF('Tabela II'!E36="","",'Tabela II'!E36)</f>
        <v/>
      </c>
      <c r="E37" s="457"/>
      <c r="F37" s="147"/>
      <c r="G37" s="458" t="n">
        <f aca="false">SUM(I37:M37)</f>
        <v>0</v>
      </c>
      <c r="H37" s="147"/>
      <c r="I37" s="147"/>
      <c r="J37" s="147"/>
      <c r="K37" s="147"/>
      <c r="L37" s="147"/>
      <c r="M37" s="147"/>
      <c r="N37" s="459" t="str">
        <f aca="false">IF(E37="","",IF(E37="Nije ocijenjen","",IF(E37="Ocijenjen",IF(G37&lt;10,"Član 18. stav 7. Kriterija",(L37+(M37/2))/(G37)))))</f>
        <v/>
      </c>
      <c r="O37" s="460" t="str">
        <f aca="false">IF(E37="","",IF(E37="Nije ocijenjen","",IF(E37="Ocijenjen",IF(N37="Član 18. stav 7. Kriterija","",IF(N37&gt;0.4,0,IF(N37&gt;0.3,5,IF(N37&gt;0.2,10,IF(N37&gt;0.1,15,IF(N37&gt;0.05,20,IF(N37&lt;=0.05,25,))))))))))</f>
        <v/>
      </c>
      <c r="P37" s="459" t="str">
        <f aca="false">IF(E37="","",IF(E37="Nije ocijenjen","",IF(E37="Ocijenjen",IF(F37=0,"",((L37+K37+(M37/2))/(F37))))))</f>
        <v/>
      </c>
      <c r="Q37" s="460" t="str">
        <f aca="false">IF(E37="","",IF(E37="Nije ocijenjen","",IF(E37="Ocijenjen",IF(P37&gt;0.2,0,IF(P37&gt;0.15,1,IF(P37&gt;0.1,2,IF(P37&gt;0.06,3,IF(P37&gt;0.03,4,IF(P37&lt;=0.03,5,)))))))))</f>
        <v/>
      </c>
      <c r="R37" s="461" t="str">
        <f aca="false">IF(E37="","",IF(E37="Nije ocijenjen","",IF(E37="Ocijenjen",IF(N37="Član 18. stav 7. Kriterija",Q37,O37+Q37))))</f>
        <v/>
      </c>
      <c r="S37" s="462" t="str">
        <f aca="false">IF(F37=0,"",IF(F37=0,1,0.83*((G37-L37-M37/2)/G37)+0.17*((F37-K37-L37-M37/2)/F37)))</f>
        <v/>
      </c>
    </row>
    <row r="38" customFormat="false" ht="15" hidden="false" customHeight="false" outlineLevel="0" collapsed="false">
      <c r="A38" s="455" t="n">
        <v>29</v>
      </c>
      <c r="B38" s="456" t="str">
        <f aca="false">IF('Tabela II'!B37="","",'Tabela II'!B37)</f>
        <v/>
      </c>
      <c r="C38" s="456" t="str">
        <f aca="false">IF('Tabela II'!D37="","",'Tabela II'!D37)</f>
        <v/>
      </c>
      <c r="D38" s="456" t="str">
        <f aca="false">IF('Tabela II'!E37="","",'Tabela II'!E37)</f>
        <v/>
      </c>
      <c r="E38" s="457"/>
      <c r="F38" s="147"/>
      <c r="G38" s="458" t="n">
        <f aca="false">SUM(I38:M38)</f>
        <v>0</v>
      </c>
      <c r="H38" s="147"/>
      <c r="I38" s="147"/>
      <c r="J38" s="147"/>
      <c r="K38" s="147"/>
      <c r="L38" s="147"/>
      <c r="M38" s="147"/>
      <c r="N38" s="459" t="str">
        <f aca="false">IF(E38="","",IF(E38="Nije ocijenjen","",IF(E38="Ocijenjen",IF(G38&lt;10,"Član 18. stav 7. Kriterija",(L38+(M38/2))/(G38)))))</f>
        <v/>
      </c>
      <c r="O38" s="460" t="str">
        <f aca="false">IF(E38="","",IF(E38="Nije ocijenjen","",IF(E38="Ocijenjen",IF(N38="Član 18. stav 7. Kriterija","",IF(N38&gt;0.4,0,IF(N38&gt;0.3,5,IF(N38&gt;0.2,10,IF(N38&gt;0.1,15,IF(N38&gt;0.05,20,IF(N38&lt;=0.05,25,))))))))))</f>
        <v/>
      </c>
      <c r="P38" s="459" t="str">
        <f aca="false">IF(E38="","",IF(E38="Nije ocijenjen","",IF(E38="Ocijenjen",IF(F38=0,"",((L38+K38+(M38/2))/(F38))))))</f>
        <v/>
      </c>
      <c r="Q38" s="460" t="str">
        <f aca="false">IF(E38="","",IF(E38="Nije ocijenjen","",IF(E38="Ocijenjen",IF(P38&gt;0.2,0,IF(P38&gt;0.15,1,IF(P38&gt;0.1,2,IF(P38&gt;0.06,3,IF(P38&gt;0.03,4,IF(P38&lt;=0.03,5,)))))))))</f>
        <v/>
      </c>
      <c r="R38" s="461" t="str">
        <f aca="false">IF(E38="","",IF(E38="Nije ocijenjen","",IF(E38="Ocijenjen",IF(N38="Član 18. stav 7. Kriterija",Q38,O38+Q38))))</f>
        <v/>
      </c>
      <c r="S38" s="462" t="str">
        <f aca="false">IF(F38=0,"",IF(F38=0,1,0.83*((G38-L38-M38/2)/G38)+0.17*((F38-K38-L38-M38/2)/F38)))</f>
        <v/>
      </c>
    </row>
    <row r="39" customFormat="false" ht="15" hidden="false" customHeight="false" outlineLevel="0" collapsed="false">
      <c r="A39" s="455" t="n">
        <v>30</v>
      </c>
      <c r="B39" s="456" t="str">
        <f aca="false">IF('Tabela II'!B38="","",'Tabela II'!B38)</f>
        <v/>
      </c>
      <c r="C39" s="456" t="str">
        <f aca="false">IF('Tabela II'!D38="","",'Tabela II'!D38)</f>
        <v/>
      </c>
      <c r="D39" s="456" t="str">
        <f aca="false">IF('Tabela II'!E38="","",'Tabela II'!E38)</f>
        <v/>
      </c>
      <c r="E39" s="457"/>
      <c r="F39" s="147"/>
      <c r="G39" s="458" t="n">
        <f aca="false">SUM(I39:M39)</f>
        <v>0</v>
      </c>
      <c r="H39" s="147"/>
      <c r="I39" s="147"/>
      <c r="J39" s="147"/>
      <c r="K39" s="147"/>
      <c r="L39" s="147"/>
      <c r="M39" s="147"/>
      <c r="N39" s="459" t="str">
        <f aca="false">IF(E39="","",IF(E39="Nije ocijenjen","",IF(E39="Ocijenjen",IF(G39&lt;10,"Član 18. stav 7. Kriterija",(L39+(M39/2))/(G39)))))</f>
        <v/>
      </c>
      <c r="O39" s="460" t="str">
        <f aca="false">IF(E39="","",IF(E39="Nije ocijenjen","",IF(E39="Ocijenjen",IF(N39="Član 18. stav 7. Kriterija","",IF(N39&gt;0.4,0,IF(N39&gt;0.3,5,IF(N39&gt;0.2,10,IF(N39&gt;0.1,15,IF(N39&gt;0.05,20,IF(N39&lt;=0.05,25,))))))))))</f>
        <v/>
      </c>
      <c r="P39" s="459" t="str">
        <f aca="false">IF(E39="","",IF(E39="Nije ocijenjen","",IF(E39="Ocijenjen",IF(F39=0,"",((L39+K39+(M39/2))/(F39))))))</f>
        <v/>
      </c>
      <c r="Q39" s="460" t="str">
        <f aca="false">IF(E39="","",IF(E39="Nije ocijenjen","",IF(E39="Ocijenjen",IF(P39&gt;0.2,0,IF(P39&gt;0.15,1,IF(P39&gt;0.1,2,IF(P39&gt;0.06,3,IF(P39&gt;0.03,4,IF(P39&lt;=0.03,5,)))))))))</f>
        <v/>
      </c>
      <c r="R39" s="461" t="str">
        <f aca="false">IF(E39="","",IF(E39="Nije ocijenjen","",IF(E39="Ocijenjen",IF(N39="Član 18. stav 7. Kriterija",Q39,O39+Q39))))</f>
        <v/>
      </c>
      <c r="S39" s="462" t="str">
        <f aca="false">IF(F39=0,"",IF(F39=0,1,0.83*((G39-L39-M39/2)/G39)+0.17*((F39-K39-L39-M39/2)/F39)))</f>
        <v/>
      </c>
    </row>
    <row r="40" customFormat="false" ht="15" hidden="false" customHeight="false" outlineLevel="0" collapsed="false">
      <c r="A40" s="455" t="n">
        <v>31</v>
      </c>
      <c r="B40" s="456" t="str">
        <f aca="false">IF('Tabela II'!B39="","",'Tabela II'!B39)</f>
        <v/>
      </c>
      <c r="C40" s="456" t="str">
        <f aca="false">IF('Tabela II'!D39="","",'Tabela II'!D39)</f>
        <v/>
      </c>
      <c r="D40" s="456" t="str">
        <f aca="false">IF('Tabela II'!E39="","",'Tabela II'!E39)</f>
        <v/>
      </c>
      <c r="E40" s="457"/>
      <c r="F40" s="147"/>
      <c r="G40" s="458" t="n">
        <f aca="false">SUM(I40:M40)</f>
        <v>0</v>
      </c>
      <c r="H40" s="147"/>
      <c r="I40" s="147"/>
      <c r="J40" s="147"/>
      <c r="K40" s="147"/>
      <c r="L40" s="147"/>
      <c r="M40" s="147"/>
      <c r="N40" s="459" t="str">
        <f aca="false">IF(E40="","",IF(E40="Nije ocijenjen","",IF(E40="Ocijenjen",IF(G40&lt;10,"Član 18. stav 7. Kriterija",(L40+(M40/2))/(G40)))))</f>
        <v/>
      </c>
      <c r="O40" s="460" t="str">
        <f aca="false">IF(E40="","",IF(E40="Nije ocijenjen","",IF(E40="Ocijenjen",IF(N40="Član 18. stav 7. Kriterija","",IF(N40&gt;0.4,0,IF(N40&gt;0.3,5,IF(N40&gt;0.2,10,IF(N40&gt;0.1,15,IF(N40&gt;0.05,20,IF(N40&lt;=0.05,25,))))))))))</f>
        <v/>
      </c>
      <c r="P40" s="459" t="str">
        <f aca="false">IF(E40="","",IF(E40="Nije ocijenjen","",IF(E40="Ocijenjen",IF(F40=0,"",((L40+K40+(M40/2))/(F40))))))</f>
        <v/>
      </c>
      <c r="Q40" s="460" t="str">
        <f aca="false">IF(E40="","",IF(E40="Nije ocijenjen","",IF(E40="Ocijenjen",IF(P40&gt;0.2,0,IF(P40&gt;0.15,1,IF(P40&gt;0.1,2,IF(P40&gt;0.06,3,IF(P40&gt;0.03,4,IF(P40&lt;=0.03,5,)))))))))</f>
        <v/>
      </c>
      <c r="R40" s="461" t="str">
        <f aca="false">IF(E40="","",IF(E40="Nije ocijenjen","",IF(E40="Ocijenjen",IF(N40="Član 18. stav 7. Kriterija",Q40,O40+Q40))))</f>
        <v/>
      </c>
      <c r="S40" s="462" t="str">
        <f aca="false">IF(F40=0,"",IF(F40=0,1,0.83*((G40-L40-M40/2)/G40)+0.17*((F40-K40-L40-M40/2)/F40)))</f>
        <v/>
      </c>
    </row>
    <row r="41" customFormat="false" ht="15" hidden="false" customHeight="false" outlineLevel="0" collapsed="false">
      <c r="A41" s="455" t="n">
        <v>32</v>
      </c>
      <c r="B41" s="456" t="str">
        <f aca="false">IF('Tabela II'!B40="","",'Tabela II'!B40)</f>
        <v/>
      </c>
      <c r="C41" s="456" t="str">
        <f aca="false">IF('Tabela II'!D40="","",'Tabela II'!D40)</f>
        <v/>
      </c>
      <c r="D41" s="456" t="str">
        <f aca="false">IF('Tabela II'!E40="","",'Tabela II'!E40)</f>
        <v/>
      </c>
      <c r="E41" s="457"/>
      <c r="F41" s="147"/>
      <c r="G41" s="458" t="n">
        <f aca="false">SUM(I41:M41)</f>
        <v>0</v>
      </c>
      <c r="H41" s="147"/>
      <c r="I41" s="147"/>
      <c r="J41" s="147"/>
      <c r="K41" s="147"/>
      <c r="L41" s="147"/>
      <c r="M41" s="147"/>
      <c r="N41" s="459" t="str">
        <f aca="false">IF(E41="","",IF(E41="Nije ocijenjen","",IF(E41="Ocijenjen",IF(G41&lt;10,"Član 18. stav 7. Kriterija",(L41+(M41/2))/(G41)))))</f>
        <v/>
      </c>
      <c r="O41" s="460" t="str">
        <f aca="false">IF(E41="","",IF(E41="Nije ocijenjen","",IF(E41="Ocijenjen",IF(N41="Član 18. stav 7. Kriterija","",IF(N41&gt;0.4,0,IF(N41&gt;0.3,5,IF(N41&gt;0.2,10,IF(N41&gt;0.1,15,IF(N41&gt;0.05,20,IF(N41&lt;=0.05,25,))))))))))</f>
        <v/>
      </c>
      <c r="P41" s="459" t="str">
        <f aca="false">IF(E41="","",IF(E41="Nije ocijenjen","",IF(E41="Ocijenjen",IF(F41=0,"",((L41+K41+(M41/2))/(F41))))))</f>
        <v/>
      </c>
      <c r="Q41" s="460" t="str">
        <f aca="false">IF(E41="","",IF(E41="Nije ocijenjen","",IF(E41="Ocijenjen",IF(P41&gt;0.2,0,IF(P41&gt;0.15,1,IF(P41&gt;0.1,2,IF(P41&gt;0.06,3,IF(P41&gt;0.03,4,IF(P41&lt;=0.03,5,)))))))))</f>
        <v/>
      </c>
      <c r="R41" s="461" t="str">
        <f aca="false">IF(E41="","",IF(E41="Nije ocijenjen","",IF(E41="Ocijenjen",IF(N41="Član 18. stav 7. Kriterija",Q41,O41+Q41))))</f>
        <v/>
      </c>
      <c r="S41" s="462" t="str">
        <f aca="false">IF(F41=0,"",IF(F41=0,1,0.83*((G41-L41-M41/2)/G41)+0.17*((F41-K41-L41-M41/2)/F41)))</f>
        <v/>
      </c>
    </row>
    <row r="42" customFormat="false" ht="15" hidden="false" customHeight="false" outlineLevel="0" collapsed="false">
      <c r="A42" s="455" t="n">
        <v>33</v>
      </c>
      <c r="B42" s="456" t="str">
        <f aca="false">IF('Tabela II'!B41="","",'Tabela II'!B41)</f>
        <v/>
      </c>
      <c r="C42" s="456" t="str">
        <f aca="false">IF('Tabela II'!D41="","",'Tabela II'!D41)</f>
        <v/>
      </c>
      <c r="D42" s="456" t="str">
        <f aca="false">IF('Tabela II'!E41="","",'Tabela II'!E41)</f>
        <v/>
      </c>
      <c r="E42" s="457"/>
      <c r="F42" s="147"/>
      <c r="G42" s="458" t="n">
        <f aca="false">SUM(I42:M42)</f>
        <v>0</v>
      </c>
      <c r="H42" s="147"/>
      <c r="I42" s="147"/>
      <c r="J42" s="147"/>
      <c r="K42" s="147"/>
      <c r="L42" s="147"/>
      <c r="M42" s="147"/>
      <c r="N42" s="459" t="str">
        <f aca="false">IF(E42="","",IF(E42="Nije ocijenjen","",IF(E42="Ocijenjen",IF(G42&lt;10,"Član 18. stav 7. Kriterija",(L42+(M42/2))/(G42)))))</f>
        <v/>
      </c>
      <c r="O42" s="460" t="str">
        <f aca="false">IF(E42="","",IF(E42="Nije ocijenjen","",IF(E42="Ocijenjen",IF(N42="Član 18. stav 7. Kriterija","",IF(N42&gt;0.4,0,IF(N42&gt;0.3,5,IF(N42&gt;0.2,10,IF(N42&gt;0.1,15,IF(N42&gt;0.05,20,IF(N42&lt;=0.05,25,))))))))))</f>
        <v/>
      </c>
      <c r="P42" s="459" t="str">
        <f aca="false">IF(E42="","",IF(E42="Nije ocijenjen","",IF(E42="Ocijenjen",IF(F42=0,"",((L42+K42+(M42/2))/(F42))))))</f>
        <v/>
      </c>
      <c r="Q42" s="460" t="str">
        <f aca="false">IF(E42="","",IF(E42="Nije ocijenjen","",IF(E42="Ocijenjen",IF(P42&gt;0.2,0,IF(P42&gt;0.15,1,IF(P42&gt;0.1,2,IF(P42&gt;0.06,3,IF(P42&gt;0.03,4,IF(P42&lt;=0.03,5,)))))))))</f>
        <v/>
      </c>
      <c r="R42" s="461" t="str">
        <f aca="false">IF(E42="","",IF(E42="Nije ocijenjen","",IF(E42="Ocijenjen",IF(N42="Član 18. stav 7. Kriterija",Q42,O42+Q42))))</f>
        <v/>
      </c>
      <c r="S42" s="462" t="str">
        <f aca="false">IF(F42=0,"",IF(F42=0,1,0.83*((G42-L42-M42/2)/G42)+0.17*((F42-K42-L42-M42/2)/F42)))</f>
        <v/>
      </c>
    </row>
    <row r="43" customFormat="false" ht="15" hidden="false" customHeight="false" outlineLevel="0" collapsed="false">
      <c r="A43" s="455" t="n">
        <v>34</v>
      </c>
      <c r="B43" s="456" t="str">
        <f aca="false">IF('Tabela II'!B42="","",'Tabela II'!B42)</f>
        <v/>
      </c>
      <c r="C43" s="456" t="str">
        <f aca="false">IF('Tabela II'!D42="","",'Tabela II'!D42)</f>
        <v/>
      </c>
      <c r="D43" s="456" t="str">
        <f aca="false">IF('Tabela II'!E42="","",'Tabela II'!E42)</f>
        <v/>
      </c>
      <c r="E43" s="457"/>
      <c r="F43" s="147"/>
      <c r="G43" s="458" t="n">
        <f aca="false">SUM(I43:M43)</f>
        <v>0</v>
      </c>
      <c r="H43" s="147"/>
      <c r="I43" s="147"/>
      <c r="J43" s="147"/>
      <c r="K43" s="147"/>
      <c r="L43" s="147"/>
      <c r="M43" s="147"/>
      <c r="N43" s="459" t="str">
        <f aca="false">IF(E43="","",IF(E43="Nije ocijenjen","",IF(E43="Ocijenjen",IF(G43&lt;10,"Član 18. stav 7. Kriterija",(L43+(M43/2))/(G43)))))</f>
        <v/>
      </c>
      <c r="O43" s="460" t="str">
        <f aca="false">IF(E43="","",IF(E43="Nije ocijenjen","",IF(E43="Ocijenjen",IF(N43="Član 18. stav 7. Kriterija","",IF(N43&gt;0.4,0,IF(N43&gt;0.3,5,IF(N43&gt;0.2,10,IF(N43&gt;0.1,15,IF(N43&gt;0.05,20,IF(N43&lt;=0.05,25,))))))))))</f>
        <v/>
      </c>
      <c r="P43" s="459" t="str">
        <f aca="false">IF(E43="","",IF(E43="Nije ocijenjen","",IF(E43="Ocijenjen",IF(F43=0,"",((L43+K43+(M43/2))/(F43))))))</f>
        <v/>
      </c>
      <c r="Q43" s="460" t="str">
        <f aca="false">IF(E43="","",IF(E43="Nije ocijenjen","",IF(E43="Ocijenjen",IF(P43&gt;0.2,0,IF(P43&gt;0.15,1,IF(P43&gt;0.1,2,IF(P43&gt;0.06,3,IF(P43&gt;0.03,4,IF(P43&lt;=0.03,5,)))))))))</f>
        <v/>
      </c>
      <c r="R43" s="461" t="str">
        <f aca="false">IF(E43="","",IF(E43="Nije ocijenjen","",IF(E43="Ocijenjen",IF(N43="Član 18. stav 7. Kriterija",Q43,O43+Q43))))</f>
        <v/>
      </c>
      <c r="S43" s="462" t="str">
        <f aca="false">IF(F43=0,"",IF(F43=0,1,0.83*((G43-L43-M43/2)/G43)+0.17*((F43-K43-L43-M43/2)/F43)))</f>
        <v/>
      </c>
    </row>
    <row r="44" customFormat="false" ht="15" hidden="false" customHeight="false" outlineLevel="0" collapsed="false">
      <c r="A44" s="455" t="n">
        <v>35</v>
      </c>
      <c r="B44" s="456" t="str">
        <f aca="false">IF('Tabela II'!B43="","",'Tabela II'!B43)</f>
        <v/>
      </c>
      <c r="C44" s="456" t="str">
        <f aca="false">IF('Tabela II'!D43="","",'Tabela II'!D43)</f>
        <v/>
      </c>
      <c r="D44" s="456" t="str">
        <f aca="false">IF('Tabela II'!E43="","",'Tabela II'!E43)</f>
        <v/>
      </c>
      <c r="E44" s="457"/>
      <c r="F44" s="147"/>
      <c r="G44" s="458" t="n">
        <f aca="false">SUM(I44:M44)</f>
        <v>0</v>
      </c>
      <c r="H44" s="147"/>
      <c r="I44" s="147"/>
      <c r="J44" s="147"/>
      <c r="K44" s="147"/>
      <c r="L44" s="147"/>
      <c r="M44" s="147"/>
      <c r="N44" s="459" t="str">
        <f aca="false">IF(E44="","",IF(E44="Nije ocijenjen","",IF(E44="Ocijenjen",IF(G44&lt;10,"Član 18. stav 7. Kriterija",(L44+(M44/2))/(G44)))))</f>
        <v/>
      </c>
      <c r="O44" s="460" t="str">
        <f aca="false">IF(E44="","",IF(E44="Nije ocijenjen","",IF(E44="Ocijenjen",IF(N44="Član 18. stav 7. Kriterija","",IF(N44&gt;0.4,0,IF(N44&gt;0.3,5,IF(N44&gt;0.2,10,IF(N44&gt;0.1,15,IF(N44&gt;0.05,20,IF(N44&lt;=0.05,25,))))))))))</f>
        <v/>
      </c>
      <c r="P44" s="459" t="str">
        <f aca="false">IF(E44="","",IF(E44="Nije ocijenjen","",IF(E44="Ocijenjen",IF(F44=0,"",((L44+K44+(M44/2))/(F44))))))</f>
        <v/>
      </c>
      <c r="Q44" s="460" t="str">
        <f aca="false">IF(E44="","",IF(E44="Nije ocijenjen","",IF(E44="Ocijenjen",IF(P44&gt;0.2,0,IF(P44&gt;0.15,1,IF(P44&gt;0.1,2,IF(P44&gt;0.06,3,IF(P44&gt;0.03,4,IF(P44&lt;=0.03,5,)))))))))</f>
        <v/>
      </c>
      <c r="R44" s="461" t="str">
        <f aca="false">IF(E44="","",IF(E44="Nije ocijenjen","",IF(E44="Ocijenjen",IF(N44="Član 18. stav 7. Kriterija",Q44,O44+Q44))))</f>
        <v/>
      </c>
      <c r="S44" s="462" t="str">
        <f aca="false">IF(F44=0,"",IF(F44=0,1,0.83*((G44-L44-M44/2)/G44)+0.17*((F44-K44-L44-M44/2)/F44)))</f>
        <v/>
      </c>
    </row>
    <row r="45" customFormat="false" ht="15" hidden="false" customHeight="false" outlineLevel="0" collapsed="false">
      <c r="A45" s="455" t="n">
        <v>36</v>
      </c>
      <c r="B45" s="456" t="str">
        <f aca="false">IF('Tabela II'!B44="","",'Tabela II'!B44)</f>
        <v/>
      </c>
      <c r="C45" s="456" t="str">
        <f aca="false">IF('Tabela II'!D44="","",'Tabela II'!D44)</f>
        <v/>
      </c>
      <c r="D45" s="456" t="str">
        <f aca="false">IF('Tabela II'!E44="","",'Tabela II'!E44)</f>
        <v/>
      </c>
      <c r="E45" s="457"/>
      <c r="F45" s="147"/>
      <c r="G45" s="458" t="n">
        <f aca="false">SUM(I45:M45)</f>
        <v>0</v>
      </c>
      <c r="H45" s="147"/>
      <c r="I45" s="147"/>
      <c r="J45" s="147"/>
      <c r="K45" s="147"/>
      <c r="L45" s="147"/>
      <c r="M45" s="147"/>
      <c r="N45" s="459" t="str">
        <f aca="false">IF(E45="","",IF(E45="Nije ocijenjen","",IF(E45="Ocijenjen",IF(G45&lt;10,"Član 18. stav 7. Kriterija",(L45+(M45/2))/(G45)))))</f>
        <v/>
      </c>
      <c r="O45" s="460" t="str">
        <f aca="false">IF(E45="","",IF(E45="Nije ocijenjen","",IF(E45="Ocijenjen",IF(N45="Član 18. stav 7. Kriterija","",IF(N45&gt;0.4,0,IF(N45&gt;0.3,5,IF(N45&gt;0.2,10,IF(N45&gt;0.1,15,IF(N45&gt;0.05,20,IF(N45&lt;=0.05,25,))))))))))</f>
        <v/>
      </c>
      <c r="P45" s="459" t="str">
        <f aca="false">IF(E45="","",IF(E45="Nije ocijenjen","",IF(E45="Ocijenjen",IF(F45=0,"",((L45+K45+(M45/2))/(F45))))))</f>
        <v/>
      </c>
      <c r="Q45" s="460" t="str">
        <f aca="false">IF(E45="","",IF(E45="Nije ocijenjen","",IF(E45="Ocijenjen",IF(P45&gt;0.2,0,IF(P45&gt;0.15,1,IF(P45&gt;0.1,2,IF(P45&gt;0.06,3,IF(P45&gt;0.03,4,IF(P45&lt;=0.03,5,)))))))))</f>
        <v/>
      </c>
      <c r="R45" s="461" t="str">
        <f aca="false">IF(E45="","",IF(E45="Nije ocijenjen","",IF(E45="Ocijenjen",IF(N45="Član 18. stav 7. Kriterija",Q45,O45+Q45))))</f>
        <v/>
      </c>
      <c r="S45" s="462" t="str">
        <f aca="false">IF(F45=0,"",IF(F45=0,1,0.83*((G45-L45-M45/2)/G45)+0.17*((F45-K45-L45-M45/2)/F45)))</f>
        <v/>
      </c>
    </row>
    <row r="46" customFormat="false" ht="15" hidden="false" customHeight="false" outlineLevel="0" collapsed="false">
      <c r="A46" s="455" t="n">
        <v>37</v>
      </c>
      <c r="B46" s="456" t="str">
        <f aca="false">IF('Tabela II'!B45="","",'Tabela II'!B45)</f>
        <v/>
      </c>
      <c r="C46" s="456" t="str">
        <f aca="false">IF('Tabela II'!D45="","",'Tabela II'!D45)</f>
        <v/>
      </c>
      <c r="D46" s="456" t="str">
        <f aca="false">IF('Tabela II'!E45="","",'Tabela II'!E45)</f>
        <v/>
      </c>
      <c r="E46" s="457"/>
      <c r="F46" s="147"/>
      <c r="G46" s="458" t="n">
        <f aca="false">SUM(I46:M46)</f>
        <v>0</v>
      </c>
      <c r="H46" s="147"/>
      <c r="I46" s="147"/>
      <c r="J46" s="147"/>
      <c r="K46" s="147"/>
      <c r="L46" s="147"/>
      <c r="M46" s="147"/>
      <c r="N46" s="459" t="str">
        <f aca="false">IF(E46="","",IF(E46="Nije ocijenjen","",IF(E46="Ocijenjen",IF(G46&lt;10,"Član 18. stav 7. Kriterija",(L46+(M46/2))/(G46)))))</f>
        <v/>
      </c>
      <c r="O46" s="460" t="str">
        <f aca="false">IF(E46="","",IF(E46="Nije ocijenjen","",IF(E46="Ocijenjen",IF(N46="Član 18. stav 7. Kriterija","",IF(N46&gt;0.4,0,IF(N46&gt;0.3,5,IF(N46&gt;0.2,10,IF(N46&gt;0.1,15,IF(N46&gt;0.05,20,IF(N46&lt;=0.05,25,))))))))))</f>
        <v/>
      </c>
      <c r="P46" s="459" t="str">
        <f aca="false">IF(E46="","",IF(E46="Nije ocijenjen","",IF(E46="Ocijenjen",IF(F46=0,"",((L46+K46+(M46/2))/(F46))))))</f>
        <v/>
      </c>
      <c r="Q46" s="460" t="str">
        <f aca="false">IF(E46="","",IF(E46="Nije ocijenjen","",IF(E46="Ocijenjen",IF(P46&gt;0.2,0,IF(P46&gt;0.15,1,IF(P46&gt;0.1,2,IF(P46&gt;0.06,3,IF(P46&gt;0.03,4,IF(P46&lt;=0.03,5,)))))))))</f>
        <v/>
      </c>
      <c r="R46" s="461" t="str">
        <f aca="false">IF(E46="","",IF(E46="Nije ocijenjen","",IF(E46="Ocijenjen",IF(N46="Član 18. stav 7. Kriterija",Q46,O46+Q46))))</f>
        <v/>
      </c>
      <c r="S46" s="462" t="str">
        <f aca="false">IF(F46=0,"",IF(F46=0,1,0.83*((G46-L46-M46/2)/G46)+0.17*((F46-K46-L46-M46/2)/F46)))</f>
        <v/>
      </c>
    </row>
    <row r="47" customFormat="false" ht="15" hidden="false" customHeight="false" outlineLevel="0" collapsed="false">
      <c r="A47" s="455" t="n">
        <v>38</v>
      </c>
      <c r="B47" s="456" t="str">
        <f aca="false">IF('Tabela II'!B46="","",'Tabela II'!B46)</f>
        <v/>
      </c>
      <c r="C47" s="456" t="str">
        <f aca="false">IF('Tabela II'!D46="","",'Tabela II'!D46)</f>
        <v/>
      </c>
      <c r="D47" s="456" t="str">
        <f aca="false">IF('Tabela II'!E46="","",'Tabela II'!E46)</f>
        <v/>
      </c>
      <c r="E47" s="457"/>
      <c r="F47" s="147"/>
      <c r="G47" s="458" t="n">
        <f aca="false">SUM(I47:M47)</f>
        <v>0</v>
      </c>
      <c r="H47" s="147"/>
      <c r="I47" s="147"/>
      <c r="J47" s="147"/>
      <c r="K47" s="147"/>
      <c r="L47" s="147"/>
      <c r="M47" s="147"/>
      <c r="N47" s="459" t="str">
        <f aca="false">IF(E47="","",IF(E47="Nije ocijenjen","",IF(E47="Ocijenjen",IF(G47&lt;10,"Član 18. stav 7. Kriterija",(L47+(M47/2))/(G47)))))</f>
        <v/>
      </c>
      <c r="O47" s="460" t="str">
        <f aca="false">IF(E47="","",IF(E47="Nije ocijenjen","",IF(E47="Ocijenjen",IF(N47="Član 18. stav 7. Kriterija","",IF(N47&gt;0.4,0,IF(N47&gt;0.3,5,IF(N47&gt;0.2,10,IF(N47&gt;0.1,15,IF(N47&gt;0.05,20,IF(N47&lt;=0.05,25,))))))))))</f>
        <v/>
      </c>
      <c r="P47" s="459" t="str">
        <f aca="false">IF(E47="","",IF(E47="Nije ocijenjen","",IF(E47="Ocijenjen",IF(F47=0,"",((L47+K47+(M47/2))/(F47))))))</f>
        <v/>
      </c>
      <c r="Q47" s="460" t="str">
        <f aca="false">IF(E47="","",IF(E47="Nije ocijenjen","",IF(E47="Ocijenjen",IF(P47&gt;0.2,0,IF(P47&gt;0.15,1,IF(P47&gt;0.1,2,IF(P47&gt;0.06,3,IF(P47&gt;0.03,4,IF(P47&lt;=0.03,5,)))))))))</f>
        <v/>
      </c>
      <c r="R47" s="461" t="str">
        <f aca="false">IF(E47="","",IF(E47="Nije ocijenjen","",IF(E47="Ocijenjen",IF(N47="Član 18. stav 7. Kriterija",Q47,O47+Q47))))</f>
        <v/>
      </c>
      <c r="S47" s="462" t="str">
        <f aca="false">IF(F47=0,"",IF(F47=0,1,0.83*((G47-L47-M47/2)/G47)+0.17*((F47-K47-L47-M47/2)/F47)))</f>
        <v/>
      </c>
    </row>
    <row r="48" customFormat="false" ht="15" hidden="false" customHeight="false" outlineLevel="0" collapsed="false">
      <c r="A48" s="455" t="n">
        <v>39</v>
      </c>
      <c r="B48" s="456" t="str">
        <f aca="false">IF('Tabela II'!B47="","",'Tabela II'!B47)</f>
        <v/>
      </c>
      <c r="C48" s="456" t="str">
        <f aca="false">IF('Tabela II'!D47="","",'Tabela II'!D47)</f>
        <v/>
      </c>
      <c r="D48" s="456" t="str">
        <f aca="false">IF('Tabela II'!E47="","",'Tabela II'!E47)</f>
        <v/>
      </c>
      <c r="E48" s="457"/>
      <c r="F48" s="147"/>
      <c r="G48" s="458" t="n">
        <f aca="false">SUM(I48:M48)</f>
        <v>0</v>
      </c>
      <c r="H48" s="147"/>
      <c r="I48" s="147"/>
      <c r="J48" s="147"/>
      <c r="K48" s="147"/>
      <c r="L48" s="147"/>
      <c r="M48" s="147"/>
      <c r="N48" s="459" t="str">
        <f aca="false">IF(E48="","",IF(E48="Nije ocijenjen","",IF(E48="Ocijenjen",IF(G48&lt;10,"Član 18. stav 7. Kriterija",(L48+(M48/2))/(G48)))))</f>
        <v/>
      </c>
      <c r="O48" s="460" t="str">
        <f aca="false">IF(E48="","",IF(E48="Nije ocijenjen","",IF(E48="Ocijenjen",IF(N48="Član 18. stav 7. Kriterija","",IF(N48&gt;0.4,0,IF(N48&gt;0.3,5,IF(N48&gt;0.2,10,IF(N48&gt;0.1,15,IF(N48&gt;0.05,20,IF(N48&lt;=0.05,25,))))))))))</f>
        <v/>
      </c>
      <c r="P48" s="459" t="str">
        <f aca="false">IF(E48="","",IF(E48="Nije ocijenjen","",IF(E48="Ocijenjen",IF(F48=0,"",((L48+K48+(M48/2))/(F48))))))</f>
        <v/>
      </c>
      <c r="Q48" s="460" t="str">
        <f aca="false">IF(E48="","",IF(E48="Nije ocijenjen","",IF(E48="Ocijenjen",IF(P48&gt;0.2,0,IF(P48&gt;0.15,1,IF(P48&gt;0.1,2,IF(P48&gt;0.06,3,IF(P48&gt;0.03,4,IF(P48&lt;=0.03,5,)))))))))</f>
        <v/>
      </c>
      <c r="R48" s="461" t="str">
        <f aca="false">IF(E48="","",IF(E48="Nije ocijenjen","",IF(E48="Ocijenjen",IF(N48="Član 18. stav 7. Kriterija",Q48,O48+Q48))))</f>
        <v/>
      </c>
      <c r="S48" s="462" t="str">
        <f aca="false">IF(F48=0,"",IF(F48=0,1,0.83*((G48-L48-M48/2)/G48)+0.17*((F48-K48-L48-M48/2)/F48)))</f>
        <v/>
      </c>
    </row>
    <row r="49" customFormat="false" ht="15" hidden="false" customHeight="false" outlineLevel="0" collapsed="false">
      <c r="A49" s="455" t="n">
        <v>40</v>
      </c>
      <c r="B49" s="456" t="str">
        <f aca="false">IF('Tabela II'!B48="","",'Tabela II'!B48)</f>
        <v/>
      </c>
      <c r="C49" s="456" t="str">
        <f aca="false">IF('Tabela II'!D48="","",'Tabela II'!D48)</f>
        <v/>
      </c>
      <c r="D49" s="456" t="str">
        <f aca="false">IF('Tabela II'!E48="","",'Tabela II'!E48)</f>
        <v/>
      </c>
      <c r="E49" s="457"/>
      <c r="F49" s="147"/>
      <c r="G49" s="458" t="n">
        <f aca="false">SUM(I49:M49)</f>
        <v>0</v>
      </c>
      <c r="H49" s="147"/>
      <c r="I49" s="147"/>
      <c r="J49" s="147"/>
      <c r="K49" s="147"/>
      <c r="L49" s="147"/>
      <c r="M49" s="147"/>
      <c r="N49" s="459" t="str">
        <f aca="false">IF(E49="","",IF(E49="Nije ocijenjen","",IF(E49="Ocijenjen",IF(G49&lt;10,"Član 18. stav 7. Kriterija",(L49+(M49/2))/(G49)))))</f>
        <v/>
      </c>
      <c r="O49" s="460" t="str">
        <f aca="false">IF(E49="","",IF(E49="Nije ocijenjen","",IF(E49="Ocijenjen",IF(N49="Član 18. stav 7. Kriterija","",IF(N49&gt;0.4,0,IF(N49&gt;0.3,5,IF(N49&gt;0.2,10,IF(N49&gt;0.1,15,IF(N49&gt;0.05,20,IF(N49&lt;=0.05,25,))))))))))</f>
        <v/>
      </c>
      <c r="P49" s="459" t="str">
        <f aca="false">IF(E49="","",IF(E49="Nije ocijenjen","",IF(E49="Ocijenjen",IF(F49=0,"",((L49+K49+(M49/2))/(F49))))))</f>
        <v/>
      </c>
      <c r="Q49" s="460" t="str">
        <f aca="false">IF(E49="","",IF(E49="Nije ocijenjen","",IF(E49="Ocijenjen",IF(P49&gt;0.2,0,IF(P49&gt;0.15,1,IF(P49&gt;0.1,2,IF(P49&gt;0.06,3,IF(P49&gt;0.03,4,IF(P49&lt;=0.03,5,)))))))))</f>
        <v/>
      </c>
      <c r="R49" s="461" t="str">
        <f aca="false">IF(E49="","",IF(E49="Nije ocijenjen","",IF(E49="Ocijenjen",IF(N49="Član 18. stav 7. Kriterija",Q49,O49+Q49))))</f>
        <v/>
      </c>
      <c r="S49" s="462" t="str">
        <f aca="false">IF(F49=0,"",IF(F49=0,1,0.83*((G49-L49-M49/2)/G49)+0.17*((F49-K49-L49-M49/2)/F49)))</f>
        <v/>
      </c>
    </row>
    <row r="50" customFormat="false" ht="15" hidden="false" customHeight="false" outlineLevel="0" collapsed="false">
      <c r="A50" s="455" t="n">
        <v>41</v>
      </c>
      <c r="B50" s="456" t="str">
        <f aca="false">IF('Tabela II'!B49="","",'Tabela II'!B49)</f>
        <v/>
      </c>
      <c r="C50" s="456" t="str">
        <f aca="false">IF('Tabela II'!D49="","",'Tabela II'!D49)</f>
        <v/>
      </c>
      <c r="D50" s="456" t="str">
        <f aca="false">IF('Tabela II'!E49="","",'Tabela II'!E49)</f>
        <v/>
      </c>
      <c r="E50" s="457"/>
      <c r="F50" s="147"/>
      <c r="G50" s="458" t="n">
        <f aca="false">SUM(I50:M50)</f>
        <v>0</v>
      </c>
      <c r="H50" s="147"/>
      <c r="I50" s="147"/>
      <c r="J50" s="147"/>
      <c r="K50" s="147"/>
      <c r="L50" s="147"/>
      <c r="M50" s="147"/>
      <c r="N50" s="459" t="str">
        <f aca="false">IF(E50="","",IF(E50="Nije ocijenjen","",IF(E50="Ocijenjen",IF(G50&lt;10,"Član 18. stav 7. Kriterija",(L50+(M50/2))/(G50)))))</f>
        <v/>
      </c>
      <c r="O50" s="460" t="str">
        <f aca="false">IF(E50="","",IF(E50="Nije ocijenjen","",IF(E50="Ocijenjen",IF(N50="Član 18. stav 7. Kriterija","",IF(N50&gt;0.4,0,IF(N50&gt;0.3,5,IF(N50&gt;0.2,10,IF(N50&gt;0.1,15,IF(N50&gt;0.05,20,IF(N50&lt;=0.05,25,))))))))))</f>
        <v/>
      </c>
      <c r="P50" s="459" t="str">
        <f aca="false">IF(E50="","",IF(E50="Nije ocijenjen","",IF(E50="Ocijenjen",IF(F50=0,"",((L50+K50+(M50/2))/(F50))))))</f>
        <v/>
      </c>
      <c r="Q50" s="460" t="str">
        <f aca="false">IF(E50="","",IF(E50="Nije ocijenjen","",IF(E50="Ocijenjen",IF(P50&gt;0.2,0,IF(P50&gt;0.15,1,IF(P50&gt;0.1,2,IF(P50&gt;0.06,3,IF(P50&gt;0.03,4,IF(P50&lt;=0.03,5,)))))))))</f>
        <v/>
      </c>
      <c r="R50" s="461" t="str">
        <f aca="false">IF(E50="","",IF(E50="Nije ocijenjen","",IF(E50="Ocijenjen",IF(N50="Član 18. stav 7. Kriterija",Q50,O50+Q50))))</f>
        <v/>
      </c>
      <c r="S50" s="462" t="str">
        <f aca="false">IF(F50=0,"",IF(F50=0,1,0.83*((G50-L50-M50/2)/G50)+0.17*((F50-K50-L50-M50/2)/F50)))</f>
        <v/>
      </c>
    </row>
    <row r="51" customFormat="false" ht="15" hidden="false" customHeight="false" outlineLevel="0" collapsed="false">
      <c r="A51" s="455" t="n">
        <v>42</v>
      </c>
      <c r="B51" s="456" t="str">
        <f aca="false">IF('Tabela II'!B50="","",'Tabela II'!B50)</f>
        <v/>
      </c>
      <c r="C51" s="456" t="str">
        <f aca="false">IF('Tabela II'!D50="","",'Tabela II'!D50)</f>
        <v/>
      </c>
      <c r="D51" s="456" t="str">
        <f aca="false">IF('Tabela II'!E50="","",'Tabela II'!E50)</f>
        <v/>
      </c>
      <c r="E51" s="457"/>
      <c r="F51" s="147"/>
      <c r="G51" s="458" t="n">
        <f aca="false">SUM(I51:M51)</f>
        <v>0</v>
      </c>
      <c r="H51" s="147"/>
      <c r="I51" s="147"/>
      <c r="J51" s="147"/>
      <c r="K51" s="147"/>
      <c r="L51" s="147"/>
      <c r="M51" s="147"/>
      <c r="N51" s="459" t="str">
        <f aca="false">IF(E51="","",IF(E51="Nije ocijenjen","",IF(E51="Ocijenjen",IF(G51&lt;10,"Član 18. stav 7. Kriterija",(L51+(M51/2))/(G51)))))</f>
        <v/>
      </c>
      <c r="O51" s="460" t="str">
        <f aca="false">IF(E51="","",IF(E51="Nije ocijenjen","",IF(E51="Ocijenjen",IF(N51="Član 18. stav 7. Kriterija","",IF(N51&gt;0.4,0,IF(N51&gt;0.3,5,IF(N51&gt;0.2,10,IF(N51&gt;0.1,15,IF(N51&gt;0.05,20,IF(N51&lt;=0.05,25,))))))))))</f>
        <v/>
      </c>
      <c r="P51" s="459" t="str">
        <f aca="false">IF(E51="","",IF(E51="Nije ocijenjen","",IF(E51="Ocijenjen",IF(F51=0,"",((L51+K51+(M51/2))/(F51))))))</f>
        <v/>
      </c>
      <c r="Q51" s="460" t="str">
        <f aca="false">IF(E51="","",IF(E51="Nije ocijenjen","",IF(E51="Ocijenjen",IF(P51&gt;0.2,0,IF(P51&gt;0.15,1,IF(P51&gt;0.1,2,IF(P51&gt;0.06,3,IF(P51&gt;0.03,4,IF(P51&lt;=0.03,5,)))))))))</f>
        <v/>
      </c>
      <c r="R51" s="461" t="str">
        <f aca="false">IF(E51="","",IF(E51="Nije ocijenjen","",IF(E51="Ocijenjen",IF(N51="Član 18. stav 7. Kriterija",Q51,O51+Q51))))</f>
        <v/>
      </c>
      <c r="S51" s="462" t="str">
        <f aca="false">IF(F51=0,"",IF(F51=0,1,0.83*((G51-L51-M51/2)/G51)+0.17*((F51-K51-L51-M51/2)/F51)))</f>
        <v/>
      </c>
    </row>
    <row r="52" s="397" customFormat="true" ht="15" hidden="false" customHeight="false" outlineLevel="0" collapsed="false">
      <c r="A52" s="455" t="n">
        <v>43</v>
      </c>
      <c r="B52" s="456" t="str">
        <f aca="false">IF('Tabela II'!B51="","",'Tabela II'!B51)</f>
        <v/>
      </c>
      <c r="C52" s="456" t="str">
        <f aca="false">IF('Tabela II'!D51="","",'Tabela II'!D51)</f>
        <v/>
      </c>
      <c r="D52" s="456" t="str">
        <f aca="false">IF('Tabela II'!E51="","",'Tabela II'!E51)</f>
        <v/>
      </c>
      <c r="E52" s="457"/>
      <c r="F52" s="147"/>
      <c r="G52" s="458" t="n">
        <f aca="false">SUM(I52:M52)</f>
        <v>0</v>
      </c>
      <c r="H52" s="147"/>
      <c r="I52" s="147"/>
      <c r="J52" s="147"/>
      <c r="K52" s="147"/>
      <c r="L52" s="147"/>
      <c r="M52" s="147"/>
      <c r="N52" s="459" t="str">
        <f aca="false">IF(E52="","",IF(E52="Nije ocijenjen","",IF(E52="Ocijenjen",IF(G52&lt;10,"Član 18. stav 7. Kriterija",(L52+(M52/2))/(G52)))))</f>
        <v/>
      </c>
      <c r="O52" s="460" t="str">
        <f aca="false">IF(E52="","",IF(E52="Nije ocijenjen","",IF(E52="Ocijenjen",IF(N52="Član 18. stav 7. Kriterija","",IF(N52&gt;0.4,0,IF(N52&gt;0.3,5,IF(N52&gt;0.2,10,IF(N52&gt;0.1,15,IF(N52&gt;0.05,20,IF(N52&lt;=0.05,25,))))))))))</f>
        <v/>
      </c>
      <c r="P52" s="459" t="str">
        <f aca="false">IF(E52="","",IF(E52="Nije ocijenjen","",IF(E52="Ocijenjen",IF(F52=0,"",((L52+K52+(M52/2))/(F52))))))</f>
        <v/>
      </c>
      <c r="Q52" s="460" t="str">
        <f aca="false">IF(E52="","",IF(E52="Nije ocijenjen","",IF(E52="Ocijenjen",IF(P52&gt;0.2,0,IF(P52&gt;0.15,1,IF(P52&gt;0.1,2,IF(P52&gt;0.06,3,IF(P52&gt;0.03,4,IF(P52&lt;=0.03,5,)))))))))</f>
        <v/>
      </c>
      <c r="R52" s="461" t="str">
        <f aca="false">IF(E52="","",IF(E52="Nije ocijenjen","",IF(E52="Ocijenjen",IF(N52="Član 18. stav 7. Kriterija",Q52,O52+Q52))))</f>
        <v/>
      </c>
      <c r="S52" s="462" t="str">
        <f aca="false">IF(F52=0,"",IF(F52=0,1,0.83*((G52-L52-M52/2)/G52)+0.17*((F52-K52-L52-M52/2)/F52)))</f>
        <v/>
      </c>
      <c r="T52" s="195"/>
      <c r="U52" s="195"/>
    </row>
    <row r="53" s="397" customFormat="true" ht="15" hidden="false" customHeight="false" outlineLevel="0" collapsed="false">
      <c r="A53" s="455" t="n">
        <v>44</v>
      </c>
      <c r="B53" s="456" t="str">
        <f aca="false">IF('Tabela II'!B52="","",'Tabela II'!B52)</f>
        <v/>
      </c>
      <c r="C53" s="456" t="str">
        <f aca="false">IF('Tabela II'!D52="","",'Tabela II'!D52)</f>
        <v/>
      </c>
      <c r="D53" s="456" t="str">
        <f aca="false">IF('Tabela II'!E52="","",'Tabela II'!E52)</f>
        <v/>
      </c>
      <c r="E53" s="457"/>
      <c r="F53" s="147"/>
      <c r="G53" s="458" t="n">
        <f aca="false">SUM(I53:M53)</f>
        <v>0</v>
      </c>
      <c r="H53" s="147"/>
      <c r="I53" s="147"/>
      <c r="J53" s="147"/>
      <c r="K53" s="147"/>
      <c r="L53" s="147"/>
      <c r="M53" s="147"/>
      <c r="N53" s="459" t="str">
        <f aca="false">IF(E53="","",IF(E53="Nije ocijenjen","",IF(E53="Ocijenjen",IF(G53&lt;10,"Član 18. stav 7. Kriterija",(L53+(M53/2))/(G53)))))</f>
        <v/>
      </c>
      <c r="O53" s="460" t="str">
        <f aca="false">IF(E53="","",IF(E53="Nije ocijenjen","",IF(E53="Ocijenjen",IF(N53="Član 18. stav 7. Kriterija","",IF(N53&gt;0.4,0,IF(N53&gt;0.3,5,IF(N53&gt;0.2,10,IF(N53&gt;0.1,15,IF(N53&gt;0.05,20,IF(N53&lt;=0.05,25,))))))))))</f>
        <v/>
      </c>
      <c r="P53" s="459" t="str">
        <f aca="false">IF(E53="","",IF(E53="Nije ocijenjen","",IF(E53="Ocijenjen",IF(F53=0,"",((L53+K53+(M53/2))/(F53))))))</f>
        <v/>
      </c>
      <c r="Q53" s="460" t="str">
        <f aca="false">IF(E53="","",IF(E53="Nije ocijenjen","",IF(E53="Ocijenjen",IF(P53&gt;0.2,0,IF(P53&gt;0.15,1,IF(P53&gt;0.1,2,IF(P53&gt;0.06,3,IF(P53&gt;0.03,4,IF(P53&lt;=0.03,5,)))))))))</f>
        <v/>
      </c>
      <c r="R53" s="461" t="str">
        <f aca="false">IF(E53="","",IF(E53="Nije ocijenjen","",IF(E53="Ocijenjen",IF(N53="Član 18. stav 7. Kriterija",Q53,O53+Q53))))</f>
        <v/>
      </c>
      <c r="S53" s="462" t="str">
        <f aca="false">IF(F53=0,"",IF(F53=0,1,0.83*((G53-L53-M53/2)/G53)+0.17*((F53-K53-L53-M53/2)/F53)))</f>
        <v/>
      </c>
      <c r="T53" s="195"/>
      <c r="U53" s="195"/>
    </row>
    <row r="54" s="397" customFormat="true" ht="15" hidden="false" customHeight="false" outlineLevel="0" collapsed="false">
      <c r="A54" s="455" t="n">
        <v>45</v>
      </c>
      <c r="B54" s="456" t="str">
        <f aca="false">IF('Tabela II'!B53="","",'Tabela II'!B53)</f>
        <v/>
      </c>
      <c r="C54" s="456" t="str">
        <f aca="false">IF('Tabela II'!D53="","",'Tabela II'!D53)</f>
        <v/>
      </c>
      <c r="D54" s="456" t="str">
        <f aca="false">IF('Tabela II'!E53="","",'Tabela II'!E53)</f>
        <v/>
      </c>
      <c r="E54" s="457"/>
      <c r="F54" s="147"/>
      <c r="G54" s="458" t="n">
        <f aca="false">SUM(I54:M54)</f>
        <v>0</v>
      </c>
      <c r="H54" s="147"/>
      <c r="I54" s="147"/>
      <c r="J54" s="147"/>
      <c r="K54" s="147"/>
      <c r="L54" s="147"/>
      <c r="M54" s="147"/>
      <c r="N54" s="459" t="str">
        <f aca="false">IF(E54="","",IF(E54="Nije ocijenjen","",IF(E54="Ocijenjen",IF(G54&lt;10,"Član 18. stav 7. Kriterija",(L54+(M54/2))/(G54)))))</f>
        <v/>
      </c>
      <c r="O54" s="460" t="str">
        <f aca="false">IF(E54="","",IF(E54="Nije ocijenjen","",IF(E54="Ocijenjen",IF(N54="Član 18. stav 7. Kriterija","",IF(N54&gt;0.4,0,IF(N54&gt;0.3,5,IF(N54&gt;0.2,10,IF(N54&gt;0.1,15,IF(N54&gt;0.05,20,IF(N54&lt;=0.05,25,))))))))))</f>
        <v/>
      </c>
      <c r="P54" s="459" t="str">
        <f aca="false">IF(E54="","",IF(E54="Nije ocijenjen","",IF(E54="Ocijenjen",IF(F54=0,"",((L54+K54+(M54/2))/(F54))))))</f>
        <v/>
      </c>
      <c r="Q54" s="460" t="str">
        <f aca="false">IF(E54="","",IF(E54="Nije ocijenjen","",IF(E54="Ocijenjen",IF(P54&gt;0.2,0,IF(P54&gt;0.15,1,IF(P54&gt;0.1,2,IF(P54&gt;0.06,3,IF(P54&gt;0.03,4,IF(P54&lt;=0.03,5,)))))))))</f>
        <v/>
      </c>
      <c r="R54" s="461" t="str">
        <f aca="false">IF(E54="","",IF(E54="Nije ocijenjen","",IF(E54="Ocijenjen",IF(N54="Član 18. stav 7. Kriterija",Q54,O54+Q54))))</f>
        <v/>
      </c>
      <c r="S54" s="462" t="str">
        <f aca="false">IF(F54=0,"",IF(F54=0,1,0.83*((G54-L54-M54/2)/G54)+0.17*((F54-K54-L54-M54/2)/F54)))</f>
        <v/>
      </c>
      <c r="T54" s="195"/>
      <c r="U54" s="195"/>
    </row>
    <row r="55" s="397" customFormat="true" ht="15" hidden="false" customHeight="false" outlineLevel="0" collapsed="false">
      <c r="A55" s="455" t="n">
        <v>46</v>
      </c>
      <c r="B55" s="456" t="str">
        <f aca="false">IF('Tabela II'!B54="","",'Tabela II'!B54)</f>
        <v/>
      </c>
      <c r="C55" s="456" t="str">
        <f aca="false">IF('Tabela II'!D54="","",'Tabela II'!D54)</f>
        <v/>
      </c>
      <c r="D55" s="456" t="str">
        <f aca="false">IF('Tabela II'!E54="","",'Tabela II'!E54)</f>
        <v/>
      </c>
      <c r="E55" s="457"/>
      <c r="F55" s="147"/>
      <c r="G55" s="458" t="n">
        <f aca="false">SUM(I55:M55)</f>
        <v>0</v>
      </c>
      <c r="H55" s="147"/>
      <c r="I55" s="147"/>
      <c r="J55" s="147"/>
      <c r="K55" s="147"/>
      <c r="L55" s="147"/>
      <c r="M55" s="147"/>
      <c r="N55" s="459" t="str">
        <f aca="false">IF(E55="","",IF(E55="Nije ocijenjen","",IF(E55="Ocijenjen",IF(G55&lt;10,"Član 18. stav 7. Kriterija",(L55+(M55/2))/(G55)))))</f>
        <v/>
      </c>
      <c r="O55" s="460" t="str">
        <f aca="false">IF(E55="","",IF(E55="Nije ocijenjen","",IF(E55="Ocijenjen",IF(N55="Član 18. stav 7. Kriterija","",IF(N55&gt;0.4,0,IF(N55&gt;0.3,5,IF(N55&gt;0.2,10,IF(N55&gt;0.1,15,IF(N55&gt;0.05,20,IF(N55&lt;=0.05,25,))))))))))</f>
        <v/>
      </c>
      <c r="P55" s="459" t="str">
        <f aca="false">IF(E55="","",IF(E55="Nije ocijenjen","",IF(E55="Ocijenjen",IF(F55=0,"",((L55+K55+(M55/2))/(F55))))))</f>
        <v/>
      </c>
      <c r="Q55" s="460" t="str">
        <f aca="false">IF(E55="","",IF(E55="Nije ocijenjen","",IF(E55="Ocijenjen",IF(P55&gt;0.2,0,IF(P55&gt;0.15,1,IF(P55&gt;0.1,2,IF(P55&gt;0.06,3,IF(P55&gt;0.03,4,IF(P55&lt;=0.03,5,)))))))))</f>
        <v/>
      </c>
      <c r="R55" s="461" t="str">
        <f aca="false">IF(E55="","",IF(E55="Nije ocijenjen","",IF(E55="Ocijenjen",IF(N55="Član 18. stav 7. Kriterija",Q55,O55+Q55))))</f>
        <v/>
      </c>
      <c r="S55" s="462" t="str">
        <f aca="false">IF(F55=0,"",IF(F55=0,1,0.83*((G55-L55-M55/2)/G55)+0.17*((F55-K55-L55-M55/2)/F55)))</f>
        <v/>
      </c>
      <c r="T55" s="195"/>
      <c r="U55" s="195"/>
    </row>
    <row r="56" s="397" customFormat="true" ht="15" hidden="false" customHeight="false" outlineLevel="0" collapsed="false">
      <c r="A56" s="455" t="n">
        <v>47</v>
      </c>
      <c r="B56" s="456" t="str">
        <f aca="false">IF('Tabela II'!B55="","",'Tabela II'!B55)</f>
        <v/>
      </c>
      <c r="C56" s="456" t="str">
        <f aca="false">IF('Tabela II'!D55="","",'Tabela II'!D55)</f>
        <v/>
      </c>
      <c r="D56" s="456" t="str">
        <f aca="false">IF('Tabela II'!E55="","",'Tabela II'!E55)</f>
        <v/>
      </c>
      <c r="E56" s="457"/>
      <c r="F56" s="147"/>
      <c r="G56" s="458" t="n">
        <f aca="false">SUM(I56:M56)</f>
        <v>0</v>
      </c>
      <c r="H56" s="147"/>
      <c r="I56" s="147"/>
      <c r="J56" s="147"/>
      <c r="K56" s="147"/>
      <c r="L56" s="147"/>
      <c r="M56" s="147"/>
      <c r="N56" s="459" t="str">
        <f aca="false">IF(E56="","",IF(E56="Nije ocijenjen","",IF(E56="Ocijenjen",IF(G56&lt;10,"Član 18. stav 7. Kriterija",(L56+(M56/2))/(G56)))))</f>
        <v/>
      </c>
      <c r="O56" s="460" t="str">
        <f aca="false">IF(E56="","",IF(E56="Nije ocijenjen","",IF(E56="Ocijenjen",IF(N56="Član 18. stav 7. Kriterija","",IF(N56&gt;0.4,0,IF(N56&gt;0.3,5,IF(N56&gt;0.2,10,IF(N56&gt;0.1,15,IF(N56&gt;0.05,20,IF(N56&lt;=0.05,25,))))))))))</f>
        <v/>
      </c>
      <c r="P56" s="459" t="str">
        <f aca="false">IF(E56="","",IF(E56="Nije ocijenjen","",IF(E56="Ocijenjen",IF(F56=0,"",((L56+K56+(M56/2))/(F56))))))</f>
        <v/>
      </c>
      <c r="Q56" s="460" t="str">
        <f aca="false">IF(E56="","",IF(E56="Nije ocijenjen","",IF(E56="Ocijenjen",IF(P56&gt;0.2,0,IF(P56&gt;0.15,1,IF(P56&gt;0.1,2,IF(P56&gt;0.06,3,IF(P56&gt;0.03,4,IF(P56&lt;=0.03,5,)))))))))</f>
        <v/>
      </c>
      <c r="R56" s="461" t="str">
        <f aca="false">IF(E56="","",IF(E56="Nije ocijenjen","",IF(E56="Ocijenjen",IF(N56="Član 18. stav 7. Kriterija",Q56,O56+Q56))))</f>
        <v/>
      </c>
      <c r="S56" s="462" t="str">
        <f aca="false">IF(F56=0,"",IF(F56=0,1,0.83*((G56-L56-M56/2)/G56)+0.17*((F56-K56-L56-M56/2)/F56)))</f>
        <v/>
      </c>
      <c r="T56" s="195"/>
      <c r="U56" s="195"/>
    </row>
    <row r="57" s="397" customFormat="true" ht="15" hidden="false" customHeight="false" outlineLevel="0" collapsed="false">
      <c r="A57" s="455" t="n">
        <v>48</v>
      </c>
      <c r="B57" s="456" t="str">
        <f aca="false">IF('Tabela II'!B56="","",'Tabela II'!B56)</f>
        <v/>
      </c>
      <c r="C57" s="456" t="str">
        <f aca="false">IF('Tabela II'!D56="","",'Tabela II'!D56)</f>
        <v/>
      </c>
      <c r="D57" s="456" t="str">
        <f aca="false">IF('Tabela II'!E56="","",'Tabela II'!E56)</f>
        <v/>
      </c>
      <c r="E57" s="457"/>
      <c r="F57" s="147"/>
      <c r="G57" s="458" t="n">
        <f aca="false">SUM(I57:M57)</f>
        <v>0</v>
      </c>
      <c r="H57" s="147"/>
      <c r="I57" s="147"/>
      <c r="J57" s="147"/>
      <c r="K57" s="147"/>
      <c r="L57" s="147"/>
      <c r="M57" s="147"/>
      <c r="N57" s="459" t="str">
        <f aca="false">IF(E57="","",IF(E57="Nije ocijenjen","",IF(E57="Ocijenjen",IF(G57&lt;10,"Član 18. stav 7. Kriterija",(L57+(M57/2))/(G57)))))</f>
        <v/>
      </c>
      <c r="O57" s="460" t="str">
        <f aca="false">IF(E57="","",IF(E57="Nije ocijenjen","",IF(E57="Ocijenjen",IF(N57="Član 18. stav 7. Kriterija","",IF(N57&gt;0.4,0,IF(N57&gt;0.3,5,IF(N57&gt;0.2,10,IF(N57&gt;0.1,15,IF(N57&gt;0.05,20,IF(N57&lt;=0.05,25,))))))))))</f>
        <v/>
      </c>
      <c r="P57" s="459" t="str">
        <f aca="false">IF(E57="","",IF(E57="Nije ocijenjen","",IF(E57="Ocijenjen",IF(F57=0,"",((L57+K57+(M57/2))/(F57))))))</f>
        <v/>
      </c>
      <c r="Q57" s="460" t="str">
        <f aca="false">IF(E57="","",IF(E57="Nije ocijenjen","",IF(E57="Ocijenjen",IF(P57&gt;0.2,0,IF(P57&gt;0.15,1,IF(P57&gt;0.1,2,IF(P57&gt;0.06,3,IF(P57&gt;0.03,4,IF(P57&lt;=0.03,5,)))))))))</f>
        <v/>
      </c>
      <c r="R57" s="461" t="str">
        <f aca="false">IF(E57="","",IF(E57="Nije ocijenjen","",IF(E57="Ocijenjen",IF(N57="Član 18. stav 7. Kriterija",Q57,O57+Q57))))</f>
        <v/>
      </c>
      <c r="S57" s="462" t="str">
        <f aca="false">IF(F57=0,"",IF(F57=0,1,0.83*((G57-L57-M57/2)/G57)+0.17*((F57-K57-L57-M57/2)/F57)))</f>
        <v/>
      </c>
      <c r="T57" s="195"/>
      <c r="U57" s="195"/>
    </row>
    <row r="58" s="397" customFormat="true" ht="15" hidden="false" customHeight="false" outlineLevel="0" collapsed="false">
      <c r="A58" s="455" t="n">
        <v>49</v>
      </c>
      <c r="B58" s="456" t="str">
        <f aca="false">IF('Tabela II'!B57="","",'Tabela II'!B57)</f>
        <v/>
      </c>
      <c r="C58" s="456" t="str">
        <f aca="false">IF('Tabela II'!D57="","",'Tabela II'!D57)</f>
        <v/>
      </c>
      <c r="D58" s="456" t="str">
        <f aca="false">IF('Tabela II'!E57="","",'Tabela II'!E57)</f>
        <v/>
      </c>
      <c r="E58" s="457"/>
      <c r="F58" s="147"/>
      <c r="G58" s="458" t="n">
        <f aca="false">SUM(I58:M58)</f>
        <v>0</v>
      </c>
      <c r="H58" s="147"/>
      <c r="I58" s="147"/>
      <c r="J58" s="147"/>
      <c r="K58" s="147"/>
      <c r="L58" s="147"/>
      <c r="M58" s="147"/>
      <c r="N58" s="459" t="str">
        <f aca="false">IF(E58="","",IF(E58="Nije ocijenjen","",IF(E58="Ocijenjen",IF(G58&lt;10,"Član 18. stav 7. Kriterija",(L58+(M58/2))/(G58)))))</f>
        <v/>
      </c>
      <c r="O58" s="460" t="str">
        <f aca="false">IF(E58="","",IF(E58="Nije ocijenjen","",IF(E58="Ocijenjen",IF(N58="Član 18. stav 7. Kriterija","",IF(N58&gt;0.4,0,IF(N58&gt;0.3,5,IF(N58&gt;0.2,10,IF(N58&gt;0.1,15,IF(N58&gt;0.05,20,IF(N58&lt;=0.05,25,))))))))))</f>
        <v/>
      </c>
      <c r="P58" s="459" t="str">
        <f aca="false">IF(E58="","",IF(E58="Nije ocijenjen","",IF(E58="Ocijenjen",IF(F58=0,"",((L58+K58+(M58/2))/(F58))))))</f>
        <v/>
      </c>
      <c r="Q58" s="460" t="str">
        <f aca="false">IF(E58="","",IF(E58="Nije ocijenjen","",IF(E58="Ocijenjen",IF(P58&gt;0.2,0,IF(P58&gt;0.15,1,IF(P58&gt;0.1,2,IF(P58&gt;0.06,3,IF(P58&gt;0.03,4,IF(P58&lt;=0.03,5,)))))))))</f>
        <v/>
      </c>
      <c r="R58" s="461" t="str">
        <f aca="false">IF(E58="","",IF(E58="Nije ocijenjen","",IF(E58="Ocijenjen",IF(N58="Član 18. stav 7. Kriterija",Q58,O58+Q58))))</f>
        <v/>
      </c>
      <c r="S58" s="462" t="str">
        <f aca="false">IF(F58=0,"",IF(F58=0,1,0.83*((G58-L58-M58/2)/G58)+0.17*((F58-K58-L58-M58/2)/F58)))</f>
        <v/>
      </c>
      <c r="T58" s="195"/>
      <c r="U58" s="195"/>
    </row>
    <row r="59" customFormat="false" ht="15" hidden="false" customHeight="false" outlineLevel="0" collapsed="false">
      <c r="A59" s="455" t="n">
        <v>50</v>
      </c>
      <c r="B59" s="456" t="str">
        <f aca="false">IF('Tabela II'!B58="","",'Tabela II'!B58)</f>
        <v/>
      </c>
      <c r="C59" s="456" t="str">
        <f aca="false">IF('Tabela II'!D58="","",'Tabela II'!D58)</f>
        <v/>
      </c>
      <c r="D59" s="456" t="str">
        <f aca="false">IF('Tabela II'!E58="","",'Tabela II'!E58)</f>
        <v/>
      </c>
      <c r="E59" s="457"/>
      <c r="F59" s="147"/>
      <c r="G59" s="458" t="n">
        <f aca="false">SUM(I59:M59)</f>
        <v>0</v>
      </c>
      <c r="H59" s="147"/>
      <c r="I59" s="147"/>
      <c r="J59" s="147"/>
      <c r="K59" s="147"/>
      <c r="L59" s="147"/>
      <c r="M59" s="147"/>
      <c r="N59" s="459" t="str">
        <f aca="false">IF(E59="","",IF(E59="Nije ocijenjen","",IF(E59="Ocijenjen",IF(G59&lt;10,"Član 18. stav 7. Kriterija",(L59+(M59/2))/(G59)))))</f>
        <v/>
      </c>
      <c r="O59" s="460" t="str">
        <f aca="false">IF(E59="","",IF(E59="Nije ocijenjen","",IF(E59="Ocijenjen",IF(N59="Član 18. stav 7. Kriterija","",IF(N59&gt;0.4,0,IF(N59&gt;0.3,5,IF(N59&gt;0.2,10,IF(N59&gt;0.1,15,IF(N59&gt;0.05,20,IF(N59&lt;=0.05,25,))))))))))</f>
        <v/>
      </c>
      <c r="P59" s="459" t="str">
        <f aca="false">IF(E59="","",IF(E59="Nije ocijenjen","",IF(E59="Ocijenjen",IF(F59=0,"",((L59+K59+(M59/2))/(F59))))))</f>
        <v/>
      </c>
      <c r="Q59" s="460" t="str">
        <f aca="false">IF(E59="","",IF(E59="Nije ocijenjen","",IF(E59="Ocijenjen",IF(P59&gt;0.2,0,IF(P59&gt;0.15,1,IF(P59&gt;0.1,2,IF(P59&gt;0.06,3,IF(P59&gt;0.03,4,IF(P59&lt;=0.03,5,)))))))))</f>
        <v/>
      </c>
      <c r="R59" s="461" t="str">
        <f aca="false">IF(E59="","",IF(E59="Nije ocijenjen","",IF(E59="Ocijenjen",IF(N59="Član 18. stav 7. Kriterija",Q59,O59+Q59))))</f>
        <v/>
      </c>
      <c r="S59" s="462" t="str">
        <f aca="false">IF(F59=0,"",IF(F59=0,1,0.83*((G59-L59-M59/2)/G59)+0.17*((F59-K59-L59-M59/2)/F59)))</f>
        <v/>
      </c>
    </row>
    <row r="60" customFormat="false" ht="15" hidden="false" customHeight="false" outlineLevel="0" collapsed="false">
      <c r="A60" s="455" t="n">
        <v>51</v>
      </c>
      <c r="B60" s="456" t="str">
        <f aca="false">IF('Tabela II'!B59="","",'Tabela II'!B59)</f>
        <v/>
      </c>
      <c r="C60" s="456" t="str">
        <f aca="false">IF('Tabela II'!D59="","",'Tabela II'!D59)</f>
        <v/>
      </c>
      <c r="D60" s="456" t="str">
        <f aca="false">IF('Tabela II'!E59="","",'Tabela II'!E59)</f>
        <v/>
      </c>
      <c r="E60" s="457"/>
      <c r="F60" s="147"/>
      <c r="G60" s="458" t="n">
        <f aca="false">SUM(I60:M60)</f>
        <v>0</v>
      </c>
      <c r="H60" s="147"/>
      <c r="I60" s="147"/>
      <c r="J60" s="147"/>
      <c r="K60" s="147"/>
      <c r="L60" s="147"/>
      <c r="M60" s="147"/>
      <c r="N60" s="459" t="str">
        <f aca="false">IF(E60="","",IF(E60="Nije ocijenjen","",IF(E60="Ocijenjen",IF(G60&lt;10,"Član 18. stav 7. Kriterija",(L60+(M60/2))/(G60)))))</f>
        <v/>
      </c>
      <c r="O60" s="460" t="str">
        <f aca="false">IF(E60="","",IF(E60="Nije ocijenjen","",IF(E60="Ocijenjen",IF(N60="Član 18. stav 7. Kriterija","",IF(N60&gt;0.4,0,IF(N60&gt;0.3,5,IF(N60&gt;0.2,10,IF(N60&gt;0.1,15,IF(N60&gt;0.05,20,IF(N60&lt;=0.05,25,))))))))))</f>
        <v/>
      </c>
      <c r="P60" s="459" t="str">
        <f aca="false">IF(E60="","",IF(E60="Nije ocijenjen","",IF(E60="Ocijenjen",IF(F60=0,"",((L60+K60+(M60/2))/(F60))))))</f>
        <v/>
      </c>
      <c r="Q60" s="460" t="str">
        <f aca="false">IF(E60="","",IF(E60="Nije ocijenjen","",IF(E60="Ocijenjen",IF(P60&gt;0.2,0,IF(P60&gt;0.15,1,IF(P60&gt;0.1,2,IF(P60&gt;0.06,3,IF(P60&gt;0.03,4,IF(P60&lt;=0.03,5,)))))))))</f>
        <v/>
      </c>
      <c r="R60" s="461" t="str">
        <f aca="false">IF(E60="","",IF(E60="Nije ocijenjen","",IF(E60="Ocijenjen",IF(N60="Član 18. stav 7. Kriterija",Q60,O60+Q60))))</f>
        <v/>
      </c>
      <c r="S60" s="462" t="str">
        <f aca="false">IF(F60=0,"",IF(F60=0,1,0.83*((G60-L60-M60/2)/G60)+0.17*((F60-K60-L60-M60/2)/F60)))</f>
        <v/>
      </c>
    </row>
    <row r="61" customFormat="false" ht="15" hidden="false" customHeight="false" outlineLevel="0" collapsed="false">
      <c r="A61" s="455" t="n">
        <v>52</v>
      </c>
      <c r="B61" s="456" t="str">
        <f aca="false">IF('Tabela II'!B60="","",'Tabela II'!B60)</f>
        <v/>
      </c>
      <c r="C61" s="456" t="str">
        <f aca="false">IF('Tabela II'!D60="","",'Tabela II'!D60)</f>
        <v/>
      </c>
      <c r="D61" s="456" t="str">
        <f aca="false">IF('Tabela II'!E60="","",'Tabela II'!E60)</f>
        <v/>
      </c>
      <c r="E61" s="457"/>
      <c r="F61" s="147"/>
      <c r="G61" s="458" t="n">
        <f aca="false">SUM(I61:M61)</f>
        <v>0</v>
      </c>
      <c r="H61" s="147"/>
      <c r="I61" s="147"/>
      <c r="J61" s="147"/>
      <c r="K61" s="147"/>
      <c r="L61" s="147"/>
      <c r="M61" s="147"/>
      <c r="N61" s="459" t="str">
        <f aca="false">IF(E61="","",IF(E61="Nije ocijenjen","",IF(E61="Ocijenjen",IF(G61&lt;10,"Član 18. stav 7. Kriterija",(L61+(M61/2))/(G61)))))</f>
        <v/>
      </c>
      <c r="O61" s="460" t="str">
        <f aca="false">IF(E61="","",IF(E61="Nije ocijenjen","",IF(E61="Ocijenjen",IF(N61="Član 18. stav 7. Kriterija","",IF(N61&gt;0.4,0,IF(N61&gt;0.3,5,IF(N61&gt;0.2,10,IF(N61&gt;0.1,15,IF(N61&gt;0.05,20,IF(N61&lt;=0.05,25,))))))))))</f>
        <v/>
      </c>
      <c r="P61" s="459" t="str">
        <f aca="false">IF(E61="","",IF(E61="Nije ocijenjen","",IF(E61="Ocijenjen",IF(F61=0,"",((L61+K61+(M61/2))/(F61))))))</f>
        <v/>
      </c>
      <c r="Q61" s="460" t="str">
        <f aca="false">IF(E61="","",IF(E61="Nije ocijenjen","",IF(E61="Ocijenjen",IF(P61&gt;0.2,0,IF(P61&gt;0.15,1,IF(P61&gt;0.1,2,IF(P61&gt;0.06,3,IF(P61&gt;0.03,4,IF(P61&lt;=0.03,5,)))))))))</f>
        <v/>
      </c>
      <c r="R61" s="461" t="str">
        <f aca="false">IF(E61="","",IF(E61="Nije ocijenjen","",IF(E61="Ocijenjen",IF(N61="Član 18. stav 7. Kriterija",Q61,O61+Q61))))</f>
        <v/>
      </c>
      <c r="S61" s="462" t="str">
        <f aca="false">IF(F61=0,"",IF(F61=0,1,0.83*((G61-L61-M61/2)/G61)+0.17*((F61-K61-L61-M61/2)/F61)))</f>
        <v/>
      </c>
    </row>
    <row r="62" customFormat="false" ht="15" hidden="false" customHeight="false" outlineLevel="0" collapsed="false">
      <c r="A62" s="455" t="n">
        <v>53</v>
      </c>
      <c r="B62" s="456" t="str">
        <f aca="false">IF('Tabela II'!B61="","",'Tabela II'!B61)</f>
        <v/>
      </c>
      <c r="C62" s="456" t="str">
        <f aca="false">IF('Tabela II'!D61="","",'Tabela II'!D61)</f>
        <v/>
      </c>
      <c r="D62" s="456" t="str">
        <f aca="false">IF('Tabela II'!E61="","",'Tabela II'!E61)</f>
        <v/>
      </c>
      <c r="E62" s="457"/>
      <c r="F62" s="147"/>
      <c r="G62" s="458" t="n">
        <f aca="false">SUM(I62:M62)</f>
        <v>0</v>
      </c>
      <c r="H62" s="147"/>
      <c r="I62" s="147"/>
      <c r="J62" s="147"/>
      <c r="K62" s="147"/>
      <c r="L62" s="147"/>
      <c r="M62" s="147"/>
      <c r="N62" s="459" t="str">
        <f aca="false">IF(E62="","",IF(E62="Nije ocijenjen","",IF(E62="Ocijenjen",IF(G62&lt;10,"Član 18. stav 7. Kriterija",(L62+(M62/2))/(G62)))))</f>
        <v/>
      </c>
      <c r="O62" s="460" t="str">
        <f aca="false">IF(E62="","",IF(E62="Nije ocijenjen","",IF(E62="Ocijenjen",IF(N62="Član 18. stav 7. Kriterija","",IF(N62&gt;0.4,0,IF(N62&gt;0.3,5,IF(N62&gt;0.2,10,IF(N62&gt;0.1,15,IF(N62&gt;0.05,20,IF(N62&lt;=0.05,25,))))))))))</f>
        <v/>
      </c>
      <c r="P62" s="459" t="str">
        <f aca="false">IF(E62="","",IF(E62="Nije ocijenjen","",IF(E62="Ocijenjen",IF(F62=0,"",((L62+K62+(M62/2))/(F62))))))</f>
        <v/>
      </c>
      <c r="Q62" s="460" t="str">
        <f aca="false">IF(E62="","",IF(E62="Nije ocijenjen","",IF(E62="Ocijenjen",IF(P62&gt;0.2,0,IF(P62&gt;0.15,1,IF(P62&gt;0.1,2,IF(P62&gt;0.06,3,IF(P62&gt;0.03,4,IF(P62&lt;=0.03,5,)))))))))</f>
        <v/>
      </c>
      <c r="R62" s="461" t="str">
        <f aca="false">IF(E62="","",IF(E62="Nije ocijenjen","",IF(E62="Ocijenjen",IF(N62="Član 18. stav 7. Kriterija",Q62,O62+Q62))))</f>
        <v/>
      </c>
      <c r="S62" s="462" t="str">
        <f aca="false">IF(F62=0,"",IF(F62=0,1,0.83*((G62-L62-M62/2)/G62)+0.17*((F62-K62-L62-M62/2)/F62)))</f>
        <v/>
      </c>
    </row>
    <row r="63" s="397" customFormat="true" ht="15" hidden="false" customHeight="false" outlineLevel="0" collapsed="false">
      <c r="A63" s="455" t="n">
        <v>54</v>
      </c>
      <c r="B63" s="456" t="str">
        <f aca="false">IF('Tabela II'!B62="","",'Tabela II'!B62)</f>
        <v/>
      </c>
      <c r="C63" s="456" t="str">
        <f aca="false">IF('Tabela II'!D62="","",'Tabela II'!D62)</f>
        <v/>
      </c>
      <c r="D63" s="456" t="str">
        <f aca="false">IF('Tabela II'!E62="","",'Tabela II'!E62)</f>
        <v/>
      </c>
      <c r="E63" s="457"/>
      <c r="F63" s="147"/>
      <c r="G63" s="458" t="n">
        <f aca="false">SUM(I63:M63)</f>
        <v>0</v>
      </c>
      <c r="H63" s="147"/>
      <c r="I63" s="147"/>
      <c r="J63" s="147"/>
      <c r="K63" s="147"/>
      <c r="L63" s="147"/>
      <c r="M63" s="147"/>
      <c r="N63" s="459" t="str">
        <f aca="false">IF(E63="","",IF(E63="Nije ocijenjen","",IF(E63="Ocijenjen",IF(G63&lt;10,"Član 18. stav 7. Kriterija",(L63+(M63/2))/(G63)))))</f>
        <v/>
      </c>
      <c r="O63" s="460" t="str">
        <f aca="false">IF(E63="","",IF(E63="Nije ocijenjen","",IF(E63="Ocijenjen",IF(N63="Član 18. stav 7. Kriterija","",IF(N63&gt;0.4,0,IF(N63&gt;0.3,5,IF(N63&gt;0.2,10,IF(N63&gt;0.1,15,IF(N63&gt;0.05,20,IF(N63&lt;=0.05,25,))))))))))</f>
        <v/>
      </c>
      <c r="P63" s="459" t="str">
        <f aca="false">IF(E63="","",IF(E63="Nije ocijenjen","",IF(E63="Ocijenjen",IF(F63=0,"",((L63+K63+(M63/2))/(F63))))))</f>
        <v/>
      </c>
      <c r="Q63" s="460" t="str">
        <f aca="false">IF(E63="","",IF(E63="Nije ocijenjen","",IF(E63="Ocijenjen",IF(P63&gt;0.2,0,IF(P63&gt;0.15,1,IF(P63&gt;0.1,2,IF(P63&gt;0.06,3,IF(P63&gt;0.03,4,IF(P63&lt;=0.03,5,)))))))))</f>
        <v/>
      </c>
      <c r="R63" s="461" t="str">
        <f aca="false">IF(E63="","",IF(E63="Nije ocijenjen","",IF(E63="Ocijenjen",IF(N63="Član 18. stav 7. Kriterija",Q63,O63+Q63))))</f>
        <v/>
      </c>
      <c r="S63" s="462" t="str">
        <f aca="false">IF(F63=0,"",IF(F63=0,1,0.83*((G63-L63-M63/2)/G63)+0.17*((F63-K63-L63-M63/2)/F63)))</f>
        <v/>
      </c>
      <c r="T63" s="195"/>
      <c r="U63" s="195"/>
    </row>
    <row r="64" s="397" customFormat="true" ht="15" hidden="false" customHeight="false" outlineLevel="0" collapsed="false">
      <c r="A64" s="455" t="n">
        <v>55</v>
      </c>
      <c r="B64" s="456" t="str">
        <f aca="false">IF('Tabela II'!B63="","",'Tabela II'!B63)</f>
        <v/>
      </c>
      <c r="C64" s="456" t="str">
        <f aca="false">IF('Tabela II'!D63="","",'Tabela II'!D63)</f>
        <v/>
      </c>
      <c r="D64" s="456" t="str">
        <f aca="false">IF('Tabela II'!E63="","",'Tabela II'!E63)</f>
        <v/>
      </c>
      <c r="E64" s="457"/>
      <c r="F64" s="147"/>
      <c r="G64" s="458" t="n">
        <f aca="false">SUM(I64:M64)</f>
        <v>0</v>
      </c>
      <c r="H64" s="147"/>
      <c r="I64" s="147"/>
      <c r="J64" s="147"/>
      <c r="K64" s="147"/>
      <c r="L64" s="147"/>
      <c r="M64" s="147"/>
      <c r="N64" s="459" t="str">
        <f aca="false">IF(E64="","",IF(E64="Nije ocijenjen","",IF(E64="Ocijenjen",IF(G64&lt;10,"Član 18. stav 7. Kriterija",(L64+(M64/2))/(G64)))))</f>
        <v/>
      </c>
      <c r="O64" s="460" t="str">
        <f aca="false">IF(E64="","",IF(E64="Nije ocijenjen","",IF(E64="Ocijenjen",IF(N64="Član 18. stav 7. Kriterija","",IF(N64&gt;0.4,0,IF(N64&gt;0.3,5,IF(N64&gt;0.2,10,IF(N64&gt;0.1,15,IF(N64&gt;0.05,20,IF(N64&lt;=0.05,25,))))))))))</f>
        <v/>
      </c>
      <c r="P64" s="459" t="str">
        <f aca="false">IF(E64="","",IF(E64="Nije ocijenjen","",IF(E64="Ocijenjen",IF(F64=0,"",((L64+K64+(M64/2))/(F64))))))</f>
        <v/>
      </c>
      <c r="Q64" s="460" t="str">
        <f aca="false">IF(E64="","",IF(E64="Nije ocijenjen","",IF(E64="Ocijenjen",IF(P64&gt;0.2,0,IF(P64&gt;0.15,1,IF(P64&gt;0.1,2,IF(P64&gt;0.06,3,IF(P64&gt;0.03,4,IF(P64&lt;=0.03,5,)))))))))</f>
        <v/>
      </c>
      <c r="R64" s="461" t="str">
        <f aca="false">IF(E64="","",IF(E64="Nije ocijenjen","",IF(E64="Ocijenjen",IF(N64="Član 18. stav 7. Kriterija",Q64,O64+Q64))))</f>
        <v/>
      </c>
      <c r="S64" s="462" t="str">
        <f aca="false">IF(F64=0,"",IF(F64=0,1,0.83*((G64-L64-M64/2)/G64)+0.17*((F64-K64-L64-M64/2)/F64)))</f>
        <v/>
      </c>
      <c r="T64" s="195"/>
      <c r="U64" s="195"/>
    </row>
    <row r="65" s="397" customFormat="true" ht="15" hidden="false" customHeight="false" outlineLevel="0" collapsed="false">
      <c r="A65" s="455" t="n">
        <v>56</v>
      </c>
      <c r="B65" s="456" t="str">
        <f aca="false">IF('Tabela II'!B64="","",'Tabela II'!B64)</f>
        <v/>
      </c>
      <c r="C65" s="456" t="str">
        <f aca="false">IF('Tabela II'!D64="","",'Tabela II'!D64)</f>
        <v/>
      </c>
      <c r="D65" s="456" t="str">
        <f aca="false">IF('Tabela II'!E64="","",'Tabela II'!E64)</f>
        <v/>
      </c>
      <c r="E65" s="457"/>
      <c r="F65" s="147"/>
      <c r="G65" s="458" t="n">
        <f aca="false">SUM(I65:M65)</f>
        <v>0</v>
      </c>
      <c r="H65" s="147"/>
      <c r="I65" s="147"/>
      <c r="J65" s="147"/>
      <c r="K65" s="147"/>
      <c r="L65" s="147"/>
      <c r="M65" s="147"/>
      <c r="N65" s="459" t="str">
        <f aca="false">IF(E65="","",IF(E65="Nije ocijenjen","",IF(E65="Ocijenjen",IF(G65&lt;10,"Član 18. stav 7. Kriterija",(L65+(M65/2))/(G65)))))</f>
        <v/>
      </c>
      <c r="O65" s="460" t="str">
        <f aca="false">IF(E65="","",IF(E65="Nije ocijenjen","",IF(E65="Ocijenjen",IF(N65="Član 18. stav 7. Kriterija","",IF(N65&gt;0.4,0,IF(N65&gt;0.3,5,IF(N65&gt;0.2,10,IF(N65&gt;0.1,15,IF(N65&gt;0.05,20,IF(N65&lt;=0.05,25,))))))))))</f>
        <v/>
      </c>
      <c r="P65" s="459" t="str">
        <f aca="false">IF(E65="","",IF(E65="Nije ocijenjen","",IF(E65="Ocijenjen",IF(F65=0,"",((L65+K65+(M65/2))/(F65))))))</f>
        <v/>
      </c>
      <c r="Q65" s="460" t="str">
        <f aca="false">IF(E65="","",IF(E65="Nije ocijenjen","",IF(E65="Ocijenjen",IF(P65&gt;0.2,0,IF(P65&gt;0.15,1,IF(P65&gt;0.1,2,IF(P65&gt;0.06,3,IF(P65&gt;0.03,4,IF(P65&lt;=0.03,5,)))))))))</f>
        <v/>
      </c>
      <c r="R65" s="461" t="str">
        <f aca="false">IF(E65="","",IF(E65="Nije ocijenjen","",IF(E65="Ocijenjen",IF(N65="Član 18. stav 7. Kriterija",Q65,O65+Q65))))</f>
        <v/>
      </c>
      <c r="S65" s="462" t="str">
        <f aca="false">IF(F65=0,"",IF(F65=0,1,0.83*((G65-L65-M65/2)/G65)+0.17*((F65-K65-L65-M65/2)/F65)))</f>
        <v/>
      </c>
      <c r="T65" s="195"/>
      <c r="U65" s="195"/>
    </row>
    <row r="66" s="397" customFormat="true" ht="15" hidden="false" customHeight="false" outlineLevel="0" collapsed="false">
      <c r="A66" s="455" t="n">
        <v>57</v>
      </c>
      <c r="B66" s="456" t="str">
        <f aca="false">IF('Tabela II'!B65="","",'Tabela II'!B65)</f>
        <v/>
      </c>
      <c r="C66" s="456" t="str">
        <f aca="false">IF('Tabela II'!D65="","",'Tabela II'!D65)</f>
        <v/>
      </c>
      <c r="D66" s="456" t="str">
        <f aca="false">IF('Tabela II'!E65="","",'Tabela II'!E65)</f>
        <v/>
      </c>
      <c r="E66" s="457"/>
      <c r="F66" s="147"/>
      <c r="G66" s="458" t="n">
        <f aca="false">SUM(I66:M66)</f>
        <v>0</v>
      </c>
      <c r="H66" s="147"/>
      <c r="I66" s="147"/>
      <c r="J66" s="147"/>
      <c r="K66" s="147"/>
      <c r="L66" s="147"/>
      <c r="M66" s="147"/>
      <c r="N66" s="459" t="str">
        <f aca="false">IF(E66="","",IF(E66="Nije ocijenjen","",IF(E66="Ocijenjen",IF(G66&lt;10,"Član 18. stav 7. Kriterija",(L66+(M66/2))/(G66)))))</f>
        <v/>
      </c>
      <c r="O66" s="460" t="str">
        <f aca="false">IF(E66="","",IF(E66="Nije ocijenjen","",IF(E66="Ocijenjen",IF(N66="Član 18. stav 7. Kriterija","",IF(N66&gt;0.4,0,IF(N66&gt;0.3,5,IF(N66&gt;0.2,10,IF(N66&gt;0.1,15,IF(N66&gt;0.05,20,IF(N66&lt;=0.05,25,))))))))))</f>
        <v/>
      </c>
      <c r="P66" s="459" t="str">
        <f aca="false">IF(E66="","",IF(E66="Nije ocijenjen","",IF(E66="Ocijenjen",IF(F66=0,"",((L66+K66+(M66/2))/(F66))))))</f>
        <v/>
      </c>
      <c r="Q66" s="460" t="str">
        <f aca="false">IF(E66="","",IF(E66="Nije ocijenjen","",IF(E66="Ocijenjen",IF(P66&gt;0.2,0,IF(P66&gt;0.15,1,IF(P66&gt;0.1,2,IF(P66&gt;0.06,3,IF(P66&gt;0.03,4,IF(P66&lt;=0.03,5,)))))))))</f>
        <v/>
      </c>
      <c r="R66" s="461" t="str">
        <f aca="false">IF(E66="","",IF(E66="Nije ocijenjen","",IF(E66="Ocijenjen",IF(N66="Član 18. stav 7. Kriterija",Q66,O66+Q66))))</f>
        <v/>
      </c>
      <c r="S66" s="462" t="str">
        <f aca="false">IF(F66=0,"",IF(F66=0,1,0.83*((G66-L66-M66/2)/G66)+0.17*((F66-K66-L66-M66/2)/F66)))</f>
        <v/>
      </c>
      <c r="T66" s="195"/>
      <c r="U66" s="195"/>
    </row>
    <row r="67" s="397" customFormat="true" ht="15" hidden="false" customHeight="false" outlineLevel="0" collapsed="false">
      <c r="A67" s="455" t="n">
        <v>58</v>
      </c>
      <c r="B67" s="456" t="str">
        <f aca="false">IF('Tabela II'!B66="","",'Tabela II'!B66)</f>
        <v/>
      </c>
      <c r="C67" s="456" t="str">
        <f aca="false">IF('Tabela II'!D66="","",'Tabela II'!D66)</f>
        <v/>
      </c>
      <c r="D67" s="456" t="str">
        <f aca="false">IF('Tabela II'!E66="","",'Tabela II'!E66)</f>
        <v/>
      </c>
      <c r="E67" s="457"/>
      <c r="F67" s="147"/>
      <c r="G67" s="458" t="n">
        <f aca="false">SUM(I67:M67)</f>
        <v>0</v>
      </c>
      <c r="H67" s="147"/>
      <c r="I67" s="147"/>
      <c r="J67" s="147"/>
      <c r="K67" s="147"/>
      <c r="L67" s="147"/>
      <c r="M67" s="147"/>
      <c r="N67" s="459" t="str">
        <f aca="false">IF(E67="","",IF(E67="Nije ocijenjen","",IF(E67="Ocijenjen",IF(G67&lt;10,"Član 18. stav 7. Kriterija",(L67+(M67/2))/(G67)))))</f>
        <v/>
      </c>
      <c r="O67" s="460" t="str">
        <f aca="false">IF(E67="","",IF(E67="Nije ocijenjen","",IF(E67="Ocijenjen",IF(N67="Član 18. stav 7. Kriterija","",IF(N67&gt;0.4,0,IF(N67&gt;0.3,5,IF(N67&gt;0.2,10,IF(N67&gt;0.1,15,IF(N67&gt;0.05,20,IF(N67&lt;=0.05,25,))))))))))</f>
        <v/>
      </c>
      <c r="P67" s="459" t="str">
        <f aca="false">IF(E67="","",IF(E67="Nije ocijenjen","",IF(E67="Ocijenjen",IF(F67=0,"",((L67+K67+(M67/2))/(F67))))))</f>
        <v/>
      </c>
      <c r="Q67" s="460" t="str">
        <f aca="false">IF(E67="","",IF(E67="Nije ocijenjen","",IF(E67="Ocijenjen",IF(P67&gt;0.2,0,IF(P67&gt;0.15,1,IF(P67&gt;0.1,2,IF(P67&gt;0.06,3,IF(P67&gt;0.03,4,IF(P67&lt;=0.03,5,)))))))))</f>
        <v/>
      </c>
      <c r="R67" s="461" t="str">
        <f aca="false">IF(E67="","",IF(E67="Nije ocijenjen","",IF(E67="Ocijenjen",IF(N67="Član 18. stav 7. Kriterija",Q67,O67+Q67))))</f>
        <v/>
      </c>
      <c r="S67" s="462" t="str">
        <f aca="false">IF(F67=0,"",IF(F67=0,1,0.83*((G67-L67-M67/2)/G67)+0.17*((F67-K67-L67-M67/2)/F67)))</f>
        <v/>
      </c>
      <c r="T67" s="195"/>
      <c r="U67" s="195"/>
    </row>
    <row r="68" s="397" customFormat="true" ht="15" hidden="false" customHeight="false" outlineLevel="0" collapsed="false">
      <c r="A68" s="455" t="n">
        <v>59</v>
      </c>
      <c r="B68" s="456" t="str">
        <f aca="false">IF('Tabela II'!B67="","",'Tabela II'!B67)</f>
        <v/>
      </c>
      <c r="C68" s="456" t="str">
        <f aca="false">IF('Tabela II'!D67="","",'Tabela II'!D67)</f>
        <v/>
      </c>
      <c r="D68" s="456" t="str">
        <f aca="false">IF('Tabela II'!E67="","",'Tabela II'!E67)</f>
        <v/>
      </c>
      <c r="E68" s="457"/>
      <c r="F68" s="147"/>
      <c r="G68" s="458" t="n">
        <f aca="false">SUM(I68:M68)</f>
        <v>0</v>
      </c>
      <c r="H68" s="147"/>
      <c r="I68" s="147"/>
      <c r="J68" s="147"/>
      <c r="K68" s="147"/>
      <c r="L68" s="147"/>
      <c r="M68" s="147"/>
      <c r="N68" s="459" t="str">
        <f aca="false">IF(E68="","",IF(E68="Nije ocijenjen","",IF(E68="Ocijenjen",IF(G68&lt;10,"Član 18. stav 7. Kriterija",(L68+(M68/2))/(G68)))))</f>
        <v/>
      </c>
      <c r="O68" s="460" t="str">
        <f aca="false">IF(E68="","",IF(E68="Nije ocijenjen","",IF(E68="Ocijenjen",IF(N68="Član 18. stav 7. Kriterija","",IF(N68&gt;0.4,0,IF(N68&gt;0.3,5,IF(N68&gt;0.2,10,IF(N68&gt;0.1,15,IF(N68&gt;0.05,20,IF(N68&lt;=0.05,25,))))))))))</f>
        <v/>
      </c>
      <c r="P68" s="459" t="str">
        <f aca="false">IF(E68="","",IF(E68="Nije ocijenjen","",IF(E68="Ocijenjen",IF(F68=0,"",((L68+K68+(M68/2))/(F68))))))</f>
        <v/>
      </c>
      <c r="Q68" s="460" t="str">
        <f aca="false">IF(E68="","",IF(E68="Nije ocijenjen","",IF(E68="Ocijenjen",IF(P68&gt;0.2,0,IF(P68&gt;0.15,1,IF(P68&gt;0.1,2,IF(P68&gt;0.06,3,IF(P68&gt;0.03,4,IF(P68&lt;=0.03,5,)))))))))</f>
        <v/>
      </c>
      <c r="R68" s="461" t="str">
        <f aca="false">IF(E68="","",IF(E68="Nije ocijenjen","",IF(E68="Ocijenjen",IF(N68="Član 18. stav 7. Kriterija",Q68,O68+Q68))))</f>
        <v/>
      </c>
      <c r="S68" s="462" t="str">
        <f aca="false">IF(F68=0,"",IF(F68=0,1,0.83*((G68-L68-M68/2)/G68)+0.17*((F68-K68-L68-M68/2)/F68)))</f>
        <v/>
      </c>
      <c r="T68" s="195"/>
      <c r="U68" s="195"/>
    </row>
    <row r="69" s="397" customFormat="true" ht="15" hidden="false" customHeight="false" outlineLevel="0" collapsed="false">
      <c r="A69" s="455" t="n">
        <v>60</v>
      </c>
      <c r="B69" s="456" t="str">
        <f aca="false">IF('Tabela II'!B68="","",'Tabela II'!B68)</f>
        <v/>
      </c>
      <c r="C69" s="456" t="str">
        <f aca="false">IF('Tabela II'!D68="","",'Tabela II'!D68)</f>
        <v/>
      </c>
      <c r="D69" s="456" t="str">
        <f aca="false">IF('Tabela II'!E68="","",'Tabela II'!E68)</f>
        <v/>
      </c>
      <c r="E69" s="457"/>
      <c r="F69" s="147"/>
      <c r="G69" s="458" t="n">
        <f aca="false">SUM(I69:M69)</f>
        <v>0</v>
      </c>
      <c r="H69" s="147"/>
      <c r="I69" s="147"/>
      <c r="J69" s="147"/>
      <c r="K69" s="147"/>
      <c r="L69" s="147"/>
      <c r="M69" s="147"/>
      <c r="N69" s="459" t="str">
        <f aca="false">IF(E69="","",IF(E69="Nije ocijenjen","",IF(E69="Ocijenjen",IF(G69&lt;10,"Član 18. stav 7. Kriterija",(L69+(M69/2))/(G69)))))</f>
        <v/>
      </c>
      <c r="O69" s="460" t="str">
        <f aca="false">IF(E69="","",IF(E69="Nije ocijenjen","",IF(E69="Ocijenjen",IF(N69="Član 18. stav 7. Kriterija","",IF(N69&gt;0.4,0,IF(N69&gt;0.3,5,IF(N69&gt;0.2,10,IF(N69&gt;0.1,15,IF(N69&gt;0.05,20,IF(N69&lt;=0.05,25,))))))))))</f>
        <v/>
      </c>
      <c r="P69" s="459" t="str">
        <f aca="false">IF(E69="","",IF(E69="Nije ocijenjen","",IF(E69="Ocijenjen",IF(F69=0,"",((L69+K69+(M69/2))/(F69))))))</f>
        <v/>
      </c>
      <c r="Q69" s="460" t="str">
        <f aca="false">IF(E69="","",IF(E69="Nije ocijenjen","",IF(E69="Ocijenjen",IF(P69&gt;0.2,0,IF(P69&gt;0.15,1,IF(P69&gt;0.1,2,IF(P69&gt;0.06,3,IF(P69&gt;0.03,4,IF(P69&lt;=0.03,5,)))))))))</f>
        <v/>
      </c>
      <c r="R69" s="461" t="str">
        <f aca="false">IF(E69="","",IF(E69="Nije ocijenjen","",IF(E69="Ocijenjen",IF(N69="Član 18. stav 7. Kriterija",Q69,O69+Q69))))</f>
        <v/>
      </c>
      <c r="S69" s="462" t="str">
        <f aca="false">IF(F69=0,"",IF(F69=0,1,0.83*((G69-L69-M69/2)/G69)+0.17*((F69-K69-L69-M69/2)/F69)))</f>
        <v/>
      </c>
      <c r="T69" s="195"/>
      <c r="U69" s="195"/>
    </row>
    <row r="70" s="397" customFormat="true" ht="15" hidden="false" customHeight="false" outlineLevel="0" collapsed="false">
      <c r="A70" s="455" t="n">
        <v>61</v>
      </c>
      <c r="B70" s="456"/>
      <c r="C70" s="457"/>
      <c r="D70" s="457"/>
      <c r="E70" s="457"/>
      <c r="F70" s="147"/>
      <c r="G70" s="458" t="n">
        <f aca="false">SUM(I70:M70)</f>
        <v>0</v>
      </c>
      <c r="H70" s="147"/>
      <c r="I70" s="147"/>
      <c r="J70" s="147"/>
      <c r="K70" s="147"/>
      <c r="L70" s="147"/>
      <c r="M70" s="147"/>
      <c r="N70" s="459" t="str">
        <f aca="false">IF(E70="","",IF(E70="Nije ocijenjen","",IF(E70="Ocijenjen",IF(G70&lt;10,"Član 18. stav 7. Kriterija",(L70+(M70/2))/(G70)))))</f>
        <v/>
      </c>
      <c r="O70" s="460" t="str">
        <f aca="false">IF(E70="","",IF(E70="Nije ocijenjen","",IF(E70="Ocijenjen",IF(N70="Član 18. stav 7. Kriterija","",IF(N70&gt;0.4,0,IF(N70&gt;0.3,5,IF(N70&gt;0.2,10,IF(N70&gt;0.1,15,IF(N70&gt;0.05,20,IF(N70&lt;=0.05,25,))))))))))</f>
        <v/>
      </c>
      <c r="P70" s="459" t="str">
        <f aca="false">IF(E70="","",IF(E70="Nije ocijenjen","",IF(E70="Ocijenjen",IF(F70=0,"",((L70+K70+(M70/2))/(F70))))))</f>
        <v/>
      </c>
      <c r="Q70" s="460" t="str">
        <f aca="false">IF(E70="","",IF(E70="Nije ocijenjen","",IF(E70="Ocijenjen",IF(P70&gt;0.2,0,IF(P70&gt;0.15,1,IF(P70&gt;0.1,2,IF(P70&gt;0.06,3,IF(P70&gt;0.03,4,IF(P70&lt;=0.03,5,)))))))))</f>
        <v/>
      </c>
      <c r="R70" s="461" t="str">
        <f aca="false">IF(E70="","",IF(E70="Nije ocijenjen","",IF(E70="Ocijenjen",IF(N70="Član 18. stav 7. Kriterija",Q70,O70+Q70))))</f>
        <v/>
      </c>
      <c r="S70" s="462" t="str">
        <f aca="false">IF(F70=0,"",IF(F70=0,1,0.83*((G70-L70-M70/2)/G70)+0.17*((F70-K70-L70-M70/2)/F70)))</f>
        <v/>
      </c>
      <c r="T70" s="195"/>
      <c r="U70" s="195"/>
    </row>
    <row r="71" s="397" customFormat="true" ht="15" hidden="false" customHeight="false" outlineLevel="0" collapsed="false">
      <c r="A71" s="455" t="n">
        <v>62</v>
      </c>
      <c r="B71" s="456"/>
      <c r="C71" s="457"/>
      <c r="D71" s="457"/>
      <c r="E71" s="457"/>
      <c r="F71" s="147"/>
      <c r="G71" s="458" t="n">
        <f aca="false">SUM(I71:M71)</f>
        <v>0</v>
      </c>
      <c r="H71" s="147"/>
      <c r="I71" s="147"/>
      <c r="J71" s="147"/>
      <c r="K71" s="147"/>
      <c r="L71" s="147"/>
      <c r="M71" s="147"/>
      <c r="N71" s="459" t="str">
        <f aca="false">IF(E71="","",IF(E71="Nije ocijenjen","",IF(E71="Ocijenjen",IF(G71&lt;10,"Član 18. stav 7. Kriterija",(L71+(M71/2))/(G71)))))</f>
        <v/>
      </c>
      <c r="O71" s="460" t="str">
        <f aca="false">IF(E71="","",IF(E71="Nije ocijenjen","",IF(E71="Ocijenjen",IF(N71="Član 18. stav 7. Kriterija","",IF(N71&gt;0.4,0,IF(N71&gt;0.3,5,IF(N71&gt;0.2,10,IF(N71&gt;0.1,15,IF(N71&gt;0.05,20,IF(N71&lt;=0.05,25,))))))))))</f>
        <v/>
      </c>
      <c r="P71" s="459" t="str">
        <f aca="false">IF(E71="","",IF(E71="Nije ocijenjen","",IF(E71="Ocijenjen",IF(F71=0,"",((L71+K71+(M71/2))/(F71))))))</f>
        <v/>
      </c>
      <c r="Q71" s="460" t="str">
        <f aca="false">IF(E71="","",IF(E71="Nije ocijenjen","",IF(E71="Ocijenjen",IF(P71&gt;0.2,0,IF(P71&gt;0.15,1,IF(P71&gt;0.1,2,IF(P71&gt;0.06,3,IF(P71&gt;0.03,4,IF(P71&lt;=0.03,5,)))))))))</f>
        <v/>
      </c>
      <c r="R71" s="461" t="str">
        <f aca="false">IF(E71="","",IF(E71="Nije ocijenjen","",IF(E71="Ocijenjen",IF(N71="Član 18. stav 7. Kriterija",Q71,O71+Q71))))</f>
        <v/>
      </c>
      <c r="S71" s="462" t="str">
        <f aca="false">IF(F71=0,"",IF(F71=0,1,0.83*((G71-L71-M71/2)/G71)+0.17*((F71-K71-L71-M71/2)/F71)))</f>
        <v/>
      </c>
      <c r="T71" s="195"/>
      <c r="U71" s="195"/>
    </row>
    <row r="72" s="397" customFormat="true" ht="15" hidden="false" customHeight="false" outlineLevel="0" collapsed="false">
      <c r="A72" s="455" t="n">
        <v>63</v>
      </c>
      <c r="B72" s="456"/>
      <c r="C72" s="457"/>
      <c r="D72" s="457"/>
      <c r="E72" s="457"/>
      <c r="F72" s="147"/>
      <c r="G72" s="458" t="n">
        <f aca="false">SUM(I72:M72)</f>
        <v>0</v>
      </c>
      <c r="H72" s="147"/>
      <c r="I72" s="147"/>
      <c r="J72" s="147"/>
      <c r="K72" s="147"/>
      <c r="L72" s="147"/>
      <c r="M72" s="147"/>
      <c r="N72" s="459" t="str">
        <f aca="false">IF(E72="","",IF(E72="Nije ocijenjen","",IF(E72="Ocijenjen",IF(G72&lt;10,"Član 18. stav 7. Kriterija",(L72+(M72/2))/(G72)))))</f>
        <v/>
      </c>
      <c r="O72" s="460" t="str">
        <f aca="false">IF(E72="","",IF(E72="Nije ocijenjen","",IF(E72="Ocijenjen",IF(N72="Član 18. stav 7. Kriterija","",IF(N72&gt;0.4,0,IF(N72&gt;0.3,5,IF(N72&gt;0.2,10,IF(N72&gt;0.1,15,IF(N72&gt;0.05,20,IF(N72&lt;=0.05,25,))))))))))</f>
        <v/>
      </c>
      <c r="P72" s="459" t="str">
        <f aca="false">IF(E72="","",IF(E72="Nije ocijenjen","",IF(E72="Ocijenjen",IF(F72=0,"",((L72+K72+(M72/2))/(F72))))))</f>
        <v/>
      </c>
      <c r="Q72" s="460" t="str">
        <f aca="false">IF(E72="","",IF(E72="Nije ocijenjen","",IF(E72="Ocijenjen",IF(P72&gt;0.2,0,IF(P72&gt;0.15,1,IF(P72&gt;0.1,2,IF(P72&gt;0.06,3,IF(P72&gt;0.03,4,IF(P72&lt;=0.03,5,)))))))))</f>
        <v/>
      </c>
      <c r="R72" s="461" t="str">
        <f aca="false">IF(E72="","",IF(E72="Nije ocijenjen","",IF(E72="Ocijenjen",IF(N72="Član 18. stav 7. Kriterija",Q72,O72+Q72))))</f>
        <v/>
      </c>
      <c r="S72" s="462" t="str">
        <f aca="false">IF(F72=0,"",IF(F72=0,1,0.83*((G72-L72-M72/2)/G72)+0.17*((F72-K72-L72-M72/2)/F72)))</f>
        <v/>
      </c>
      <c r="T72" s="195"/>
      <c r="U72" s="195"/>
    </row>
    <row r="73" s="397" customFormat="true" ht="15" hidden="false" customHeight="false" outlineLevel="0" collapsed="false">
      <c r="A73" s="455" t="n">
        <v>64</v>
      </c>
      <c r="B73" s="456"/>
      <c r="C73" s="457"/>
      <c r="D73" s="457"/>
      <c r="E73" s="457"/>
      <c r="F73" s="147"/>
      <c r="G73" s="458" t="n">
        <f aca="false">SUM(I73:M73)</f>
        <v>0</v>
      </c>
      <c r="H73" s="147"/>
      <c r="I73" s="147"/>
      <c r="J73" s="147"/>
      <c r="K73" s="147"/>
      <c r="L73" s="147"/>
      <c r="M73" s="147"/>
      <c r="N73" s="459" t="str">
        <f aca="false">IF(E73="","",IF(E73="Nije ocijenjen","",IF(E73="Ocijenjen",IF(G73&lt;10,"Član 18. stav 7. Kriterija",(L73+(M73/2))/(G73)))))</f>
        <v/>
      </c>
      <c r="O73" s="460" t="str">
        <f aca="false">IF(E73="","",IF(E73="Nije ocijenjen","",IF(E73="Ocijenjen",IF(N73="Član 18. stav 7. Kriterija","",IF(N73&gt;0.4,0,IF(N73&gt;0.3,5,IF(N73&gt;0.2,10,IF(N73&gt;0.1,15,IF(N73&gt;0.05,20,IF(N73&lt;=0.05,25,))))))))))</f>
        <v/>
      </c>
      <c r="P73" s="459" t="str">
        <f aca="false">IF(E73="","",IF(E73="Nije ocijenjen","",IF(E73="Ocijenjen",IF(F73=0,"",((L73+K73+(M73/2))/(F73))))))</f>
        <v/>
      </c>
      <c r="Q73" s="460" t="str">
        <f aca="false">IF(E73="","",IF(E73="Nije ocijenjen","",IF(E73="Ocijenjen",IF(P73&gt;0.2,0,IF(P73&gt;0.15,1,IF(P73&gt;0.1,2,IF(P73&gt;0.06,3,IF(P73&gt;0.03,4,IF(P73&lt;=0.03,5,)))))))))</f>
        <v/>
      </c>
      <c r="R73" s="461" t="str">
        <f aca="false">IF(E73="","",IF(E73="Nije ocijenjen","",IF(E73="Ocijenjen",IF(N73="Član 18. stav 7. Kriterija",Q73,O73+Q73))))</f>
        <v/>
      </c>
      <c r="S73" s="462" t="str">
        <f aca="false">IF(F73=0,"",IF(F73=0,1,0.83*((G73-L73-M73/2)/G73)+0.17*((F73-K73-L73-M73/2)/F73)))</f>
        <v/>
      </c>
      <c r="T73" s="195"/>
      <c r="U73" s="195"/>
    </row>
    <row r="74" s="397" customFormat="true" ht="15.75" hidden="false" customHeight="false" outlineLevel="0" collapsed="false">
      <c r="A74" s="464" t="n">
        <v>65</v>
      </c>
      <c r="B74" s="465"/>
      <c r="C74" s="465"/>
      <c r="D74" s="465"/>
      <c r="E74" s="465"/>
      <c r="F74" s="154"/>
      <c r="G74" s="466" t="n">
        <f aca="false">SUM(I74:M74)</f>
        <v>0</v>
      </c>
      <c r="H74" s="154"/>
      <c r="I74" s="154"/>
      <c r="J74" s="154"/>
      <c r="K74" s="154"/>
      <c r="L74" s="154"/>
      <c r="M74" s="154"/>
      <c r="N74" s="459" t="str">
        <f aca="false">IF(E74="","",IF(E74="Nije ocijenjen","",IF(E74="Ocijenjen",IF(G74&lt;10,"Član 18. stav 7. Kriterija",(L74+(M74/2))/(G74)))))</f>
        <v/>
      </c>
      <c r="O74" s="460" t="str">
        <f aca="false">IF(E74="","",IF(E74="Nije ocijenjen","",IF(E74="Ocijenjen",IF(N74="Član 18. stav 7. Kriterija","",IF(N74&gt;0.4,0,IF(N74&gt;0.3,5,IF(N74&gt;0.2,10,IF(N74&gt;0.1,15,IF(N74&gt;0.05,20,IF(N74&lt;=0.05,25,))))))))))</f>
        <v/>
      </c>
      <c r="P74" s="459" t="str">
        <f aca="false">IF(E74="","",IF(E74="Nije ocijenjen","",IF(E74="Ocijenjen",IF(F74=0,"",((L74+K74+(M74/2))/(F74))))))</f>
        <v/>
      </c>
      <c r="Q74" s="460" t="str">
        <f aca="false">IF(E74="","",IF(E74="Nije ocijenjen","",IF(E74="Ocijenjen",IF(P74&gt;0.2,0,IF(P74&gt;0.15,1,IF(P74&gt;0.1,2,IF(P74&gt;0.06,3,IF(P74&gt;0.03,4,IF(P74&lt;=0.03,5,)))))))))</f>
        <v/>
      </c>
      <c r="R74" s="461" t="str">
        <f aca="false">IF(E74="","",IF(E74="Nije ocijenjen","",IF(E74="Ocijenjen",IF(N74="Član 18. stav 7. Kriterija",Q74,O74+Q74))))</f>
        <v/>
      </c>
      <c r="S74" s="467" t="str">
        <f aca="false">IF(F74=0,"",IF(F74=0,1,0.83*((G74-L74-M74/2)/G74)+0.17*((F74-K74-L74-M74/2)/F74)))</f>
        <v/>
      </c>
      <c r="T74" s="195"/>
      <c r="U74" s="195"/>
    </row>
    <row r="75" s="397" customFormat="true" ht="15.75" hidden="false" customHeight="false" outlineLevel="0" collapsed="false">
      <c r="A75" s="195"/>
      <c r="B75" s="195"/>
      <c r="C75" s="195"/>
      <c r="D75" s="195"/>
      <c r="E75" s="195"/>
      <c r="F75" s="396"/>
      <c r="G75" s="396"/>
      <c r="H75" s="396"/>
      <c r="I75" s="396"/>
      <c r="J75" s="396"/>
      <c r="K75" s="396"/>
      <c r="L75" s="396"/>
      <c r="M75" s="396"/>
      <c r="O75" s="195"/>
      <c r="Q75" s="195"/>
      <c r="R75" s="398"/>
      <c r="S75" s="195"/>
      <c r="T75" s="195"/>
      <c r="U75" s="195"/>
    </row>
    <row r="76" s="474" customFormat="true" ht="15.75" hidden="false" customHeight="false" outlineLevel="0" collapsed="false">
      <c r="A76" s="468" t="s">
        <v>196</v>
      </c>
      <c r="B76" s="468"/>
      <c r="C76" s="468"/>
      <c r="D76" s="468"/>
      <c r="E76" s="468"/>
      <c r="F76" s="469" t="n">
        <f aca="false">SUM(F10:F74)</f>
        <v>301</v>
      </c>
      <c r="G76" s="470" t="n">
        <f aca="false">SUM(G10:G74)</f>
        <v>73</v>
      </c>
      <c r="H76" s="470" t="n">
        <f aca="false">SUM(H10:H74)</f>
        <v>81</v>
      </c>
      <c r="I76" s="470" t="n">
        <f aca="false">SUM(I10:I74)</f>
        <v>53</v>
      </c>
      <c r="J76" s="470" t="n">
        <f aca="false">SUM(J10:J74)</f>
        <v>11</v>
      </c>
      <c r="K76" s="470" t="n">
        <f aca="false">SUM(K10:K74)</f>
        <v>0</v>
      </c>
      <c r="L76" s="470" t="n">
        <f aca="false">SUM(L10:L74)</f>
        <v>9</v>
      </c>
      <c r="M76" s="470" t="n">
        <f aca="false">SUM(M10:M74)</f>
        <v>0</v>
      </c>
      <c r="N76" s="471" t="n">
        <f aca="false">IF(G76=0,"",0.83*((G76-L76-(M76/2))/G76)+0.17*((F76-K76-L76-(M76/2))/F76))</f>
        <v>0.892588176398307</v>
      </c>
      <c r="O76" s="471"/>
      <c r="P76" s="471"/>
      <c r="Q76" s="471"/>
      <c r="R76" s="471"/>
      <c r="S76" s="472" t="n">
        <f aca="false">IF(F76=0,"",IF(F76=0,1,0.83*((G76-L76-M76/2)/G76)+0.17*((F76-K76-L76-M76/2)/F76)))</f>
        <v>0.892588176398307</v>
      </c>
      <c r="T76" s="473"/>
      <c r="U76" s="473"/>
    </row>
    <row r="77" s="397" customFormat="true" ht="15" hidden="false" customHeight="false" outlineLevel="0" collapsed="false">
      <c r="A77" s="287"/>
      <c r="B77" s="287"/>
      <c r="C77" s="287"/>
      <c r="D77" s="287"/>
      <c r="E77" s="287"/>
      <c r="F77" s="475"/>
      <c r="G77" s="396"/>
      <c r="H77" s="396"/>
      <c r="I77" s="396"/>
      <c r="J77" s="396"/>
      <c r="K77" s="396"/>
      <c r="L77" s="396"/>
      <c r="M77" s="396"/>
      <c r="O77" s="195"/>
      <c r="Q77" s="195"/>
      <c r="R77" s="398"/>
      <c r="S77" s="195"/>
      <c r="T77" s="195"/>
      <c r="U77" s="195"/>
    </row>
    <row r="78" s="397" customFormat="true" ht="15" hidden="false" customHeight="false" outlineLevel="0" collapsed="false">
      <c r="A78" s="287"/>
      <c r="B78" s="287"/>
      <c r="C78" s="287"/>
      <c r="D78" s="287"/>
      <c r="E78" s="287"/>
      <c r="F78" s="475"/>
      <c r="G78" s="396"/>
      <c r="H78" s="396"/>
      <c r="I78" s="396"/>
      <c r="J78" s="396"/>
      <c r="K78" s="396"/>
      <c r="L78" s="396"/>
      <c r="M78" s="396"/>
      <c r="O78" s="195"/>
      <c r="Q78" s="195"/>
      <c r="R78" s="398"/>
      <c r="S78" s="195"/>
      <c r="T78" s="195"/>
      <c r="U78" s="195"/>
    </row>
    <row r="79" s="397" customFormat="true" ht="34.5" hidden="false" customHeight="true" outlineLevel="0" collapsed="false">
      <c r="A79" s="476" t="s">
        <v>197</v>
      </c>
      <c r="B79" s="476"/>
      <c r="C79" s="476"/>
      <c r="D79" s="476"/>
      <c r="E79" s="476"/>
      <c r="F79" s="476"/>
      <c r="G79" s="476"/>
      <c r="H79" s="476"/>
      <c r="I79" s="476"/>
      <c r="J79" s="476"/>
      <c r="K79" s="476"/>
      <c r="L79" s="476"/>
      <c r="M79" s="476"/>
      <c r="N79" s="476"/>
      <c r="O79" s="476"/>
      <c r="P79" s="476"/>
      <c r="Q79" s="476"/>
      <c r="R79" s="476"/>
      <c r="S79" s="195"/>
      <c r="T79" s="195"/>
      <c r="U79" s="195"/>
    </row>
    <row r="80" s="397" customFormat="true" ht="3.75" hidden="false" customHeight="true" outlineLevel="0" collapsed="false">
      <c r="A80" s="477"/>
      <c r="B80" s="287"/>
      <c r="C80" s="287"/>
      <c r="D80" s="287"/>
      <c r="E80" s="287"/>
      <c r="F80" s="475"/>
      <c r="G80" s="396"/>
      <c r="H80" s="396"/>
      <c r="I80" s="396"/>
      <c r="J80" s="396"/>
      <c r="K80" s="396"/>
      <c r="L80" s="396"/>
      <c r="M80" s="396"/>
      <c r="O80" s="195"/>
      <c r="Q80" s="195"/>
      <c r="R80" s="398"/>
      <c r="S80" s="195"/>
      <c r="T80" s="195"/>
      <c r="U80" s="195"/>
    </row>
    <row r="81" s="397" customFormat="true" ht="15" hidden="false" customHeight="false" outlineLevel="0" collapsed="false">
      <c r="A81" s="478" t="s">
        <v>198</v>
      </c>
      <c r="B81" s="478"/>
      <c r="C81" s="478"/>
      <c r="D81" s="478"/>
      <c r="E81" s="479"/>
      <c r="F81" s="480"/>
      <c r="G81" s="480"/>
      <c r="H81" s="481"/>
      <c r="I81" s="481"/>
      <c r="J81" s="481"/>
      <c r="K81" s="481"/>
      <c r="L81" s="481"/>
      <c r="M81" s="480"/>
      <c r="N81" s="482"/>
      <c r="O81" s="482"/>
      <c r="P81" s="482"/>
      <c r="Q81" s="483"/>
      <c r="R81" s="483"/>
      <c r="S81" s="195"/>
      <c r="T81" s="195"/>
      <c r="U81" s="195"/>
    </row>
    <row r="82" s="397" customFormat="true" ht="15" hidden="false" customHeight="false" outlineLevel="0" collapsed="false">
      <c r="A82" s="484" t="n">
        <v>1</v>
      </c>
      <c r="B82" s="456" t="s">
        <v>199</v>
      </c>
      <c r="C82" s="485"/>
      <c r="D82" s="485" t="s">
        <v>143</v>
      </c>
      <c r="E82" s="457"/>
      <c r="F82" s="147"/>
      <c r="G82" s="458" t="n">
        <f aca="false">SUM(I82:M82)</f>
        <v>0</v>
      </c>
      <c r="H82" s="147"/>
      <c r="I82" s="147"/>
      <c r="J82" s="147"/>
      <c r="K82" s="147"/>
      <c r="L82" s="147"/>
      <c r="M82" s="147"/>
      <c r="N82" s="459"/>
      <c r="O82" s="460"/>
      <c r="P82" s="459"/>
      <c r="Q82" s="460"/>
      <c r="R82" s="486"/>
      <c r="S82" s="487" t="str">
        <f aca="false">IF(F82=0,"",IF(F82=0,1,0.83*((G82-L82-M82/2)/G82)+0.17*((F82-K82-L82-M82/2)/F82)))</f>
        <v/>
      </c>
      <c r="T82" s="195"/>
      <c r="U82" s="195"/>
    </row>
    <row r="83" s="397" customFormat="true" ht="15" hidden="false" customHeight="false" outlineLevel="0" collapsed="false">
      <c r="A83" s="478" t="s">
        <v>200</v>
      </c>
      <c r="B83" s="478"/>
      <c r="C83" s="478"/>
      <c r="D83" s="478"/>
      <c r="E83" s="488"/>
      <c r="F83" s="489"/>
      <c r="G83" s="489"/>
      <c r="H83" s="489"/>
      <c r="I83" s="489"/>
      <c r="J83" s="489"/>
      <c r="K83" s="489"/>
      <c r="L83" s="489"/>
      <c r="M83" s="489"/>
      <c r="N83" s="490"/>
      <c r="O83" s="491"/>
      <c r="P83" s="490"/>
      <c r="Q83" s="491"/>
      <c r="R83" s="492"/>
      <c r="S83" s="195"/>
      <c r="T83" s="195"/>
      <c r="U83" s="195"/>
    </row>
    <row r="84" s="397" customFormat="true" ht="15" hidden="false" customHeight="false" outlineLevel="0" collapsed="false">
      <c r="A84" s="493" t="n">
        <f aca="false">+A82</f>
        <v>1</v>
      </c>
      <c r="B84" s="494" t="str">
        <f aca="false">+B82</f>
        <v>Ime i prezime</v>
      </c>
      <c r="C84" s="456"/>
      <c r="D84" s="457"/>
      <c r="E84" s="457"/>
      <c r="F84" s="147"/>
      <c r="G84" s="458" t="n">
        <f aca="false">SUM(I84:M84)</f>
        <v>0</v>
      </c>
      <c r="H84" s="147"/>
      <c r="I84" s="147"/>
      <c r="J84" s="147"/>
      <c r="K84" s="147"/>
      <c r="L84" s="147"/>
      <c r="M84" s="147"/>
      <c r="N84" s="495"/>
      <c r="O84" s="496"/>
      <c r="P84" s="495"/>
      <c r="Q84" s="496"/>
      <c r="R84" s="497"/>
      <c r="S84" s="487" t="str">
        <f aca="false">IF(F84=0,"",IF(F84=0,1,0.83*((G84-L84-M84/2)/G84)+0.17*((F84-K84-L84-M84/2)/F84)))</f>
        <v/>
      </c>
      <c r="T84" s="195"/>
      <c r="U84" s="195"/>
    </row>
    <row r="85" s="397" customFormat="true" ht="15.75" hidden="false" customHeight="false" outlineLevel="0" collapsed="false">
      <c r="A85" s="498" t="s">
        <v>201</v>
      </c>
      <c r="B85" s="287"/>
      <c r="C85" s="287"/>
      <c r="D85" s="287"/>
      <c r="E85" s="287"/>
      <c r="F85" s="475"/>
      <c r="G85" s="396"/>
      <c r="H85" s="396"/>
      <c r="I85" s="396"/>
      <c r="J85" s="396"/>
      <c r="K85" s="396"/>
      <c r="L85" s="396"/>
      <c r="M85" s="396"/>
      <c r="O85" s="195"/>
      <c r="Q85" s="195"/>
      <c r="R85" s="398"/>
      <c r="S85" s="195"/>
      <c r="T85" s="195"/>
      <c r="U85" s="195"/>
    </row>
    <row r="86" s="509" customFormat="true" ht="15.75" hidden="false" customHeight="false" outlineLevel="0" collapsed="false">
      <c r="A86" s="499" t="n">
        <f aca="false">+A82</f>
        <v>1</v>
      </c>
      <c r="B86" s="500" t="str">
        <f aca="false">+B82</f>
        <v>Ime i prezime</v>
      </c>
      <c r="C86" s="501"/>
      <c r="D86" s="501" t="s">
        <v>143</v>
      </c>
      <c r="E86" s="502"/>
      <c r="F86" s="503" t="n">
        <f aca="false">+F82+F84</f>
        <v>0</v>
      </c>
      <c r="G86" s="504" t="n">
        <f aca="false">SUM(I86:M86)</f>
        <v>0</v>
      </c>
      <c r="H86" s="503" t="n">
        <f aca="false">+H82+H84</f>
        <v>0</v>
      </c>
      <c r="I86" s="503" t="n">
        <f aca="false">+I82+I84</f>
        <v>0</v>
      </c>
      <c r="J86" s="503" t="n">
        <f aca="false">+J82+J84</f>
        <v>0</v>
      </c>
      <c r="K86" s="503" t="n">
        <f aca="false">+K82+K84</f>
        <v>0</v>
      </c>
      <c r="L86" s="503" t="n">
        <f aca="false">+L82+L84</f>
        <v>0</v>
      </c>
      <c r="M86" s="503" t="n">
        <f aca="false">+M82+M84</f>
        <v>0</v>
      </c>
      <c r="N86" s="505" t="str">
        <f aca="false">IF(E86="","",IF(E86="Nije ocijenjen ili Ne treba raditi na predmetima","",IF(E86="Ocijenjen",IF(G86&lt;10,"Član 18. stav 7. Kriterija",(L86+(M86/2))/(G86)))))</f>
        <v/>
      </c>
      <c r="O86" s="506" t="str">
        <f aca="false">IF(E86="","",IF(E86="Nije ocijenjen ili Ne treba raditi na predmetima","",IF(E86="Ocijenjen",IF(N86="Član 18. stav 7. Kriterija","",IF(N86&gt;0.4,0,IF(N86&gt;0.3,1,IF(N86&gt;0.2,2,IF(N86&gt;0.1,3,IF(N86&gt;0.05,4,IF(N86&lt;=0.05,5,))))))))))</f>
        <v/>
      </c>
      <c r="P86" s="505" t="str">
        <f aca="false">IF(E86="","",IF(E86="Nije ocijenjen ili Ne treba raditi na predmetima","",IF(E86="Ocijenjen",IF(F86=0,"",((L86+K86+(M86/2))/(F86))))))</f>
        <v/>
      </c>
      <c r="Q86" s="506" t="str">
        <f aca="false">IF(E86="","",IF(E86="Nije ocijenjen ili Ne treba raditi na predmetima","",IF(E86="Ocijenjen",IF(P86&gt;0.2,0,IF(P86&gt;0.15,1,IF(P86&gt;0.1,2,IF(P86&gt;0.06,3,IF(P86&gt;0.03,4,IF(P86&lt;=0.03,5,)))))))))</f>
        <v/>
      </c>
      <c r="R86" s="507" t="str">
        <f aca="false">IF(E86="","",IF(E86="Nije ocijenjen ili Ne treba raditi na predmetima","",IF(E86="Ocijenjen",IF(N86="Član 18. stav 7. Kriterija",Q86,O86+Q86))))</f>
        <v/>
      </c>
      <c r="S86" s="508" t="str">
        <f aca="false">IF(F86=0,"",IF(F86=0,1,0.83*((G86-L86-M86/2)/G86)+0.17*((F86-K86-L86-M86/2)/F86)))</f>
        <v/>
      </c>
      <c r="T86" s="398"/>
      <c r="U86" s="398"/>
    </row>
    <row r="87" s="397" customFormat="true" ht="15" hidden="false" customHeight="false" outlineLevel="0" collapsed="false">
      <c r="A87" s="287"/>
      <c r="B87" s="287"/>
      <c r="C87" s="287"/>
      <c r="D87" s="287"/>
      <c r="E87" s="287"/>
      <c r="F87" s="475"/>
      <c r="G87" s="396"/>
      <c r="H87" s="396"/>
      <c r="I87" s="396"/>
      <c r="J87" s="396"/>
      <c r="K87" s="396"/>
      <c r="L87" s="396"/>
      <c r="M87" s="396"/>
      <c r="O87" s="195"/>
      <c r="Q87" s="195"/>
      <c r="R87" s="398"/>
      <c r="S87" s="195"/>
      <c r="T87" s="195"/>
      <c r="U87" s="195"/>
    </row>
    <row r="88" s="397" customFormat="true" ht="15" hidden="false" customHeight="false" outlineLevel="0" collapsed="false">
      <c r="A88" s="478" t="s">
        <v>198</v>
      </c>
      <c r="B88" s="478"/>
      <c r="C88" s="478"/>
      <c r="D88" s="478"/>
      <c r="E88" s="479"/>
      <c r="F88" s="480"/>
      <c r="G88" s="480"/>
      <c r="H88" s="481"/>
      <c r="I88" s="481"/>
      <c r="J88" s="481"/>
      <c r="K88" s="481"/>
      <c r="L88" s="481"/>
      <c r="M88" s="480"/>
      <c r="N88" s="482"/>
      <c r="O88" s="482"/>
      <c r="P88" s="482"/>
      <c r="Q88" s="483"/>
      <c r="R88" s="483"/>
      <c r="S88" s="195"/>
      <c r="T88" s="195"/>
      <c r="U88" s="195"/>
    </row>
    <row r="89" s="397" customFormat="true" ht="15" hidden="false" customHeight="false" outlineLevel="0" collapsed="false">
      <c r="A89" s="484" t="n">
        <v>2</v>
      </c>
      <c r="B89" s="456" t="s">
        <v>199</v>
      </c>
      <c r="C89" s="456"/>
      <c r="D89" s="457"/>
      <c r="E89" s="457"/>
      <c r="F89" s="147"/>
      <c r="G89" s="458" t="n">
        <f aca="false">SUM(I89:M89)</f>
        <v>0</v>
      </c>
      <c r="H89" s="147"/>
      <c r="I89" s="147"/>
      <c r="J89" s="147"/>
      <c r="K89" s="147"/>
      <c r="L89" s="147"/>
      <c r="M89" s="147"/>
      <c r="N89" s="495"/>
      <c r="O89" s="496"/>
      <c r="P89" s="495"/>
      <c r="Q89" s="496"/>
      <c r="R89" s="497"/>
      <c r="S89" s="487" t="str">
        <f aca="false">IF(F89=0,"",IF(F89=0,1,0.83*((G89-L89-M89/2)/G89)+0.17*((F89-K89-L89-M89/2)/F89)))</f>
        <v/>
      </c>
      <c r="T89" s="195"/>
      <c r="U89" s="195"/>
    </row>
    <row r="90" s="397" customFormat="true" ht="15" hidden="false" customHeight="false" outlineLevel="0" collapsed="false">
      <c r="A90" s="478" t="s">
        <v>200</v>
      </c>
      <c r="B90" s="478"/>
      <c r="C90" s="478"/>
      <c r="D90" s="478"/>
      <c r="E90" s="488"/>
      <c r="F90" s="489"/>
      <c r="G90" s="489"/>
      <c r="H90" s="489"/>
      <c r="I90" s="489"/>
      <c r="J90" s="489"/>
      <c r="K90" s="489"/>
      <c r="L90" s="489"/>
      <c r="M90" s="489"/>
      <c r="N90" s="490"/>
      <c r="O90" s="491"/>
      <c r="P90" s="490"/>
      <c r="Q90" s="491"/>
      <c r="R90" s="492"/>
      <c r="S90" s="195"/>
      <c r="T90" s="195"/>
      <c r="U90" s="195"/>
    </row>
    <row r="91" s="397" customFormat="true" ht="15" hidden="false" customHeight="false" outlineLevel="0" collapsed="false">
      <c r="A91" s="493" t="n">
        <f aca="false">+A89</f>
        <v>2</v>
      </c>
      <c r="B91" s="494" t="str">
        <f aca="false">+B89</f>
        <v>Ime i prezime</v>
      </c>
      <c r="C91" s="456"/>
      <c r="D91" s="457"/>
      <c r="E91" s="457"/>
      <c r="F91" s="147"/>
      <c r="G91" s="458" t="n">
        <f aca="false">SUM(I91:M91)</f>
        <v>0</v>
      </c>
      <c r="H91" s="147"/>
      <c r="I91" s="147"/>
      <c r="J91" s="147"/>
      <c r="K91" s="147"/>
      <c r="L91" s="147"/>
      <c r="M91" s="147"/>
      <c r="N91" s="495"/>
      <c r="O91" s="496"/>
      <c r="P91" s="495"/>
      <c r="Q91" s="496"/>
      <c r="R91" s="497"/>
      <c r="S91" s="487" t="str">
        <f aca="false">IF(F91=0,"",IF(F91=0,1,0.83*((G91-L91-M91/2)/G91)+0.17*((F91-K91-L91-M91/2)/F91)))</f>
        <v/>
      </c>
      <c r="T91" s="195"/>
      <c r="U91" s="195"/>
    </row>
    <row r="92" s="397" customFormat="true" ht="15.75" hidden="false" customHeight="false" outlineLevel="0" collapsed="false">
      <c r="A92" s="498" t="s">
        <v>201</v>
      </c>
      <c r="B92" s="287"/>
      <c r="C92" s="287"/>
      <c r="D92" s="287"/>
      <c r="E92" s="287"/>
      <c r="F92" s="475"/>
      <c r="G92" s="396"/>
      <c r="H92" s="396"/>
      <c r="I92" s="396"/>
      <c r="J92" s="396"/>
      <c r="K92" s="396"/>
      <c r="L92" s="396"/>
      <c r="M92" s="396"/>
      <c r="O92" s="195"/>
      <c r="Q92" s="195"/>
      <c r="R92" s="398"/>
      <c r="S92" s="195"/>
      <c r="T92" s="195"/>
      <c r="U92" s="195"/>
    </row>
    <row r="93" s="509" customFormat="true" ht="15.75" hidden="false" customHeight="false" outlineLevel="0" collapsed="false">
      <c r="A93" s="499" t="n">
        <f aca="false">+A89</f>
        <v>2</v>
      </c>
      <c r="B93" s="500" t="str">
        <f aca="false">+B89</f>
        <v>Ime i prezime</v>
      </c>
      <c r="C93" s="502"/>
      <c r="D93" s="510"/>
      <c r="E93" s="502"/>
      <c r="F93" s="503" t="n">
        <f aca="false">+F89+F91</f>
        <v>0</v>
      </c>
      <c r="G93" s="504" t="n">
        <f aca="false">SUM(I93:M93)</f>
        <v>0</v>
      </c>
      <c r="H93" s="503" t="n">
        <f aca="false">+H89+H91</f>
        <v>0</v>
      </c>
      <c r="I93" s="503" t="n">
        <f aca="false">+I89+I91</f>
        <v>0</v>
      </c>
      <c r="J93" s="503" t="n">
        <f aca="false">+J89+J91</f>
        <v>0</v>
      </c>
      <c r="K93" s="503" t="n">
        <f aca="false">+K89+K91</f>
        <v>0</v>
      </c>
      <c r="L93" s="503" t="n">
        <f aca="false">+L89+L91</f>
        <v>0</v>
      </c>
      <c r="M93" s="503" t="n">
        <f aca="false">+M89+M91</f>
        <v>0</v>
      </c>
      <c r="N93" s="511" t="str">
        <f aca="false">IF(E93="","",IF(E93="Nije ocijenjen","",IF(E93="Ocijenjen",IF(G93&lt;10,"Član 18. stav 7. Kriterija",(L93+(M93/2))/(G93)))))</f>
        <v/>
      </c>
      <c r="O93" s="512" t="str">
        <f aca="false">IF(E93="","",IF(E93="Nije ocijenjen","",IF(E93="Ocijenjen",IF(N93="Član 18. stav 7. Kriterija","",IF(N93&gt;0.4,0,IF(N93&gt;0.3,5,IF(N93&gt;0.2,10,IF(N93&gt;0.1,15,IF(N93&gt;0.05,20,IF(N93&lt;=0.05,25,))))))))))</f>
        <v/>
      </c>
      <c r="P93" s="511" t="str">
        <f aca="false">IF(E93="","",IF(E93="Nije ocijenjen","",IF(E93="Ocijenjen",IF(F93=0,"",((L93+K93+(M93/2))/(F93))))))</f>
        <v/>
      </c>
      <c r="Q93" s="512" t="str">
        <f aca="false">IF(E93="","",IF(E93="Nije ocijenjen","",IF(E93="Ocijenjen",IF(P93&gt;0.2,0,IF(P93&gt;0.15,1,IF(P93&gt;0.1,2,IF(P93&gt;0.06,3,IF(P93&gt;0.03,4,IF(P93&lt;=0.03,5,)))))))))</f>
        <v/>
      </c>
      <c r="R93" s="507" t="str">
        <f aca="false">IF(E93="","",IF(E93="Nije ocijenjen","",IF(E93="Ocijenjen",IF(N93="Član 18. stav 7. Kriterija",Q93,O93+Q93))))</f>
        <v/>
      </c>
      <c r="S93" s="508" t="str">
        <f aca="false">IF(F93=0,"",IF(F93=0,1,0.83*((G93-L93-M93/2)/G93)+0.17*((F93-K93-L93-M93/2)/F93)))</f>
        <v/>
      </c>
      <c r="T93" s="398"/>
      <c r="U93" s="398"/>
    </row>
    <row r="94" s="397" customFormat="true" ht="15" hidden="false" customHeight="false" outlineLevel="0" collapsed="false">
      <c r="A94" s="287"/>
      <c r="B94" s="287"/>
      <c r="C94" s="287"/>
      <c r="D94" s="287"/>
      <c r="E94" s="287"/>
      <c r="F94" s="475"/>
      <c r="G94" s="396"/>
      <c r="H94" s="396"/>
      <c r="I94" s="396"/>
      <c r="J94" s="396"/>
      <c r="K94" s="396"/>
      <c r="L94" s="396"/>
      <c r="M94" s="396"/>
      <c r="O94" s="195"/>
      <c r="Q94" s="195"/>
      <c r="R94" s="398"/>
      <c r="S94" s="195"/>
      <c r="T94" s="195"/>
      <c r="U94" s="195"/>
    </row>
    <row r="95" s="397" customFormat="true" ht="15" hidden="false" customHeight="false" outlineLevel="0" collapsed="false">
      <c r="A95" s="478" t="s">
        <v>198</v>
      </c>
      <c r="B95" s="478"/>
      <c r="C95" s="478"/>
      <c r="D95" s="478"/>
      <c r="E95" s="479"/>
      <c r="F95" s="480"/>
      <c r="G95" s="480"/>
      <c r="H95" s="481"/>
      <c r="I95" s="481"/>
      <c r="J95" s="481"/>
      <c r="K95" s="481"/>
      <c r="L95" s="481"/>
      <c r="M95" s="480"/>
      <c r="N95" s="482"/>
      <c r="O95" s="482"/>
      <c r="P95" s="482"/>
      <c r="Q95" s="483"/>
      <c r="R95" s="483"/>
      <c r="S95" s="195"/>
      <c r="T95" s="195"/>
      <c r="U95" s="195"/>
    </row>
    <row r="96" s="397" customFormat="true" ht="15" hidden="false" customHeight="false" outlineLevel="0" collapsed="false">
      <c r="A96" s="484" t="n">
        <v>3</v>
      </c>
      <c r="B96" s="456" t="s">
        <v>199</v>
      </c>
      <c r="C96" s="456"/>
      <c r="D96" s="457"/>
      <c r="E96" s="457"/>
      <c r="F96" s="147"/>
      <c r="G96" s="458" t="n">
        <f aca="false">SUM(I96:M96)</f>
        <v>0</v>
      </c>
      <c r="H96" s="147"/>
      <c r="I96" s="147"/>
      <c r="J96" s="147"/>
      <c r="K96" s="147"/>
      <c r="L96" s="147"/>
      <c r="M96" s="147"/>
      <c r="N96" s="495"/>
      <c r="O96" s="496"/>
      <c r="P96" s="495"/>
      <c r="Q96" s="496"/>
      <c r="R96" s="497"/>
      <c r="S96" s="487" t="str">
        <f aca="false">IF(F96=0,"",IF(F96=0,1,0.83*((G96-L96-M96/2)/G96)+0.17*((F96-K96-L96-M96/2)/F96)))</f>
        <v/>
      </c>
      <c r="T96" s="195"/>
      <c r="U96" s="195"/>
    </row>
    <row r="97" s="397" customFormat="true" ht="15" hidden="false" customHeight="false" outlineLevel="0" collapsed="false">
      <c r="A97" s="478" t="s">
        <v>200</v>
      </c>
      <c r="B97" s="478"/>
      <c r="C97" s="478"/>
      <c r="D97" s="478"/>
      <c r="E97" s="488"/>
      <c r="F97" s="489"/>
      <c r="G97" s="489"/>
      <c r="H97" s="489"/>
      <c r="I97" s="489"/>
      <c r="J97" s="489"/>
      <c r="K97" s="489"/>
      <c r="L97" s="489"/>
      <c r="M97" s="489"/>
      <c r="N97" s="490"/>
      <c r="O97" s="491"/>
      <c r="P97" s="490"/>
      <c r="Q97" s="491"/>
      <c r="R97" s="492"/>
      <c r="S97" s="195"/>
      <c r="T97" s="195"/>
      <c r="U97" s="195"/>
    </row>
    <row r="98" s="397" customFormat="true" ht="15" hidden="false" customHeight="false" outlineLevel="0" collapsed="false">
      <c r="A98" s="493" t="n">
        <f aca="false">+A96</f>
        <v>3</v>
      </c>
      <c r="B98" s="494" t="str">
        <f aca="false">+B96</f>
        <v>Ime i prezime</v>
      </c>
      <c r="C98" s="456"/>
      <c r="D98" s="457"/>
      <c r="E98" s="457"/>
      <c r="F98" s="147"/>
      <c r="G98" s="458" t="n">
        <f aca="false">SUM(I98:M98)</f>
        <v>0</v>
      </c>
      <c r="H98" s="147"/>
      <c r="I98" s="147"/>
      <c r="J98" s="147"/>
      <c r="K98" s="147"/>
      <c r="L98" s="147"/>
      <c r="M98" s="147"/>
      <c r="N98" s="495"/>
      <c r="O98" s="496"/>
      <c r="P98" s="495"/>
      <c r="Q98" s="496"/>
      <c r="R98" s="497"/>
      <c r="S98" s="487" t="str">
        <f aca="false">IF(F98=0,"",IF(F98=0,1,0.83*((G98-L98-M98/2)/G98)+0.17*((F98-K98-L98-M98/2)/F98)))</f>
        <v/>
      </c>
      <c r="T98" s="195"/>
      <c r="U98" s="195"/>
    </row>
    <row r="99" s="397" customFormat="true" ht="15.75" hidden="false" customHeight="false" outlineLevel="0" collapsed="false">
      <c r="A99" s="498" t="s">
        <v>201</v>
      </c>
      <c r="B99" s="287"/>
      <c r="C99" s="287"/>
      <c r="D99" s="287"/>
      <c r="E99" s="287"/>
      <c r="F99" s="475"/>
      <c r="G99" s="396"/>
      <c r="H99" s="396"/>
      <c r="I99" s="396"/>
      <c r="J99" s="396"/>
      <c r="K99" s="396"/>
      <c r="L99" s="396"/>
      <c r="M99" s="396"/>
      <c r="O99" s="195"/>
      <c r="Q99" s="195"/>
      <c r="R99" s="398"/>
      <c r="S99" s="195"/>
      <c r="T99" s="195"/>
      <c r="U99" s="195"/>
    </row>
    <row r="100" s="509" customFormat="true" ht="15.75" hidden="false" customHeight="false" outlineLevel="0" collapsed="false">
      <c r="A100" s="499" t="n">
        <f aca="false">+A96</f>
        <v>3</v>
      </c>
      <c r="B100" s="500" t="str">
        <f aca="false">+B96</f>
        <v>Ime i prezime</v>
      </c>
      <c r="C100" s="502"/>
      <c r="D100" s="510"/>
      <c r="E100" s="502"/>
      <c r="F100" s="503" t="n">
        <f aca="false">+F96+F98</f>
        <v>0</v>
      </c>
      <c r="G100" s="504" t="n">
        <f aca="false">SUM(I100:M100)</f>
        <v>0</v>
      </c>
      <c r="H100" s="503" t="n">
        <f aca="false">+H96+H98</f>
        <v>0</v>
      </c>
      <c r="I100" s="503" t="n">
        <f aca="false">+I96+I98</f>
        <v>0</v>
      </c>
      <c r="J100" s="503" t="n">
        <f aca="false">+J96+J98</f>
        <v>0</v>
      </c>
      <c r="K100" s="503" t="n">
        <f aca="false">+K96+K98</f>
        <v>0</v>
      </c>
      <c r="L100" s="503" t="n">
        <f aca="false">+L96+L98</f>
        <v>0</v>
      </c>
      <c r="M100" s="503" t="n">
        <f aca="false">+M96+M98</f>
        <v>0</v>
      </c>
      <c r="N100" s="511" t="str">
        <f aca="false">IF(E100="","",IF(E100="Nije ocijenjen","",IF(E100="Ocijenjen",IF(G100&lt;10,"Član 18. stav 7. Kriterija",(L100+(M100/2))/(G100)))))</f>
        <v/>
      </c>
      <c r="O100" s="512" t="str">
        <f aca="false">IF(E100="","",IF(E100="Nije ocijenjen","",IF(E100="Ocijenjen",IF(N100="Član 18. stav 7. Kriterija","",IF(N100&gt;0.4,0,IF(N100&gt;0.3,5,IF(N100&gt;0.2,10,IF(N100&gt;0.1,15,IF(N100&gt;0.05,20,IF(N100&lt;=0.05,25,))))))))))</f>
        <v/>
      </c>
      <c r="P100" s="511" t="str">
        <f aca="false">IF(E100="","",IF(E100="Nije ocijenjen","",IF(E100="Ocijenjen",IF(F100=0,"",((L100+K100+(M100/2))/(F100))))))</f>
        <v/>
      </c>
      <c r="Q100" s="512" t="str">
        <f aca="false">IF(E100="","",IF(E100="Nije ocijenjen","",IF(E100="Ocijenjen",IF(P100&gt;0.2,0,IF(P100&gt;0.15,1,IF(P100&gt;0.1,2,IF(P100&gt;0.06,3,IF(P100&gt;0.03,4,IF(P100&lt;=0.03,5,)))))))))</f>
        <v/>
      </c>
      <c r="R100" s="507" t="str">
        <f aca="false">IF(E100="","",IF(E100="Nije ocijenjen","",IF(E100="Ocijenjen",IF(N100="Član 18. stav 7. Kriterija",Q100,O100+Q100))))</f>
        <v/>
      </c>
      <c r="S100" s="508" t="str">
        <f aca="false">IF(F100=0,"",IF(F100=0,1,0.83*((G100-L100-M100/2)/G100)+0.17*((F100-K100-L100-M100/2)/F100)))</f>
        <v/>
      </c>
      <c r="T100" s="398"/>
      <c r="U100" s="398"/>
    </row>
    <row r="101" s="397" customFormat="true" ht="15" hidden="false" customHeight="false" outlineLevel="0" collapsed="false">
      <c r="A101" s="287"/>
      <c r="B101" s="287"/>
      <c r="C101" s="287"/>
      <c r="D101" s="287"/>
      <c r="E101" s="287"/>
      <c r="F101" s="475"/>
      <c r="G101" s="396"/>
      <c r="H101" s="396"/>
      <c r="I101" s="396"/>
      <c r="J101" s="396"/>
      <c r="K101" s="396"/>
      <c r="L101" s="396"/>
      <c r="M101" s="396"/>
      <c r="O101" s="195"/>
      <c r="Q101" s="195"/>
      <c r="R101" s="398"/>
      <c r="S101" s="195"/>
      <c r="T101" s="195"/>
      <c r="U101" s="195"/>
    </row>
    <row r="102" s="397" customFormat="true" ht="15" hidden="false" customHeight="false" outlineLevel="0" collapsed="false">
      <c r="A102" s="478" t="s">
        <v>198</v>
      </c>
      <c r="B102" s="478"/>
      <c r="C102" s="478"/>
      <c r="D102" s="478"/>
      <c r="E102" s="479"/>
      <c r="F102" s="480"/>
      <c r="G102" s="480"/>
      <c r="H102" s="481"/>
      <c r="I102" s="481"/>
      <c r="J102" s="481"/>
      <c r="K102" s="481"/>
      <c r="L102" s="481"/>
      <c r="M102" s="480"/>
      <c r="N102" s="482"/>
      <c r="O102" s="482"/>
      <c r="P102" s="482"/>
      <c r="Q102" s="483"/>
      <c r="R102" s="483"/>
      <c r="S102" s="195"/>
      <c r="T102" s="195"/>
      <c r="U102" s="195"/>
    </row>
    <row r="103" s="397" customFormat="true" ht="15" hidden="false" customHeight="false" outlineLevel="0" collapsed="false">
      <c r="A103" s="484" t="n">
        <v>4</v>
      </c>
      <c r="B103" s="456" t="s">
        <v>199</v>
      </c>
      <c r="C103" s="456"/>
      <c r="D103" s="457"/>
      <c r="E103" s="457"/>
      <c r="F103" s="147"/>
      <c r="G103" s="458" t="n">
        <f aca="false">SUM(I103:M103)</f>
        <v>0</v>
      </c>
      <c r="H103" s="147"/>
      <c r="I103" s="147"/>
      <c r="J103" s="147"/>
      <c r="K103" s="147"/>
      <c r="L103" s="147"/>
      <c r="M103" s="147"/>
      <c r="N103" s="495"/>
      <c r="O103" s="496"/>
      <c r="P103" s="495"/>
      <c r="Q103" s="496"/>
      <c r="R103" s="497"/>
      <c r="S103" s="487" t="str">
        <f aca="false">IF(F103=0,"",IF(F103=0,1,0.83*((G103-L103-M103/2)/G103)+0.17*((F103-K103-L103-M103/2)/F103)))</f>
        <v/>
      </c>
      <c r="T103" s="195"/>
      <c r="U103" s="195"/>
    </row>
    <row r="104" s="397" customFormat="true" ht="15" hidden="false" customHeight="false" outlineLevel="0" collapsed="false">
      <c r="A104" s="478" t="s">
        <v>200</v>
      </c>
      <c r="B104" s="478"/>
      <c r="C104" s="478"/>
      <c r="D104" s="478"/>
      <c r="E104" s="488"/>
      <c r="F104" s="489"/>
      <c r="G104" s="489"/>
      <c r="H104" s="489"/>
      <c r="I104" s="489"/>
      <c r="J104" s="489"/>
      <c r="K104" s="489"/>
      <c r="L104" s="489"/>
      <c r="M104" s="489"/>
      <c r="N104" s="490"/>
      <c r="O104" s="491"/>
      <c r="P104" s="490"/>
      <c r="Q104" s="491"/>
      <c r="R104" s="492"/>
      <c r="S104" s="195"/>
      <c r="T104" s="195"/>
      <c r="U104" s="195"/>
    </row>
    <row r="105" s="397" customFormat="true" ht="15" hidden="false" customHeight="false" outlineLevel="0" collapsed="false">
      <c r="A105" s="493" t="n">
        <f aca="false">+A103</f>
        <v>4</v>
      </c>
      <c r="B105" s="494" t="str">
        <f aca="false">+B103</f>
        <v>Ime i prezime</v>
      </c>
      <c r="C105" s="456"/>
      <c r="D105" s="457"/>
      <c r="E105" s="457"/>
      <c r="F105" s="147"/>
      <c r="G105" s="458" t="n">
        <f aca="false">SUM(I105:M105)</f>
        <v>0</v>
      </c>
      <c r="H105" s="147"/>
      <c r="I105" s="147"/>
      <c r="J105" s="147"/>
      <c r="K105" s="147"/>
      <c r="L105" s="147"/>
      <c r="M105" s="147"/>
      <c r="N105" s="495"/>
      <c r="O105" s="496"/>
      <c r="P105" s="495"/>
      <c r="Q105" s="496"/>
      <c r="R105" s="497"/>
      <c r="S105" s="487" t="str">
        <f aca="false">IF(F105=0,"",IF(F105=0,1,0.83*((G105-L105-M105/2)/G105)+0.17*((F105-K105-L105-M105/2)/F105)))</f>
        <v/>
      </c>
      <c r="T105" s="195"/>
      <c r="U105" s="195"/>
    </row>
    <row r="106" s="397" customFormat="true" ht="15.75" hidden="false" customHeight="false" outlineLevel="0" collapsed="false">
      <c r="A106" s="498" t="s">
        <v>201</v>
      </c>
      <c r="B106" s="287"/>
      <c r="C106" s="287"/>
      <c r="D106" s="287"/>
      <c r="E106" s="287"/>
      <c r="F106" s="475"/>
      <c r="G106" s="396"/>
      <c r="H106" s="396"/>
      <c r="I106" s="396"/>
      <c r="J106" s="396"/>
      <c r="K106" s="396"/>
      <c r="L106" s="396"/>
      <c r="M106" s="396"/>
      <c r="O106" s="195"/>
      <c r="Q106" s="195"/>
      <c r="R106" s="398"/>
      <c r="S106" s="195"/>
      <c r="T106" s="195"/>
      <c r="U106" s="195"/>
    </row>
    <row r="107" s="509" customFormat="true" ht="15.75" hidden="false" customHeight="false" outlineLevel="0" collapsed="false">
      <c r="A107" s="499" t="n">
        <f aca="false">+A103</f>
        <v>4</v>
      </c>
      <c r="B107" s="500" t="str">
        <f aca="false">+B103</f>
        <v>Ime i prezime</v>
      </c>
      <c r="C107" s="502"/>
      <c r="D107" s="510"/>
      <c r="E107" s="502"/>
      <c r="F107" s="503" t="n">
        <f aca="false">+F103+F105</f>
        <v>0</v>
      </c>
      <c r="G107" s="504" t="n">
        <f aca="false">SUM(I107:M107)</f>
        <v>0</v>
      </c>
      <c r="H107" s="503" t="n">
        <f aca="false">+H103+H105</f>
        <v>0</v>
      </c>
      <c r="I107" s="503" t="n">
        <f aca="false">+I103+I105</f>
        <v>0</v>
      </c>
      <c r="J107" s="503" t="n">
        <f aca="false">+J103+J105</f>
        <v>0</v>
      </c>
      <c r="K107" s="503" t="n">
        <f aca="false">+K103+K105</f>
        <v>0</v>
      </c>
      <c r="L107" s="503" t="n">
        <f aca="false">+L103+L105</f>
        <v>0</v>
      </c>
      <c r="M107" s="503" t="n">
        <f aca="false">+M103+M105</f>
        <v>0</v>
      </c>
      <c r="N107" s="511" t="str">
        <f aca="false">IF(E107="","",IF(E107="Nije ocijenjen","",IF(E107="Ocijenjen",IF(G107&lt;10,"Član 18. stav 7. Kriterija",(L107+(M107/2))/(G107)))))</f>
        <v/>
      </c>
      <c r="O107" s="512" t="str">
        <f aca="false">IF(E107="","",IF(E107="Nije ocijenjen","",IF(E107="Ocijenjen",IF(N107="Član 18. stav 7. Kriterija","",IF(N107&gt;0.4,0,IF(N107&gt;0.3,5,IF(N107&gt;0.2,10,IF(N107&gt;0.1,15,IF(N107&gt;0.05,20,IF(N107&lt;=0.05,25,))))))))))</f>
        <v/>
      </c>
      <c r="P107" s="511" t="str">
        <f aca="false">IF(E107="","",IF(E107="Nije ocijenjen","",IF(E107="Ocijenjen",IF(F107=0,"",((L107+K107+(M107/2))/(F107))))))</f>
        <v/>
      </c>
      <c r="Q107" s="512" t="str">
        <f aca="false">IF(E107="","",IF(E107="Nije ocijenjen","",IF(E107="Ocijenjen",IF(P107&gt;0.2,0,IF(P107&gt;0.15,1,IF(P107&gt;0.1,2,IF(P107&gt;0.06,3,IF(P107&gt;0.03,4,IF(P107&lt;=0.03,5,)))))))))</f>
        <v/>
      </c>
      <c r="R107" s="507" t="str">
        <f aca="false">IF(E107="","",IF(E107="Nije ocijenjen","",IF(E107="Ocijenjen",IF(N107="Član 18. stav 7. Kriterija",Q107,O107+Q107))))</f>
        <v/>
      </c>
      <c r="S107" s="508" t="str">
        <f aca="false">IF(F107=0,"",IF(F107=0,1,0.83*((G107-L107-M107/2)/G107)+0.17*((F107-K107-L107-M107/2)/F107)))</f>
        <v/>
      </c>
      <c r="T107" s="398"/>
      <c r="U107" s="398"/>
    </row>
    <row r="108" s="397" customFormat="true" ht="15" hidden="false" customHeight="false" outlineLevel="0" collapsed="false">
      <c r="A108" s="287"/>
      <c r="B108" s="287"/>
      <c r="C108" s="287"/>
      <c r="D108" s="287"/>
      <c r="E108" s="287"/>
      <c r="F108" s="475"/>
      <c r="G108" s="396"/>
      <c r="H108" s="396"/>
      <c r="I108" s="396"/>
      <c r="J108" s="396"/>
      <c r="K108" s="396"/>
      <c r="L108" s="396"/>
      <c r="M108" s="396"/>
      <c r="O108" s="195"/>
      <c r="Q108" s="195"/>
      <c r="R108" s="398"/>
      <c r="S108" s="195"/>
      <c r="T108" s="195"/>
      <c r="U108" s="195"/>
    </row>
    <row r="109" s="397" customFormat="true" ht="15" hidden="false" customHeight="false" outlineLevel="0" collapsed="false">
      <c r="A109" s="478" t="s">
        <v>198</v>
      </c>
      <c r="B109" s="478"/>
      <c r="C109" s="478"/>
      <c r="D109" s="478"/>
      <c r="E109" s="479"/>
      <c r="F109" s="480"/>
      <c r="G109" s="480"/>
      <c r="H109" s="481"/>
      <c r="I109" s="481"/>
      <c r="J109" s="481"/>
      <c r="K109" s="481"/>
      <c r="L109" s="481"/>
      <c r="M109" s="480"/>
      <c r="N109" s="482"/>
      <c r="O109" s="482"/>
      <c r="P109" s="482"/>
      <c r="Q109" s="483"/>
      <c r="R109" s="483"/>
      <c r="S109" s="195"/>
      <c r="T109" s="195"/>
      <c r="U109" s="195"/>
    </row>
    <row r="110" s="397" customFormat="true" ht="15" hidden="false" customHeight="false" outlineLevel="0" collapsed="false">
      <c r="A110" s="484" t="n">
        <v>5</v>
      </c>
      <c r="B110" s="456" t="s">
        <v>199</v>
      </c>
      <c r="C110" s="456"/>
      <c r="D110" s="457"/>
      <c r="E110" s="457"/>
      <c r="F110" s="147"/>
      <c r="G110" s="458" t="n">
        <f aca="false">SUM(I110:M110)</f>
        <v>0</v>
      </c>
      <c r="H110" s="147"/>
      <c r="I110" s="147"/>
      <c r="J110" s="147"/>
      <c r="K110" s="147"/>
      <c r="L110" s="147"/>
      <c r="M110" s="147"/>
      <c r="N110" s="495"/>
      <c r="O110" s="496"/>
      <c r="P110" s="495"/>
      <c r="Q110" s="496"/>
      <c r="R110" s="497"/>
      <c r="S110" s="487" t="str">
        <f aca="false">IF(F110=0,"",IF(F110=0,1,0.83*((G110-L110-M110/2)/G110)+0.17*((F110-K110-L110-M110/2)/F110)))</f>
        <v/>
      </c>
      <c r="T110" s="195"/>
      <c r="U110" s="195"/>
    </row>
    <row r="111" s="397" customFormat="true" ht="15" hidden="false" customHeight="false" outlineLevel="0" collapsed="false">
      <c r="A111" s="478" t="s">
        <v>200</v>
      </c>
      <c r="B111" s="478"/>
      <c r="C111" s="478"/>
      <c r="D111" s="478"/>
      <c r="E111" s="488"/>
      <c r="F111" s="489"/>
      <c r="G111" s="489"/>
      <c r="H111" s="489"/>
      <c r="I111" s="489"/>
      <c r="J111" s="489"/>
      <c r="K111" s="489"/>
      <c r="L111" s="489"/>
      <c r="M111" s="489"/>
      <c r="N111" s="490"/>
      <c r="O111" s="491"/>
      <c r="P111" s="490"/>
      <c r="Q111" s="491"/>
      <c r="R111" s="492"/>
      <c r="S111" s="195"/>
      <c r="T111" s="195"/>
      <c r="U111" s="195"/>
    </row>
    <row r="112" s="397" customFormat="true" ht="15" hidden="false" customHeight="false" outlineLevel="0" collapsed="false">
      <c r="A112" s="493" t="n">
        <f aca="false">+A110</f>
        <v>5</v>
      </c>
      <c r="B112" s="494" t="str">
        <f aca="false">+B110</f>
        <v>Ime i prezime</v>
      </c>
      <c r="C112" s="456"/>
      <c r="D112" s="457"/>
      <c r="E112" s="457"/>
      <c r="F112" s="147"/>
      <c r="G112" s="458" t="n">
        <f aca="false">SUM(I112:M112)</f>
        <v>0</v>
      </c>
      <c r="H112" s="147"/>
      <c r="I112" s="147"/>
      <c r="J112" s="147"/>
      <c r="K112" s="147"/>
      <c r="L112" s="147"/>
      <c r="M112" s="147"/>
      <c r="N112" s="495"/>
      <c r="O112" s="496"/>
      <c r="P112" s="495"/>
      <c r="Q112" s="496"/>
      <c r="R112" s="497"/>
      <c r="S112" s="487" t="str">
        <f aca="false">IF(F112=0,"",IF(F112=0,1,0.83*((G112-L112-M112/2)/G112)+0.17*((F112-K112-L112-M112/2)/F112)))</f>
        <v/>
      </c>
      <c r="T112" s="195"/>
      <c r="U112" s="195"/>
    </row>
    <row r="113" s="397" customFormat="true" ht="15.75" hidden="false" customHeight="false" outlineLevel="0" collapsed="false">
      <c r="A113" s="498" t="s">
        <v>201</v>
      </c>
      <c r="B113" s="287"/>
      <c r="C113" s="287"/>
      <c r="D113" s="287"/>
      <c r="E113" s="287"/>
      <c r="F113" s="475"/>
      <c r="G113" s="396"/>
      <c r="H113" s="396"/>
      <c r="I113" s="396"/>
      <c r="J113" s="396"/>
      <c r="K113" s="396"/>
      <c r="L113" s="396"/>
      <c r="M113" s="396"/>
      <c r="O113" s="195"/>
      <c r="Q113" s="195"/>
      <c r="R113" s="398"/>
      <c r="S113" s="195"/>
      <c r="T113" s="195"/>
      <c r="U113" s="195"/>
    </row>
    <row r="114" s="509" customFormat="true" ht="15.75" hidden="false" customHeight="false" outlineLevel="0" collapsed="false">
      <c r="A114" s="499" t="n">
        <f aca="false">+A110</f>
        <v>5</v>
      </c>
      <c r="B114" s="500" t="str">
        <f aca="false">+B110</f>
        <v>Ime i prezime</v>
      </c>
      <c r="C114" s="502"/>
      <c r="D114" s="510"/>
      <c r="E114" s="502"/>
      <c r="F114" s="503" t="n">
        <f aca="false">+F110+F112</f>
        <v>0</v>
      </c>
      <c r="G114" s="504" t="n">
        <f aca="false">SUM(I114:M114)</f>
        <v>0</v>
      </c>
      <c r="H114" s="503" t="n">
        <f aca="false">+H110+H112</f>
        <v>0</v>
      </c>
      <c r="I114" s="503" t="n">
        <f aca="false">+I110+I112</f>
        <v>0</v>
      </c>
      <c r="J114" s="503" t="n">
        <f aca="false">+J110+J112</f>
        <v>0</v>
      </c>
      <c r="K114" s="503" t="n">
        <f aca="false">+K110+K112</f>
        <v>0</v>
      </c>
      <c r="L114" s="503" t="n">
        <f aca="false">+L110+L112</f>
        <v>0</v>
      </c>
      <c r="M114" s="503" t="n">
        <f aca="false">+M110+M112</f>
        <v>0</v>
      </c>
      <c r="N114" s="511" t="str">
        <f aca="false">IF(E114="","",IF(E114="Nije ocijenjen","",IF(E114="Ocijenjen",IF(G114&lt;10,"Član 18. stav 7. Kriterija",(L114+(M114/2))/(G114)))))</f>
        <v/>
      </c>
      <c r="O114" s="512" t="str">
        <f aca="false">IF(E114="","",IF(E114="Nije ocijenjen","",IF(E114="Ocijenjen",IF(N114="Član 18. stav 7. Kriterija","",IF(N114&gt;0.4,0,IF(N114&gt;0.3,5,IF(N114&gt;0.2,10,IF(N114&gt;0.1,15,IF(N114&gt;0.05,20,IF(N114&lt;=0.05,25,))))))))))</f>
        <v/>
      </c>
      <c r="P114" s="511" t="str">
        <f aca="false">IF(E114="","",IF(E114="Nije ocijenjen","",IF(E114="Ocijenjen",IF(F114=0,"",((L114+K114+(M114/2))/(F114))))))</f>
        <v/>
      </c>
      <c r="Q114" s="512" t="str">
        <f aca="false">IF(E114="","",IF(E114="Nije ocijenjen","",IF(E114="Ocijenjen",IF(P114&gt;0.2,0,IF(P114&gt;0.15,1,IF(P114&gt;0.1,2,IF(P114&gt;0.06,3,IF(P114&gt;0.03,4,IF(P114&lt;=0.03,5,)))))))))</f>
        <v/>
      </c>
      <c r="R114" s="507" t="str">
        <f aca="false">IF(E114="","",IF(E114="Nije ocijenjen","",IF(E114="Ocijenjen",IF(N114="Član 18. stav 7. Kriterija",Q114,O114+Q114))))</f>
        <v/>
      </c>
      <c r="S114" s="508" t="str">
        <f aca="false">IF(F114=0,"",IF(F114=0,1,0.83*((G114-L114-M114/2)/G114)+0.17*((F114-K114-L114-M114/2)/F114)))</f>
        <v/>
      </c>
      <c r="T114" s="398"/>
      <c r="U114" s="398"/>
    </row>
    <row r="115" s="397" customFormat="true" ht="15" hidden="false" customHeight="false" outlineLevel="0" collapsed="false">
      <c r="A115" s="287"/>
      <c r="B115" s="287"/>
      <c r="C115" s="287"/>
      <c r="D115" s="287"/>
      <c r="E115" s="287"/>
      <c r="F115" s="475"/>
      <c r="G115" s="396"/>
      <c r="H115" s="396"/>
      <c r="I115" s="396"/>
      <c r="J115" s="396"/>
      <c r="K115" s="396"/>
      <c r="L115" s="396"/>
      <c r="M115" s="396"/>
      <c r="O115" s="195"/>
      <c r="Q115" s="195"/>
      <c r="R115" s="398"/>
      <c r="S115" s="195"/>
      <c r="T115" s="195"/>
      <c r="U115" s="195"/>
    </row>
    <row r="116" s="397" customFormat="true" ht="15" hidden="false" customHeight="false" outlineLevel="0" collapsed="false">
      <c r="A116" s="478" t="s">
        <v>198</v>
      </c>
      <c r="B116" s="478"/>
      <c r="C116" s="478"/>
      <c r="D116" s="478"/>
      <c r="E116" s="479"/>
      <c r="F116" s="480"/>
      <c r="G116" s="480"/>
      <c r="H116" s="481"/>
      <c r="I116" s="481"/>
      <c r="J116" s="481"/>
      <c r="K116" s="481"/>
      <c r="L116" s="481"/>
      <c r="M116" s="480"/>
      <c r="N116" s="482"/>
      <c r="O116" s="482"/>
      <c r="P116" s="482"/>
      <c r="Q116" s="483"/>
      <c r="R116" s="483"/>
      <c r="S116" s="195"/>
      <c r="T116" s="195"/>
      <c r="U116" s="195"/>
    </row>
    <row r="117" s="397" customFormat="true" ht="15" hidden="false" customHeight="false" outlineLevel="0" collapsed="false">
      <c r="A117" s="484" t="n">
        <v>6</v>
      </c>
      <c r="B117" s="456" t="s">
        <v>199</v>
      </c>
      <c r="C117" s="456"/>
      <c r="D117" s="457"/>
      <c r="E117" s="457"/>
      <c r="F117" s="147"/>
      <c r="G117" s="458" t="n">
        <f aca="false">SUM(I117:M117)</f>
        <v>0</v>
      </c>
      <c r="H117" s="147"/>
      <c r="I117" s="147"/>
      <c r="J117" s="147"/>
      <c r="K117" s="147"/>
      <c r="L117" s="147"/>
      <c r="M117" s="147"/>
      <c r="N117" s="495"/>
      <c r="O117" s="496"/>
      <c r="P117" s="495"/>
      <c r="Q117" s="496"/>
      <c r="R117" s="497"/>
      <c r="S117" s="487" t="str">
        <f aca="false">IF(F117=0,"",IF(F117=0,1,0.83*((G117-L117-M117/2)/G117)+0.17*((F117-K117-L117-M117/2)/F117)))</f>
        <v/>
      </c>
      <c r="T117" s="195"/>
      <c r="U117" s="195"/>
    </row>
    <row r="118" s="397" customFormat="true" ht="15" hidden="false" customHeight="false" outlineLevel="0" collapsed="false">
      <c r="A118" s="478" t="s">
        <v>200</v>
      </c>
      <c r="B118" s="478"/>
      <c r="C118" s="478"/>
      <c r="D118" s="478"/>
      <c r="E118" s="488"/>
      <c r="F118" s="489"/>
      <c r="G118" s="489"/>
      <c r="H118" s="489"/>
      <c r="I118" s="489"/>
      <c r="J118" s="489"/>
      <c r="K118" s="489"/>
      <c r="L118" s="489"/>
      <c r="M118" s="489"/>
      <c r="N118" s="490"/>
      <c r="O118" s="491"/>
      <c r="P118" s="490"/>
      <c r="Q118" s="491"/>
      <c r="R118" s="492"/>
      <c r="S118" s="195"/>
      <c r="T118" s="195"/>
      <c r="U118" s="195"/>
    </row>
    <row r="119" s="397" customFormat="true" ht="15" hidden="false" customHeight="false" outlineLevel="0" collapsed="false">
      <c r="A119" s="493" t="n">
        <f aca="false">+A117</f>
        <v>6</v>
      </c>
      <c r="B119" s="494" t="str">
        <f aca="false">+B117</f>
        <v>Ime i prezime</v>
      </c>
      <c r="C119" s="456"/>
      <c r="D119" s="457"/>
      <c r="E119" s="457"/>
      <c r="F119" s="147"/>
      <c r="G119" s="458" t="n">
        <f aca="false">SUM(I119:M119)</f>
        <v>0</v>
      </c>
      <c r="H119" s="147"/>
      <c r="I119" s="147"/>
      <c r="J119" s="147"/>
      <c r="K119" s="147"/>
      <c r="L119" s="147"/>
      <c r="M119" s="147"/>
      <c r="N119" s="495"/>
      <c r="O119" s="496"/>
      <c r="P119" s="495"/>
      <c r="Q119" s="496"/>
      <c r="R119" s="497"/>
      <c r="S119" s="487" t="str">
        <f aca="false">IF(F119=0,"",IF(F119=0,1,0.83*((G119-L119-M119/2)/G119)+0.17*((F119-K119-L119-M119/2)/F119)))</f>
        <v/>
      </c>
      <c r="T119" s="195"/>
      <c r="U119" s="195"/>
    </row>
    <row r="120" s="397" customFormat="true" ht="15.75" hidden="false" customHeight="false" outlineLevel="0" collapsed="false">
      <c r="A120" s="498" t="s">
        <v>201</v>
      </c>
      <c r="B120" s="287"/>
      <c r="C120" s="287"/>
      <c r="D120" s="287"/>
      <c r="E120" s="287"/>
      <c r="F120" s="475"/>
      <c r="G120" s="396"/>
      <c r="H120" s="396"/>
      <c r="I120" s="396"/>
      <c r="J120" s="396"/>
      <c r="K120" s="396"/>
      <c r="L120" s="396"/>
      <c r="M120" s="396"/>
      <c r="O120" s="195"/>
      <c r="Q120" s="195"/>
      <c r="R120" s="398"/>
      <c r="S120" s="195"/>
      <c r="T120" s="195"/>
      <c r="U120" s="195"/>
    </row>
    <row r="121" s="509" customFormat="true" ht="15.75" hidden="false" customHeight="false" outlineLevel="0" collapsed="false">
      <c r="A121" s="499" t="n">
        <f aca="false">+A117</f>
        <v>6</v>
      </c>
      <c r="B121" s="500" t="str">
        <f aca="false">+B117</f>
        <v>Ime i prezime</v>
      </c>
      <c r="C121" s="502"/>
      <c r="D121" s="510"/>
      <c r="E121" s="502"/>
      <c r="F121" s="503" t="n">
        <f aca="false">+F117+F119</f>
        <v>0</v>
      </c>
      <c r="G121" s="504" t="n">
        <f aca="false">SUM(I121:M121)</f>
        <v>0</v>
      </c>
      <c r="H121" s="503" t="n">
        <f aca="false">+H117+H119</f>
        <v>0</v>
      </c>
      <c r="I121" s="503" t="n">
        <f aca="false">+I117+I119</f>
        <v>0</v>
      </c>
      <c r="J121" s="503" t="n">
        <f aca="false">+J117+J119</f>
        <v>0</v>
      </c>
      <c r="K121" s="503" t="n">
        <f aca="false">+K117+K119</f>
        <v>0</v>
      </c>
      <c r="L121" s="503" t="n">
        <f aca="false">+L117+L119</f>
        <v>0</v>
      </c>
      <c r="M121" s="503" t="n">
        <f aca="false">+M117+M119</f>
        <v>0</v>
      </c>
      <c r="N121" s="511" t="str">
        <f aca="false">IF(E121="","",IF(E121="Nije ocijenjen","",IF(E121="Ocijenjen",IF(G121&lt;10,"Član 18. stav 7. Kriterija",(L121+(M121/2))/(G121)))))</f>
        <v/>
      </c>
      <c r="O121" s="512" t="str">
        <f aca="false">IF(E121="","",IF(E121="Nije ocijenjen","",IF(E121="Ocijenjen",IF(N121="Član 18. stav 7. Kriterija","",IF(N121&gt;0.4,0,IF(N121&gt;0.3,5,IF(N121&gt;0.2,10,IF(N121&gt;0.1,15,IF(N121&gt;0.05,20,IF(N121&lt;=0.05,25,))))))))))</f>
        <v/>
      </c>
      <c r="P121" s="511" t="str">
        <f aca="false">IF(E121="","",IF(E121="Nije ocijenjen","",IF(E121="Ocijenjen",IF(F121=0,"",((L121+K121+(M121/2))/(F121))))))</f>
        <v/>
      </c>
      <c r="Q121" s="512" t="str">
        <f aca="false">IF(E121="","",IF(E121="Nije ocijenjen","",IF(E121="Ocijenjen",IF(P121&gt;0.2,0,IF(P121&gt;0.15,1,IF(P121&gt;0.1,2,IF(P121&gt;0.06,3,IF(P121&gt;0.03,4,IF(P121&lt;=0.03,5,)))))))))</f>
        <v/>
      </c>
      <c r="R121" s="507" t="str">
        <f aca="false">IF(E121="","",IF(E121="Nije ocijenjen","",IF(E121="Ocijenjen",IF(N121="Član 18. stav 7. Kriterija",Q121,O121+Q121))))</f>
        <v/>
      </c>
      <c r="S121" s="508" t="str">
        <f aca="false">IF(F121=0,"",IF(F121=0,1,0.83*((G121-L121-M121/2)/G121)+0.17*((F121-K121-L121-M121/2)/F121)))</f>
        <v/>
      </c>
      <c r="T121" s="398"/>
      <c r="U121" s="398"/>
    </row>
    <row r="122" s="397" customFormat="true" ht="15" hidden="false" customHeight="false" outlineLevel="0" collapsed="false">
      <c r="A122" s="287"/>
      <c r="B122" s="287"/>
      <c r="C122" s="287"/>
      <c r="D122" s="287"/>
      <c r="E122" s="287"/>
      <c r="F122" s="475"/>
      <c r="G122" s="396"/>
      <c r="H122" s="396"/>
      <c r="I122" s="396"/>
      <c r="J122" s="396"/>
      <c r="K122" s="396"/>
      <c r="L122" s="396"/>
      <c r="M122" s="396"/>
      <c r="O122" s="195"/>
      <c r="Q122" s="195"/>
      <c r="R122" s="398"/>
      <c r="S122" s="195"/>
      <c r="T122" s="195"/>
      <c r="U122" s="195"/>
    </row>
    <row r="123" s="397" customFormat="true" ht="15" hidden="false" customHeight="false" outlineLevel="0" collapsed="false">
      <c r="A123" s="478" t="s">
        <v>198</v>
      </c>
      <c r="B123" s="478"/>
      <c r="C123" s="478"/>
      <c r="D123" s="478"/>
      <c r="E123" s="479"/>
      <c r="F123" s="480"/>
      <c r="G123" s="480"/>
      <c r="H123" s="481"/>
      <c r="I123" s="481"/>
      <c r="J123" s="481"/>
      <c r="K123" s="481"/>
      <c r="L123" s="481"/>
      <c r="M123" s="480"/>
      <c r="N123" s="482"/>
      <c r="O123" s="482"/>
      <c r="P123" s="482"/>
      <c r="Q123" s="483"/>
      <c r="R123" s="483"/>
      <c r="S123" s="195"/>
      <c r="T123" s="195"/>
      <c r="U123" s="195"/>
    </row>
    <row r="124" s="397" customFormat="true" ht="15" hidden="false" customHeight="false" outlineLevel="0" collapsed="false">
      <c r="A124" s="484" t="n">
        <v>7</v>
      </c>
      <c r="B124" s="456" t="s">
        <v>199</v>
      </c>
      <c r="C124" s="456"/>
      <c r="D124" s="457"/>
      <c r="E124" s="457"/>
      <c r="F124" s="147"/>
      <c r="G124" s="458" t="n">
        <f aca="false">SUM(I124:M124)</f>
        <v>0</v>
      </c>
      <c r="H124" s="147"/>
      <c r="I124" s="147"/>
      <c r="J124" s="147"/>
      <c r="K124" s="147"/>
      <c r="L124" s="147"/>
      <c r="M124" s="147"/>
      <c r="N124" s="495"/>
      <c r="O124" s="496"/>
      <c r="P124" s="495"/>
      <c r="Q124" s="496"/>
      <c r="R124" s="497"/>
      <c r="S124" s="487" t="str">
        <f aca="false">IF(F124=0,"",IF(F124=0,1,0.83*((G124-L124-M124/2)/G124)+0.17*((F124-K124-L124-M124/2)/F124)))</f>
        <v/>
      </c>
      <c r="T124" s="195"/>
      <c r="U124" s="195"/>
    </row>
    <row r="125" s="397" customFormat="true" ht="15" hidden="false" customHeight="false" outlineLevel="0" collapsed="false">
      <c r="A125" s="478" t="s">
        <v>200</v>
      </c>
      <c r="B125" s="478"/>
      <c r="C125" s="478"/>
      <c r="D125" s="478"/>
      <c r="E125" s="488"/>
      <c r="F125" s="489"/>
      <c r="G125" s="489"/>
      <c r="H125" s="489"/>
      <c r="I125" s="489"/>
      <c r="J125" s="489"/>
      <c r="K125" s="489"/>
      <c r="L125" s="489"/>
      <c r="M125" s="489"/>
      <c r="N125" s="490"/>
      <c r="O125" s="491"/>
      <c r="P125" s="490"/>
      <c r="Q125" s="491"/>
      <c r="R125" s="492"/>
      <c r="S125" s="195"/>
      <c r="T125" s="195"/>
      <c r="U125" s="195"/>
    </row>
    <row r="126" s="397" customFormat="true" ht="15" hidden="false" customHeight="false" outlineLevel="0" collapsed="false">
      <c r="A126" s="493" t="n">
        <f aca="false">+A124</f>
        <v>7</v>
      </c>
      <c r="B126" s="494" t="str">
        <f aca="false">+B124</f>
        <v>Ime i prezime</v>
      </c>
      <c r="C126" s="456"/>
      <c r="D126" s="457"/>
      <c r="E126" s="457"/>
      <c r="F126" s="147"/>
      <c r="G126" s="458" t="n">
        <f aca="false">SUM(I126:M126)</f>
        <v>0</v>
      </c>
      <c r="H126" s="147"/>
      <c r="I126" s="147"/>
      <c r="J126" s="147"/>
      <c r="K126" s="147"/>
      <c r="L126" s="147"/>
      <c r="M126" s="147"/>
      <c r="N126" s="495"/>
      <c r="O126" s="496"/>
      <c r="P126" s="495"/>
      <c r="Q126" s="496"/>
      <c r="R126" s="497"/>
      <c r="S126" s="487" t="str">
        <f aca="false">IF(F126=0,"",IF(F126=0,1,0.83*((G126-L126-M126/2)/G126)+0.17*((F126-K126-L126-M126/2)/F126)))</f>
        <v/>
      </c>
      <c r="T126" s="195"/>
      <c r="U126" s="195"/>
    </row>
    <row r="127" s="397" customFormat="true" ht="15.75" hidden="false" customHeight="false" outlineLevel="0" collapsed="false">
      <c r="A127" s="498" t="s">
        <v>201</v>
      </c>
      <c r="B127" s="287"/>
      <c r="C127" s="287"/>
      <c r="D127" s="287"/>
      <c r="E127" s="287"/>
      <c r="F127" s="475"/>
      <c r="G127" s="396"/>
      <c r="H127" s="396"/>
      <c r="I127" s="396"/>
      <c r="J127" s="396"/>
      <c r="K127" s="396"/>
      <c r="L127" s="396"/>
      <c r="M127" s="396"/>
      <c r="O127" s="195"/>
      <c r="Q127" s="195"/>
      <c r="R127" s="398"/>
      <c r="S127" s="195"/>
      <c r="T127" s="195"/>
      <c r="U127" s="195"/>
    </row>
    <row r="128" s="509" customFormat="true" ht="15.75" hidden="false" customHeight="false" outlineLevel="0" collapsed="false">
      <c r="A128" s="499" t="n">
        <f aca="false">+A124</f>
        <v>7</v>
      </c>
      <c r="B128" s="500" t="str">
        <f aca="false">+B124</f>
        <v>Ime i prezime</v>
      </c>
      <c r="C128" s="502"/>
      <c r="D128" s="510"/>
      <c r="E128" s="502"/>
      <c r="F128" s="503" t="n">
        <f aca="false">+F124+F126</f>
        <v>0</v>
      </c>
      <c r="G128" s="504" t="n">
        <f aca="false">SUM(I128:M128)</f>
        <v>0</v>
      </c>
      <c r="H128" s="503" t="n">
        <f aca="false">+H124+H126</f>
        <v>0</v>
      </c>
      <c r="I128" s="503" t="n">
        <f aca="false">+I124+I126</f>
        <v>0</v>
      </c>
      <c r="J128" s="503" t="n">
        <f aca="false">+J124+J126</f>
        <v>0</v>
      </c>
      <c r="K128" s="503" t="n">
        <f aca="false">+K124+K126</f>
        <v>0</v>
      </c>
      <c r="L128" s="503" t="n">
        <f aca="false">+L124+L126</f>
        <v>0</v>
      </c>
      <c r="M128" s="503" t="n">
        <f aca="false">+M124+M126</f>
        <v>0</v>
      </c>
      <c r="N128" s="511" t="str">
        <f aca="false">IF(E128="","",IF(E128="Nije ocijenjen","",IF(E128="Ocijenjen",IF(G128&lt;10,"Član 18. stav 7. Kriterija",(L128+(M128/2))/(G128)))))</f>
        <v/>
      </c>
      <c r="O128" s="512" t="str">
        <f aca="false">IF(E128="","",IF(E128="Nije ocijenjen","",IF(E128="Ocijenjen",IF(N128="Član 18. stav 7. Kriterija","",IF(N128&gt;0.4,0,IF(N128&gt;0.3,5,IF(N128&gt;0.2,10,IF(N128&gt;0.1,15,IF(N128&gt;0.05,20,IF(N128&lt;=0.05,25,))))))))))</f>
        <v/>
      </c>
      <c r="P128" s="511" t="str">
        <f aca="false">IF(E128="","",IF(E128="Nije ocijenjen","",IF(E128="Ocijenjen",IF(F128=0,"",((L128+K128+(M128/2))/(F128))))))</f>
        <v/>
      </c>
      <c r="Q128" s="512" t="str">
        <f aca="false">IF(E128="","",IF(E128="Nije ocijenjen","",IF(E128="Ocijenjen",IF(P128&gt;0.2,0,IF(P128&gt;0.15,1,IF(P128&gt;0.1,2,IF(P128&gt;0.06,3,IF(P128&gt;0.03,4,IF(P128&lt;=0.03,5,)))))))))</f>
        <v/>
      </c>
      <c r="R128" s="507" t="str">
        <f aca="false">IF(E128="","",IF(E128="Nije ocijenjen","",IF(E128="Ocijenjen",IF(N128="Član 18. stav 7. Kriterija",Q128,O128+Q128))))</f>
        <v/>
      </c>
      <c r="S128" s="508" t="str">
        <f aca="false">IF(F128=0,"",IF(F128=0,1,0.83*((G128-L128-M128/2)/G128)+0.17*((F128-K128-L128-M128/2)/F128)))</f>
        <v/>
      </c>
      <c r="T128" s="398"/>
      <c r="U128" s="398"/>
    </row>
    <row r="129" s="397" customFormat="true" ht="15" hidden="false" customHeight="false" outlineLevel="0" collapsed="false">
      <c r="A129" s="287"/>
      <c r="B129" s="287"/>
      <c r="C129" s="287"/>
      <c r="D129" s="287"/>
      <c r="E129" s="287"/>
      <c r="F129" s="475"/>
      <c r="G129" s="396"/>
      <c r="H129" s="396"/>
      <c r="I129" s="396"/>
      <c r="J129" s="396"/>
      <c r="K129" s="396"/>
      <c r="L129" s="396"/>
      <c r="M129" s="396"/>
      <c r="O129" s="195"/>
      <c r="Q129" s="195"/>
      <c r="R129" s="398"/>
      <c r="S129" s="195"/>
      <c r="T129" s="195"/>
      <c r="U129" s="195"/>
    </row>
    <row r="130" s="397" customFormat="true" ht="15" hidden="false" customHeight="false" outlineLevel="0" collapsed="false">
      <c r="A130" s="478" t="s">
        <v>198</v>
      </c>
      <c r="B130" s="478"/>
      <c r="C130" s="478"/>
      <c r="D130" s="478"/>
      <c r="E130" s="479"/>
      <c r="F130" s="480"/>
      <c r="G130" s="480"/>
      <c r="H130" s="481"/>
      <c r="I130" s="481"/>
      <c r="J130" s="481"/>
      <c r="K130" s="481"/>
      <c r="L130" s="481"/>
      <c r="M130" s="480"/>
      <c r="N130" s="482"/>
      <c r="O130" s="482"/>
      <c r="P130" s="482"/>
      <c r="Q130" s="483"/>
      <c r="R130" s="483"/>
      <c r="S130" s="195"/>
      <c r="T130" s="195"/>
      <c r="U130" s="195"/>
    </row>
    <row r="131" s="397" customFormat="true" ht="15" hidden="false" customHeight="false" outlineLevel="0" collapsed="false">
      <c r="A131" s="484" t="n">
        <v>8</v>
      </c>
      <c r="B131" s="456" t="s">
        <v>199</v>
      </c>
      <c r="C131" s="456"/>
      <c r="D131" s="457"/>
      <c r="E131" s="457"/>
      <c r="F131" s="147"/>
      <c r="G131" s="458" t="n">
        <f aca="false">SUM(I131:M131)</f>
        <v>0</v>
      </c>
      <c r="H131" s="147"/>
      <c r="I131" s="147"/>
      <c r="J131" s="147"/>
      <c r="K131" s="147"/>
      <c r="L131" s="147"/>
      <c r="M131" s="147"/>
      <c r="N131" s="495"/>
      <c r="O131" s="496"/>
      <c r="P131" s="495"/>
      <c r="Q131" s="496"/>
      <c r="R131" s="497"/>
      <c r="S131" s="487" t="str">
        <f aca="false">IF(F131=0,"",IF(F131=0,1,0.83*((G131-L131-M131/2)/G131)+0.17*((F131-K131-L131-M131/2)/F131)))</f>
        <v/>
      </c>
      <c r="T131" s="195"/>
      <c r="U131" s="195"/>
    </row>
    <row r="132" s="397" customFormat="true" ht="15" hidden="false" customHeight="false" outlineLevel="0" collapsed="false">
      <c r="A132" s="478" t="s">
        <v>200</v>
      </c>
      <c r="B132" s="478"/>
      <c r="C132" s="478"/>
      <c r="D132" s="478"/>
      <c r="E132" s="488"/>
      <c r="F132" s="489"/>
      <c r="G132" s="489"/>
      <c r="H132" s="489"/>
      <c r="I132" s="489"/>
      <c r="J132" s="489"/>
      <c r="K132" s="489"/>
      <c r="L132" s="489"/>
      <c r="M132" s="489"/>
      <c r="N132" s="490"/>
      <c r="O132" s="491"/>
      <c r="P132" s="490"/>
      <c r="Q132" s="491"/>
      <c r="R132" s="492"/>
      <c r="S132" s="195"/>
      <c r="T132" s="195"/>
      <c r="U132" s="195"/>
    </row>
    <row r="133" s="397" customFormat="true" ht="15" hidden="false" customHeight="false" outlineLevel="0" collapsed="false">
      <c r="A133" s="493" t="n">
        <f aca="false">+A131</f>
        <v>8</v>
      </c>
      <c r="B133" s="494" t="str">
        <f aca="false">+B131</f>
        <v>Ime i prezime</v>
      </c>
      <c r="C133" s="456"/>
      <c r="D133" s="457"/>
      <c r="E133" s="457"/>
      <c r="F133" s="147"/>
      <c r="G133" s="458" t="n">
        <f aca="false">SUM(I133:M133)</f>
        <v>0</v>
      </c>
      <c r="H133" s="147"/>
      <c r="I133" s="147"/>
      <c r="J133" s="147"/>
      <c r="K133" s="147"/>
      <c r="L133" s="147"/>
      <c r="M133" s="147"/>
      <c r="N133" s="495"/>
      <c r="O133" s="496"/>
      <c r="P133" s="495"/>
      <c r="Q133" s="496"/>
      <c r="R133" s="497"/>
      <c r="S133" s="487" t="str">
        <f aca="false">IF(F133=0,"",IF(F133=0,1,0.83*((G133-L133-M133/2)/G133)+0.17*((F133-K133-L133-M133/2)/F133)))</f>
        <v/>
      </c>
      <c r="T133" s="195"/>
      <c r="U133" s="195"/>
    </row>
    <row r="134" s="397" customFormat="true" ht="15.75" hidden="false" customHeight="false" outlineLevel="0" collapsed="false">
      <c r="A134" s="498" t="s">
        <v>201</v>
      </c>
      <c r="B134" s="287"/>
      <c r="C134" s="287"/>
      <c r="D134" s="287"/>
      <c r="E134" s="287"/>
      <c r="F134" s="475"/>
      <c r="G134" s="396"/>
      <c r="H134" s="396"/>
      <c r="I134" s="396"/>
      <c r="J134" s="396"/>
      <c r="K134" s="396"/>
      <c r="L134" s="396"/>
      <c r="M134" s="396"/>
      <c r="O134" s="195"/>
      <c r="Q134" s="195"/>
      <c r="R134" s="398"/>
      <c r="S134" s="195"/>
      <c r="T134" s="195"/>
      <c r="U134" s="195"/>
    </row>
    <row r="135" s="509" customFormat="true" ht="15.75" hidden="false" customHeight="false" outlineLevel="0" collapsed="false">
      <c r="A135" s="499" t="n">
        <f aca="false">+A131</f>
        <v>8</v>
      </c>
      <c r="B135" s="500" t="str">
        <f aca="false">+B131</f>
        <v>Ime i prezime</v>
      </c>
      <c r="C135" s="502"/>
      <c r="D135" s="510"/>
      <c r="E135" s="502"/>
      <c r="F135" s="503" t="n">
        <f aca="false">+F131+F133</f>
        <v>0</v>
      </c>
      <c r="G135" s="504" t="n">
        <f aca="false">SUM(I135:M135)</f>
        <v>0</v>
      </c>
      <c r="H135" s="503" t="n">
        <f aca="false">+H131+H133</f>
        <v>0</v>
      </c>
      <c r="I135" s="503" t="n">
        <f aca="false">+I131+I133</f>
        <v>0</v>
      </c>
      <c r="J135" s="503" t="n">
        <f aca="false">+J131+J133</f>
        <v>0</v>
      </c>
      <c r="K135" s="503" t="n">
        <f aca="false">+K131+K133</f>
        <v>0</v>
      </c>
      <c r="L135" s="503" t="n">
        <f aca="false">+L131+L133</f>
        <v>0</v>
      </c>
      <c r="M135" s="503" t="n">
        <f aca="false">+M131+M133</f>
        <v>0</v>
      </c>
      <c r="N135" s="511" t="str">
        <f aca="false">IF(E135="","",IF(E135="Nije ocijenjen","",IF(E135="Ocijenjen",IF(G135&lt;10,"Član 18. stav 7. Kriterija",(L135+(M135/2))/(G135)))))</f>
        <v/>
      </c>
      <c r="O135" s="512" t="str">
        <f aca="false">IF(E135="","",IF(E135="Nije ocijenjen","",IF(E135="Ocijenjen",IF(N135="Član 18. stav 7. Kriterija","",IF(N135&gt;0.4,0,IF(N135&gt;0.3,5,IF(N135&gt;0.2,10,IF(N135&gt;0.1,15,IF(N135&gt;0.05,20,IF(N135&lt;=0.05,25,))))))))))</f>
        <v/>
      </c>
      <c r="P135" s="511" t="str">
        <f aca="false">IF(E135="","",IF(E135="Nije ocijenjen","",IF(E135="Ocijenjen",IF(F135=0,"",((L135+K135+(M135/2))/(F135))))))</f>
        <v/>
      </c>
      <c r="Q135" s="512" t="str">
        <f aca="false">IF(E135="","",IF(E135="Nije ocijenjen","",IF(E135="Ocijenjen",IF(P135&gt;0.2,0,IF(P135&gt;0.15,1,IF(P135&gt;0.1,2,IF(P135&gt;0.06,3,IF(P135&gt;0.03,4,IF(P135&lt;=0.03,5,)))))))))</f>
        <v/>
      </c>
      <c r="R135" s="507" t="str">
        <f aca="false">IF(E135="","",IF(E135="Nije ocijenjen","",IF(E135="Ocijenjen",IF(N135="Član 18. stav 7. Kriterija",Q135,O135+Q135))))</f>
        <v/>
      </c>
      <c r="S135" s="508" t="str">
        <f aca="false">IF(F135=0,"",IF(F135=0,1,0.83*((G135-L135-M135/2)/G135)+0.17*((F135-K135-L135-M135/2)/F135)))</f>
        <v/>
      </c>
      <c r="T135" s="398"/>
      <c r="U135" s="398"/>
    </row>
    <row r="136" s="397" customFormat="true" ht="15" hidden="false" customHeight="false" outlineLevel="0" collapsed="false">
      <c r="A136" s="287"/>
      <c r="B136" s="287"/>
      <c r="C136" s="287"/>
      <c r="D136" s="287"/>
      <c r="E136" s="287"/>
      <c r="F136" s="475"/>
      <c r="G136" s="396"/>
      <c r="H136" s="396"/>
      <c r="I136" s="396"/>
      <c r="J136" s="396"/>
      <c r="K136" s="396"/>
      <c r="L136" s="396"/>
      <c r="M136" s="396"/>
      <c r="O136" s="195"/>
      <c r="Q136" s="195"/>
      <c r="R136" s="398"/>
      <c r="S136" s="195"/>
      <c r="T136" s="195"/>
      <c r="U136" s="195"/>
    </row>
    <row r="137" s="397" customFormat="true" ht="15" hidden="false" customHeight="false" outlineLevel="0" collapsed="false">
      <c r="A137" s="478" t="s">
        <v>198</v>
      </c>
      <c r="B137" s="478"/>
      <c r="C137" s="478"/>
      <c r="D137" s="478"/>
      <c r="E137" s="479"/>
      <c r="F137" s="480"/>
      <c r="G137" s="480"/>
      <c r="H137" s="481"/>
      <c r="I137" s="481"/>
      <c r="J137" s="481"/>
      <c r="K137" s="481"/>
      <c r="L137" s="481"/>
      <c r="M137" s="480"/>
      <c r="N137" s="482"/>
      <c r="O137" s="482"/>
      <c r="P137" s="482"/>
      <c r="Q137" s="483"/>
      <c r="R137" s="483"/>
      <c r="S137" s="195"/>
      <c r="T137" s="195"/>
      <c r="U137" s="195"/>
    </row>
    <row r="138" s="397" customFormat="true" ht="15" hidden="false" customHeight="false" outlineLevel="0" collapsed="false">
      <c r="A138" s="484" t="n">
        <v>9</v>
      </c>
      <c r="B138" s="456" t="s">
        <v>199</v>
      </c>
      <c r="C138" s="456"/>
      <c r="D138" s="457"/>
      <c r="E138" s="457"/>
      <c r="F138" s="147"/>
      <c r="G138" s="458" t="n">
        <f aca="false">SUM(I138:M138)</f>
        <v>0</v>
      </c>
      <c r="H138" s="147"/>
      <c r="I138" s="147"/>
      <c r="J138" s="147"/>
      <c r="K138" s="147"/>
      <c r="L138" s="147"/>
      <c r="M138" s="147"/>
      <c r="N138" s="495"/>
      <c r="O138" s="496"/>
      <c r="P138" s="495"/>
      <c r="Q138" s="496"/>
      <c r="R138" s="497"/>
      <c r="S138" s="487" t="str">
        <f aca="false">IF(F138=0,"",IF(F138=0,1,0.83*((G138-L138-M138/2)/G138)+0.17*((F138-K138-L138-M138/2)/F138)))</f>
        <v/>
      </c>
      <c r="T138" s="195"/>
      <c r="U138" s="195"/>
    </row>
    <row r="139" s="397" customFormat="true" ht="15" hidden="false" customHeight="false" outlineLevel="0" collapsed="false">
      <c r="A139" s="478" t="s">
        <v>200</v>
      </c>
      <c r="B139" s="478"/>
      <c r="C139" s="478"/>
      <c r="D139" s="478"/>
      <c r="E139" s="488"/>
      <c r="F139" s="489"/>
      <c r="G139" s="489"/>
      <c r="H139" s="489"/>
      <c r="I139" s="489"/>
      <c r="J139" s="489"/>
      <c r="K139" s="489"/>
      <c r="L139" s="489"/>
      <c r="M139" s="489"/>
      <c r="N139" s="490"/>
      <c r="O139" s="491"/>
      <c r="P139" s="490"/>
      <c r="Q139" s="491"/>
      <c r="R139" s="492"/>
      <c r="S139" s="195"/>
      <c r="T139" s="195"/>
      <c r="U139" s="195"/>
    </row>
    <row r="140" s="397" customFormat="true" ht="15" hidden="false" customHeight="false" outlineLevel="0" collapsed="false">
      <c r="A140" s="493" t="n">
        <f aca="false">+A138</f>
        <v>9</v>
      </c>
      <c r="B140" s="494" t="str">
        <f aca="false">+B138</f>
        <v>Ime i prezime</v>
      </c>
      <c r="C140" s="456"/>
      <c r="D140" s="457"/>
      <c r="E140" s="457"/>
      <c r="F140" s="147"/>
      <c r="G140" s="458" t="n">
        <f aca="false">SUM(I140:M140)</f>
        <v>0</v>
      </c>
      <c r="H140" s="147"/>
      <c r="I140" s="147"/>
      <c r="J140" s="147"/>
      <c r="K140" s="147"/>
      <c r="L140" s="147"/>
      <c r="M140" s="147"/>
      <c r="N140" s="495"/>
      <c r="O140" s="496"/>
      <c r="P140" s="495"/>
      <c r="Q140" s="496"/>
      <c r="R140" s="497"/>
      <c r="S140" s="487" t="str">
        <f aca="false">IF(F140=0,"",IF(F140=0,1,0.83*((G140-L140-M140/2)/G140)+0.17*((F140-K140-L140-M140/2)/F140)))</f>
        <v/>
      </c>
      <c r="T140" s="195"/>
      <c r="U140" s="195"/>
    </row>
    <row r="141" s="397" customFormat="true" ht="15.75" hidden="false" customHeight="false" outlineLevel="0" collapsed="false">
      <c r="A141" s="498" t="s">
        <v>201</v>
      </c>
      <c r="B141" s="287"/>
      <c r="C141" s="287"/>
      <c r="D141" s="287"/>
      <c r="E141" s="287"/>
      <c r="F141" s="475"/>
      <c r="G141" s="396"/>
      <c r="H141" s="396"/>
      <c r="I141" s="396"/>
      <c r="J141" s="396"/>
      <c r="K141" s="396"/>
      <c r="L141" s="396"/>
      <c r="M141" s="396"/>
      <c r="O141" s="195"/>
      <c r="Q141" s="195"/>
      <c r="R141" s="398"/>
      <c r="S141" s="195"/>
      <c r="T141" s="195"/>
      <c r="U141" s="195"/>
    </row>
    <row r="142" s="509" customFormat="true" ht="15.75" hidden="false" customHeight="false" outlineLevel="0" collapsed="false">
      <c r="A142" s="499" t="n">
        <f aca="false">+A138</f>
        <v>9</v>
      </c>
      <c r="B142" s="500" t="str">
        <f aca="false">+B138</f>
        <v>Ime i prezime</v>
      </c>
      <c r="C142" s="502"/>
      <c r="D142" s="510"/>
      <c r="E142" s="502"/>
      <c r="F142" s="503" t="n">
        <f aca="false">+F138+F140</f>
        <v>0</v>
      </c>
      <c r="G142" s="504" t="n">
        <f aca="false">SUM(I142:M142)</f>
        <v>0</v>
      </c>
      <c r="H142" s="503" t="n">
        <f aca="false">+H138+H140</f>
        <v>0</v>
      </c>
      <c r="I142" s="503" t="n">
        <f aca="false">+I138+I140</f>
        <v>0</v>
      </c>
      <c r="J142" s="503" t="n">
        <f aca="false">+J138+J140</f>
        <v>0</v>
      </c>
      <c r="K142" s="503" t="n">
        <f aca="false">+K138+K140</f>
        <v>0</v>
      </c>
      <c r="L142" s="503" t="n">
        <f aca="false">+L138+L140</f>
        <v>0</v>
      </c>
      <c r="M142" s="503" t="n">
        <f aca="false">+M138+M140</f>
        <v>0</v>
      </c>
      <c r="N142" s="511" t="str">
        <f aca="false">IF(E142="","",IF(E142="Nije ocijenjen","",IF(E142="Ocijenjen",IF(G142&lt;10,"Član 18. stav 7. Kriterija",(L142+(M142/2))/(G142)))))</f>
        <v/>
      </c>
      <c r="O142" s="512" t="str">
        <f aca="false">IF(E142="","",IF(E142="Nije ocijenjen","",IF(E142="Ocijenjen",IF(N142="Član 18. stav 7. Kriterija","",IF(N142&gt;0.4,0,IF(N142&gt;0.3,5,IF(N142&gt;0.2,10,IF(N142&gt;0.1,15,IF(N142&gt;0.05,20,IF(N142&lt;=0.05,25,))))))))))</f>
        <v/>
      </c>
      <c r="P142" s="511" t="str">
        <f aca="false">IF(E142="","",IF(E142="Nije ocijenjen","",IF(E142="Ocijenjen",IF(F142=0,"",((L142+K142+(M142/2))/(F142))))))</f>
        <v/>
      </c>
      <c r="Q142" s="512" t="str">
        <f aca="false">IF(E142="","",IF(E142="Nije ocijenjen","",IF(E142="Ocijenjen",IF(P142&gt;0.2,0,IF(P142&gt;0.15,1,IF(P142&gt;0.1,2,IF(P142&gt;0.06,3,IF(P142&gt;0.03,4,IF(P142&lt;=0.03,5,)))))))))</f>
        <v/>
      </c>
      <c r="R142" s="507" t="str">
        <f aca="false">IF(E142="","",IF(E142="Nije ocijenjen","",IF(E142="Ocijenjen",IF(N142="Član 18. stav 7. Kriterija",Q142,O142+Q142))))</f>
        <v/>
      </c>
      <c r="S142" s="508" t="str">
        <f aca="false">IF(F142=0,"",IF(F142=0,1,0.83*((G142-L142-M142/2)/G142)+0.17*((F142-K142-L142-M142/2)/F142)))</f>
        <v/>
      </c>
      <c r="T142" s="398"/>
      <c r="U142" s="398"/>
    </row>
    <row r="143" s="397" customFormat="true" ht="15" hidden="false" customHeight="false" outlineLevel="0" collapsed="false">
      <c r="A143" s="287"/>
      <c r="B143" s="287"/>
      <c r="C143" s="287"/>
      <c r="D143" s="287"/>
      <c r="E143" s="287"/>
      <c r="F143" s="475"/>
      <c r="G143" s="396"/>
      <c r="H143" s="396"/>
      <c r="I143" s="396"/>
      <c r="J143" s="396"/>
      <c r="K143" s="396"/>
      <c r="L143" s="396"/>
      <c r="M143" s="396"/>
      <c r="O143" s="195"/>
      <c r="Q143" s="195"/>
      <c r="R143" s="398"/>
      <c r="S143" s="195"/>
      <c r="T143" s="195"/>
      <c r="U143" s="195"/>
    </row>
    <row r="144" s="397" customFormat="true" ht="15" hidden="false" customHeight="false" outlineLevel="0" collapsed="false">
      <c r="A144" s="478" t="s">
        <v>198</v>
      </c>
      <c r="B144" s="478"/>
      <c r="C144" s="478"/>
      <c r="D144" s="478"/>
      <c r="E144" s="479"/>
      <c r="F144" s="480"/>
      <c r="G144" s="480"/>
      <c r="H144" s="481"/>
      <c r="I144" s="481"/>
      <c r="J144" s="481"/>
      <c r="K144" s="481"/>
      <c r="L144" s="481"/>
      <c r="M144" s="480"/>
      <c r="N144" s="482"/>
      <c r="O144" s="482"/>
      <c r="P144" s="482"/>
      <c r="Q144" s="483"/>
      <c r="R144" s="483"/>
      <c r="S144" s="195"/>
      <c r="T144" s="195"/>
      <c r="U144" s="195"/>
    </row>
    <row r="145" s="397" customFormat="true" ht="15" hidden="false" customHeight="false" outlineLevel="0" collapsed="false">
      <c r="A145" s="484" t="n">
        <v>10</v>
      </c>
      <c r="B145" s="456" t="s">
        <v>199</v>
      </c>
      <c r="C145" s="456"/>
      <c r="D145" s="457"/>
      <c r="E145" s="457"/>
      <c r="F145" s="147"/>
      <c r="G145" s="458" t="n">
        <f aca="false">SUM(I145:M145)</f>
        <v>0</v>
      </c>
      <c r="H145" s="147"/>
      <c r="I145" s="147"/>
      <c r="J145" s="147"/>
      <c r="K145" s="147"/>
      <c r="L145" s="147"/>
      <c r="M145" s="147"/>
      <c r="N145" s="495"/>
      <c r="O145" s="496"/>
      <c r="P145" s="495"/>
      <c r="Q145" s="496"/>
      <c r="R145" s="497"/>
      <c r="S145" s="487" t="str">
        <f aca="false">IF(F145=0,"",IF(F145=0,1,0.83*((G145-L145-M145/2)/G145)+0.17*((F145-K145-L145-M145/2)/F145)))</f>
        <v/>
      </c>
      <c r="T145" s="195"/>
      <c r="U145" s="195"/>
    </row>
    <row r="146" s="397" customFormat="true" ht="15" hidden="false" customHeight="false" outlineLevel="0" collapsed="false">
      <c r="A146" s="478" t="s">
        <v>200</v>
      </c>
      <c r="B146" s="478"/>
      <c r="C146" s="478"/>
      <c r="D146" s="478"/>
      <c r="E146" s="488"/>
      <c r="F146" s="489"/>
      <c r="G146" s="489"/>
      <c r="H146" s="489"/>
      <c r="I146" s="489"/>
      <c r="J146" s="489"/>
      <c r="K146" s="489"/>
      <c r="L146" s="489"/>
      <c r="M146" s="489"/>
      <c r="N146" s="490"/>
      <c r="O146" s="491"/>
      <c r="P146" s="490"/>
      <c r="Q146" s="491"/>
      <c r="R146" s="492"/>
      <c r="S146" s="195"/>
      <c r="T146" s="195"/>
      <c r="U146" s="195"/>
    </row>
    <row r="147" s="397" customFormat="true" ht="15" hidden="false" customHeight="false" outlineLevel="0" collapsed="false">
      <c r="A147" s="493" t="n">
        <f aca="false">+A145</f>
        <v>10</v>
      </c>
      <c r="B147" s="494" t="str">
        <f aca="false">+B145</f>
        <v>Ime i prezime</v>
      </c>
      <c r="C147" s="456"/>
      <c r="D147" s="457"/>
      <c r="E147" s="457"/>
      <c r="F147" s="147"/>
      <c r="G147" s="458" t="n">
        <f aca="false">SUM(I147:M147)</f>
        <v>0</v>
      </c>
      <c r="H147" s="147"/>
      <c r="I147" s="147"/>
      <c r="J147" s="147"/>
      <c r="K147" s="147"/>
      <c r="L147" s="147"/>
      <c r="M147" s="147"/>
      <c r="N147" s="495"/>
      <c r="O147" s="496"/>
      <c r="P147" s="495"/>
      <c r="Q147" s="496"/>
      <c r="R147" s="497"/>
      <c r="S147" s="487" t="str">
        <f aca="false">IF(F147=0,"",IF(F147=0,1,0.83*((G147-L147-M147/2)/G147)+0.17*((F147-K147-L147-M147/2)/F147)))</f>
        <v/>
      </c>
      <c r="T147" s="195"/>
      <c r="U147" s="195"/>
    </row>
    <row r="148" s="397" customFormat="true" ht="15.75" hidden="false" customHeight="false" outlineLevel="0" collapsed="false">
      <c r="A148" s="498" t="s">
        <v>201</v>
      </c>
      <c r="B148" s="287"/>
      <c r="C148" s="287"/>
      <c r="D148" s="287"/>
      <c r="E148" s="287"/>
      <c r="F148" s="475"/>
      <c r="G148" s="396"/>
      <c r="H148" s="396"/>
      <c r="I148" s="396"/>
      <c r="J148" s="396"/>
      <c r="K148" s="396"/>
      <c r="L148" s="396"/>
      <c r="M148" s="396"/>
      <c r="O148" s="195"/>
      <c r="Q148" s="195"/>
      <c r="R148" s="398"/>
      <c r="S148" s="195"/>
      <c r="T148" s="195"/>
      <c r="U148" s="195"/>
    </row>
    <row r="149" s="509" customFormat="true" ht="15.75" hidden="false" customHeight="false" outlineLevel="0" collapsed="false">
      <c r="A149" s="499" t="n">
        <f aca="false">+A145</f>
        <v>10</v>
      </c>
      <c r="B149" s="500" t="str">
        <f aca="false">+B145</f>
        <v>Ime i prezime</v>
      </c>
      <c r="C149" s="502"/>
      <c r="D149" s="510"/>
      <c r="E149" s="502"/>
      <c r="F149" s="503" t="n">
        <f aca="false">+F145+F147</f>
        <v>0</v>
      </c>
      <c r="G149" s="504" t="n">
        <f aca="false">SUM(I149:M149)</f>
        <v>0</v>
      </c>
      <c r="H149" s="503" t="n">
        <f aca="false">+H145+H147</f>
        <v>0</v>
      </c>
      <c r="I149" s="503" t="n">
        <f aca="false">+I145+I147</f>
        <v>0</v>
      </c>
      <c r="J149" s="503" t="n">
        <f aca="false">+J145+J147</f>
        <v>0</v>
      </c>
      <c r="K149" s="503" t="n">
        <f aca="false">+K145+K147</f>
        <v>0</v>
      </c>
      <c r="L149" s="503" t="n">
        <f aca="false">+L145+L147</f>
        <v>0</v>
      </c>
      <c r="M149" s="503" t="n">
        <f aca="false">+M145+M147</f>
        <v>0</v>
      </c>
      <c r="N149" s="511" t="str">
        <f aca="false">IF(E149="","",IF(E149="Nije ocijenjen","",IF(E149="Ocijenjen",IF(G149&lt;10,"Član 18. stav 7. Kriterija",(L149+(M149/2))/(G149)))))</f>
        <v/>
      </c>
      <c r="O149" s="512" t="str">
        <f aca="false">IF(E149="","",IF(E149="Nije ocijenjen","",IF(E149="Ocijenjen",IF(N149="Član 18. stav 7. Kriterija","",IF(N149&gt;0.4,0,IF(N149&gt;0.3,5,IF(N149&gt;0.2,10,IF(N149&gt;0.1,15,IF(N149&gt;0.05,20,IF(N149&lt;=0.05,25,))))))))))</f>
        <v/>
      </c>
      <c r="P149" s="511" t="str">
        <f aca="false">IF(E149="","",IF(E149="Nije ocijenjen","",IF(E149="Ocijenjen",IF(F149=0,"",((L149+K149+(M149/2))/(F149))))))</f>
        <v/>
      </c>
      <c r="Q149" s="512" t="str">
        <f aca="false">IF(E149="","",IF(E149="Nije ocijenjen","",IF(E149="Ocijenjen",IF(P149&gt;0.2,0,IF(P149&gt;0.15,1,IF(P149&gt;0.1,2,IF(P149&gt;0.06,3,IF(P149&gt;0.03,4,IF(P149&lt;=0.03,5,)))))))))</f>
        <v/>
      </c>
      <c r="R149" s="507" t="str">
        <f aca="false">IF(E149="","",IF(E149="Nije ocijenjen","",IF(E149="Ocijenjen",IF(N149="Član 18. stav 7. Kriterija",Q149,O149+Q149))))</f>
        <v/>
      </c>
      <c r="S149" s="508" t="str">
        <f aca="false">IF(F149=0,"",IF(F149=0,1,0.83*((G149-L149-M149/2)/G149)+0.17*((F149-K149-L149-M149/2)/F149)))</f>
        <v/>
      </c>
      <c r="T149" s="398"/>
      <c r="U149" s="398"/>
    </row>
    <row r="150" s="397" customFormat="true" ht="15" hidden="false" customHeight="false" outlineLevel="0" collapsed="false">
      <c r="A150" s="287"/>
      <c r="B150" s="287"/>
      <c r="C150" s="287"/>
      <c r="D150" s="287"/>
      <c r="E150" s="287"/>
      <c r="F150" s="475"/>
      <c r="G150" s="396"/>
      <c r="H150" s="396"/>
      <c r="I150" s="396"/>
      <c r="J150" s="396"/>
      <c r="K150" s="396"/>
      <c r="L150" s="396"/>
      <c r="M150" s="396"/>
      <c r="O150" s="195"/>
      <c r="Q150" s="195"/>
      <c r="R150" s="398"/>
      <c r="S150" s="195"/>
      <c r="T150" s="195"/>
      <c r="U150" s="195"/>
    </row>
    <row r="151" s="397" customFormat="true" ht="15" hidden="false" customHeight="false" outlineLevel="0" collapsed="false">
      <c r="A151" s="478" t="s">
        <v>198</v>
      </c>
      <c r="B151" s="478"/>
      <c r="C151" s="478"/>
      <c r="D151" s="478"/>
      <c r="E151" s="479"/>
      <c r="F151" s="480"/>
      <c r="G151" s="480"/>
      <c r="H151" s="481"/>
      <c r="I151" s="481"/>
      <c r="J151" s="481"/>
      <c r="K151" s="481"/>
      <c r="L151" s="481"/>
      <c r="M151" s="480"/>
      <c r="N151" s="482"/>
      <c r="O151" s="482"/>
      <c r="P151" s="482"/>
      <c r="Q151" s="483"/>
      <c r="R151" s="483"/>
      <c r="S151" s="195"/>
      <c r="T151" s="195"/>
      <c r="U151" s="195"/>
    </row>
    <row r="152" s="397" customFormat="true" ht="15" hidden="false" customHeight="false" outlineLevel="0" collapsed="false">
      <c r="A152" s="484" t="n">
        <v>11</v>
      </c>
      <c r="B152" s="456" t="s">
        <v>199</v>
      </c>
      <c r="C152" s="456"/>
      <c r="D152" s="457"/>
      <c r="E152" s="457"/>
      <c r="F152" s="147"/>
      <c r="G152" s="458" t="n">
        <f aca="false">SUM(I152:M152)</f>
        <v>0</v>
      </c>
      <c r="H152" s="147"/>
      <c r="I152" s="147"/>
      <c r="J152" s="147"/>
      <c r="K152" s="147"/>
      <c r="L152" s="147"/>
      <c r="M152" s="147"/>
      <c r="N152" s="495"/>
      <c r="O152" s="496"/>
      <c r="P152" s="495"/>
      <c r="Q152" s="496"/>
      <c r="R152" s="497"/>
      <c r="S152" s="487" t="str">
        <f aca="false">IF(F152=0,"",IF(F152=0,1,0.83*((G152-L152-M152/2)/G152)+0.17*((F152-K152-L152-M152/2)/F152)))</f>
        <v/>
      </c>
      <c r="T152" s="195"/>
      <c r="U152" s="195"/>
    </row>
    <row r="153" s="397" customFormat="true" ht="15" hidden="false" customHeight="false" outlineLevel="0" collapsed="false">
      <c r="A153" s="478" t="s">
        <v>200</v>
      </c>
      <c r="B153" s="478"/>
      <c r="C153" s="478"/>
      <c r="D153" s="478"/>
      <c r="E153" s="488"/>
      <c r="F153" s="489"/>
      <c r="G153" s="489"/>
      <c r="H153" s="489"/>
      <c r="I153" s="489"/>
      <c r="J153" s="489"/>
      <c r="K153" s="489"/>
      <c r="L153" s="489"/>
      <c r="M153" s="489"/>
      <c r="N153" s="490"/>
      <c r="O153" s="491"/>
      <c r="P153" s="490"/>
      <c r="Q153" s="491"/>
      <c r="R153" s="492"/>
      <c r="S153" s="195"/>
      <c r="T153" s="195"/>
      <c r="U153" s="195"/>
    </row>
    <row r="154" s="397" customFormat="true" ht="15" hidden="false" customHeight="false" outlineLevel="0" collapsed="false">
      <c r="A154" s="493" t="n">
        <f aca="false">+A152</f>
        <v>11</v>
      </c>
      <c r="B154" s="494" t="str">
        <f aca="false">+B152</f>
        <v>Ime i prezime</v>
      </c>
      <c r="C154" s="456"/>
      <c r="D154" s="457"/>
      <c r="E154" s="457"/>
      <c r="F154" s="147"/>
      <c r="G154" s="458" t="n">
        <f aca="false">SUM(I154:M154)</f>
        <v>0</v>
      </c>
      <c r="H154" s="147"/>
      <c r="I154" s="147"/>
      <c r="J154" s="147"/>
      <c r="K154" s="147"/>
      <c r="L154" s="147"/>
      <c r="M154" s="147"/>
      <c r="N154" s="495"/>
      <c r="O154" s="496"/>
      <c r="P154" s="495"/>
      <c r="Q154" s="496"/>
      <c r="R154" s="497"/>
      <c r="S154" s="487" t="str">
        <f aca="false">IF(F154=0,"",IF(F154=0,1,0.83*((G154-L154-M154/2)/G154)+0.17*((F154-K154-L154-M154/2)/F154)))</f>
        <v/>
      </c>
      <c r="T154" s="195"/>
      <c r="U154" s="195"/>
    </row>
    <row r="155" s="397" customFormat="true" ht="15.75" hidden="false" customHeight="false" outlineLevel="0" collapsed="false">
      <c r="A155" s="498" t="s">
        <v>201</v>
      </c>
      <c r="B155" s="287"/>
      <c r="C155" s="287"/>
      <c r="D155" s="287"/>
      <c r="E155" s="287"/>
      <c r="F155" s="475"/>
      <c r="G155" s="396"/>
      <c r="H155" s="396"/>
      <c r="I155" s="396"/>
      <c r="J155" s="396"/>
      <c r="K155" s="396"/>
      <c r="L155" s="396"/>
      <c r="M155" s="396"/>
      <c r="O155" s="195"/>
      <c r="Q155" s="195"/>
      <c r="R155" s="398"/>
      <c r="S155" s="195"/>
      <c r="T155" s="195"/>
      <c r="U155" s="195"/>
    </row>
    <row r="156" s="509" customFormat="true" ht="15.75" hidden="false" customHeight="false" outlineLevel="0" collapsed="false">
      <c r="A156" s="499" t="n">
        <f aca="false">+A152</f>
        <v>11</v>
      </c>
      <c r="B156" s="500" t="str">
        <f aca="false">+B152</f>
        <v>Ime i prezime</v>
      </c>
      <c r="C156" s="502"/>
      <c r="D156" s="510"/>
      <c r="E156" s="502"/>
      <c r="F156" s="503" t="n">
        <f aca="false">+F152+F154</f>
        <v>0</v>
      </c>
      <c r="G156" s="504" t="n">
        <f aca="false">SUM(I156:M156)</f>
        <v>0</v>
      </c>
      <c r="H156" s="503" t="n">
        <f aca="false">+H152+H154</f>
        <v>0</v>
      </c>
      <c r="I156" s="503" t="n">
        <f aca="false">+I152+I154</f>
        <v>0</v>
      </c>
      <c r="J156" s="503" t="n">
        <f aca="false">+J152+J154</f>
        <v>0</v>
      </c>
      <c r="K156" s="503" t="n">
        <f aca="false">+K152+K154</f>
        <v>0</v>
      </c>
      <c r="L156" s="503" t="n">
        <f aca="false">+L152+L154</f>
        <v>0</v>
      </c>
      <c r="M156" s="503" t="n">
        <f aca="false">+M152+M154</f>
        <v>0</v>
      </c>
      <c r="N156" s="511" t="str">
        <f aca="false">IF(E156="","",IF(E156="Nije ocijenjen","",IF(E156="Ocijenjen",IF(G156&lt;10,"Član 18. stav 7. Kriterija",(L156+(M156/2))/(G156)))))</f>
        <v/>
      </c>
      <c r="O156" s="512" t="str">
        <f aca="false">IF(E156="","",IF(E156="Nije ocijenjen","",IF(E156="Ocijenjen",IF(N156="Član 18. stav 7. Kriterija","",IF(N156&gt;0.4,0,IF(N156&gt;0.3,5,IF(N156&gt;0.2,10,IF(N156&gt;0.1,15,IF(N156&gt;0.05,20,IF(N156&lt;=0.05,25,))))))))))</f>
        <v/>
      </c>
      <c r="P156" s="511" t="str">
        <f aca="false">IF(E156="","",IF(E156="Nije ocijenjen","",IF(E156="Ocijenjen",IF(F156=0,"",((L156+K156+(M156/2))/(F156))))))</f>
        <v/>
      </c>
      <c r="Q156" s="512" t="str">
        <f aca="false">IF(E156="","",IF(E156="Nije ocijenjen","",IF(E156="Ocijenjen",IF(P156&gt;0.2,0,IF(P156&gt;0.15,1,IF(P156&gt;0.1,2,IF(P156&gt;0.06,3,IF(P156&gt;0.03,4,IF(P156&lt;=0.03,5,)))))))))</f>
        <v/>
      </c>
      <c r="R156" s="507" t="str">
        <f aca="false">IF(E156="","",IF(E156="Nije ocijenjen","",IF(E156="Ocijenjen",IF(N156="Član 18. stav 7. Kriterija",Q156,O156+Q156))))</f>
        <v/>
      </c>
      <c r="S156" s="508" t="str">
        <f aca="false">IF(F156=0,"",IF(F156=0,1,0.83*((G156-L156-M156/2)/G156)+0.17*((F156-K156-L156-M156/2)/F156)))</f>
        <v/>
      </c>
      <c r="T156" s="398"/>
      <c r="U156" s="398"/>
    </row>
    <row r="157" s="397" customFormat="true" ht="15" hidden="false" customHeight="false" outlineLevel="0" collapsed="false">
      <c r="A157" s="287"/>
      <c r="B157" s="287"/>
      <c r="C157" s="287"/>
      <c r="D157" s="287"/>
      <c r="E157" s="287"/>
      <c r="F157" s="475"/>
      <c r="G157" s="396"/>
      <c r="H157" s="396"/>
      <c r="I157" s="396"/>
      <c r="J157" s="396"/>
      <c r="K157" s="396"/>
      <c r="L157" s="396"/>
      <c r="M157" s="396"/>
      <c r="O157" s="195"/>
      <c r="Q157" s="195"/>
      <c r="R157" s="398"/>
      <c r="S157" s="195"/>
      <c r="T157" s="195"/>
      <c r="U157" s="195"/>
    </row>
    <row r="158" s="397" customFormat="true" ht="15" hidden="false" customHeight="false" outlineLevel="0" collapsed="false">
      <c r="A158" s="478" t="s">
        <v>198</v>
      </c>
      <c r="B158" s="478"/>
      <c r="C158" s="478"/>
      <c r="D158" s="478"/>
      <c r="E158" s="479"/>
      <c r="F158" s="480"/>
      <c r="G158" s="480"/>
      <c r="H158" s="481"/>
      <c r="I158" s="481"/>
      <c r="J158" s="481"/>
      <c r="K158" s="481"/>
      <c r="L158" s="481"/>
      <c r="M158" s="480"/>
      <c r="N158" s="482"/>
      <c r="O158" s="482"/>
      <c r="P158" s="482"/>
      <c r="Q158" s="483"/>
      <c r="R158" s="483"/>
      <c r="S158" s="195"/>
      <c r="T158" s="195"/>
      <c r="U158" s="195"/>
    </row>
    <row r="159" s="397" customFormat="true" ht="15" hidden="false" customHeight="false" outlineLevel="0" collapsed="false">
      <c r="A159" s="484" t="n">
        <v>12</v>
      </c>
      <c r="B159" s="456" t="s">
        <v>199</v>
      </c>
      <c r="C159" s="456"/>
      <c r="D159" s="457"/>
      <c r="E159" s="457"/>
      <c r="F159" s="147"/>
      <c r="G159" s="458" t="n">
        <f aca="false">SUM(I159:M159)</f>
        <v>0</v>
      </c>
      <c r="H159" s="147"/>
      <c r="I159" s="147"/>
      <c r="J159" s="147"/>
      <c r="K159" s="147"/>
      <c r="L159" s="147"/>
      <c r="M159" s="147"/>
      <c r="N159" s="495"/>
      <c r="O159" s="496"/>
      <c r="P159" s="495"/>
      <c r="Q159" s="496"/>
      <c r="R159" s="497"/>
      <c r="S159" s="487" t="str">
        <f aca="false">IF(F159=0,"",IF(F159=0,1,0.83*((G159-L159-M159/2)/G159)+0.17*((F159-K159-L159-M159/2)/F159)))</f>
        <v/>
      </c>
      <c r="T159" s="195"/>
      <c r="U159" s="195"/>
    </row>
    <row r="160" s="397" customFormat="true" ht="15" hidden="false" customHeight="false" outlineLevel="0" collapsed="false">
      <c r="A160" s="478" t="s">
        <v>200</v>
      </c>
      <c r="B160" s="478"/>
      <c r="C160" s="478"/>
      <c r="D160" s="478"/>
      <c r="E160" s="488"/>
      <c r="F160" s="489"/>
      <c r="G160" s="489"/>
      <c r="H160" s="489"/>
      <c r="I160" s="489"/>
      <c r="J160" s="489"/>
      <c r="K160" s="489"/>
      <c r="L160" s="489"/>
      <c r="M160" s="489"/>
      <c r="N160" s="490"/>
      <c r="O160" s="491"/>
      <c r="P160" s="490"/>
      <c r="Q160" s="491"/>
      <c r="R160" s="492"/>
      <c r="S160" s="195"/>
      <c r="T160" s="195"/>
      <c r="U160" s="195"/>
    </row>
    <row r="161" s="397" customFormat="true" ht="15" hidden="false" customHeight="false" outlineLevel="0" collapsed="false">
      <c r="A161" s="493" t="n">
        <f aca="false">+A159</f>
        <v>12</v>
      </c>
      <c r="B161" s="494" t="str">
        <f aca="false">+B159</f>
        <v>Ime i prezime</v>
      </c>
      <c r="C161" s="456"/>
      <c r="D161" s="457"/>
      <c r="E161" s="457"/>
      <c r="F161" s="147"/>
      <c r="G161" s="458" t="n">
        <f aca="false">SUM(I161:M161)</f>
        <v>0</v>
      </c>
      <c r="H161" s="147"/>
      <c r="I161" s="147"/>
      <c r="J161" s="147"/>
      <c r="K161" s="147"/>
      <c r="L161" s="147"/>
      <c r="M161" s="147"/>
      <c r="N161" s="495"/>
      <c r="O161" s="496"/>
      <c r="P161" s="495"/>
      <c r="Q161" s="496"/>
      <c r="R161" s="497"/>
      <c r="S161" s="487" t="str">
        <f aca="false">IF(F161=0,"",IF(F161=0,1,0.83*((G161-L161-M161/2)/G161)+0.17*((F161-K161-L161-M161/2)/F161)))</f>
        <v/>
      </c>
      <c r="T161" s="195"/>
      <c r="U161" s="195"/>
    </row>
    <row r="162" s="397" customFormat="true" ht="15.75" hidden="false" customHeight="false" outlineLevel="0" collapsed="false">
      <c r="A162" s="498" t="s">
        <v>201</v>
      </c>
      <c r="B162" s="287"/>
      <c r="C162" s="287"/>
      <c r="D162" s="287"/>
      <c r="E162" s="287"/>
      <c r="F162" s="475"/>
      <c r="G162" s="396"/>
      <c r="H162" s="396"/>
      <c r="I162" s="396"/>
      <c r="J162" s="396"/>
      <c r="K162" s="396"/>
      <c r="L162" s="396"/>
      <c r="M162" s="396"/>
      <c r="O162" s="195"/>
      <c r="Q162" s="195"/>
      <c r="R162" s="398"/>
      <c r="S162" s="195"/>
      <c r="T162" s="195"/>
      <c r="U162" s="195"/>
    </row>
    <row r="163" s="509" customFormat="true" ht="15.75" hidden="false" customHeight="false" outlineLevel="0" collapsed="false">
      <c r="A163" s="499" t="n">
        <f aca="false">+A159</f>
        <v>12</v>
      </c>
      <c r="B163" s="500" t="str">
        <f aca="false">+B159</f>
        <v>Ime i prezime</v>
      </c>
      <c r="C163" s="502"/>
      <c r="D163" s="510"/>
      <c r="E163" s="502"/>
      <c r="F163" s="503" t="n">
        <f aca="false">+F159+F161</f>
        <v>0</v>
      </c>
      <c r="G163" s="504" t="n">
        <f aca="false">SUM(I163:M163)</f>
        <v>0</v>
      </c>
      <c r="H163" s="503" t="n">
        <f aca="false">+H159+H161</f>
        <v>0</v>
      </c>
      <c r="I163" s="503" t="n">
        <f aca="false">+I159+I161</f>
        <v>0</v>
      </c>
      <c r="J163" s="503" t="n">
        <f aca="false">+J159+J161</f>
        <v>0</v>
      </c>
      <c r="K163" s="503" t="n">
        <f aca="false">+K159+K161</f>
        <v>0</v>
      </c>
      <c r="L163" s="503" t="n">
        <f aca="false">+L159+L161</f>
        <v>0</v>
      </c>
      <c r="M163" s="503" t="n">
        <f aca="false">+M159+M161</f>
        <v>0</v>
      </c>
      <c r="N163" s="511" t="str">
        <f aca="false">IF(E163="","",IF(E163="Nije ocijenjen","",IF(E163="Ocijenjen",IF(G163&lt;10,"Član 18. stav 7. Kriterija",(L163+(M163/2))/(G163)))))</f>
        <v/>
      </c>
      <c r="O163" s="512" t="str">
        <f aca="false">IF(E163="","",IF(E163="Nije ocijenjen","",IF(E163="Ocijenjen",IF(N163="Član 18. stav 7. Kriterija","",IF(N163&gt;0.4,0,IF(N163&gt;0.3,5,IF(N163&gt;0.2,10,IF(N163&gt;0.1,15,IF(N163&gt;0.05,20,IF(N163&lt;=0.05,25,))))))))))</f>
        <v/>
      </c>
      <c r="P163" s="511" t="str">
        <f aca="false">IF(E163="","",IF(E163="Nije ocijenjen","",IF(E163="Ocijenjen",IF(F163=0,"",((L163+K163+(M163/2))/(F163))))))</f>
        <v/>
      </c>
      <c r="Q163" s="512" t="str">
        <f aca="false">IF(E163="","",IF(E163="Nije ocijenjen","",IF(E163="Ocijenjen",IF(P163&gt;0.2,0,IF(P163&gt;0.15,1,IF(P163&gt;0.1,2,IF(P163&gt;0.06,3,IF(P163&gt;0.03,4,IF(P163&lt;=0.03,5,)))))))))</f>
        <v/>
      </c>
      <c r="R163" s="507" t="str">
        <f aca="false">IF(E163="","",IF(E163="Nije ocijenjen","",IF(E163="Ocijenjen",IF(N163="Član 18. stav 7. Kriterija",Q163,O163+Q163))))</f>
        <v/>
      </c>
      <c r="S163" s="508" t="str">
        <f aca="false">IF(F163=0,"",IF(F163=0,1,0.83*((G163-L163-M163/2)/G163)+0.17*((F163-K163-L163-M163/2)/F163)))</f>
        <v/>
      </c>
      <c r="T163" s="398"/>
      <c r="U163" s="398"/>
    </row>
    <row r="164" s="397" customFormat="true" ht="15" hidden="false" customHeight="false" outlineLevel="0" collapsed="false">
      <c r="A164" s="287"/>
      <c r="B164" s="287"/>
      <c r="C164" s="287"/>
      <c r="D164" s="287"/>
      <c r="E164" s="287"/>
      <c r="F164" s="475"/>
      <c r="G164" s="396"/>
      <c r="H164" s="396"/>
      <c r="I164" s="396"/>
      <c r="J164" s="396"/>
      <c r="K164" s="396"/>
      <c r="L164" s="396"/>
      <c r="M164" s="396"/>
      <c r="O164" s="195"/>
      <c r="Q164" s="195"/>
      <c r="R164" s="398"/>
      <c r="S164" s="195"/>
      <c r="T164" s="195"/>
      <c r="U164" s="195"/>
    </row>
    <row r="165" s="397" customFormat="true" ht="15" hidden="false" customHeight="false" outlineLevel="0" collapsed="false">
      <c r="A165" s="478" t="s">
        <v>198</v>
      </c>
      <c r="B165" s="478"/>
      <c r="C165" s="478"/>
      <c r="D165" s="478"/>
      <c r="E165" s="479"/>
      <c r="F165" s="480"/>
      <c r="G165" s="480"/>
      <c r="H165" s="481"/>
      <c r="I165" s="481"/>
      <c r="J165" s="481"/>
      <c r="K165" s="481"/>
      <c r="L165" s="481"/>
      <c r="M165" s="480"/>
      <c r="N165" s="482"/>
      <c r="O165" s="482"/>
      <c r="P165" s="482"/>
      <c r="Q165" s="483"/>
      <c r="R165" s="483"/>
      <c r="S165" s="195"/>
      <c r="T165" s="195"/>
      <c r="U165" s="195"/>
    </row>
    <row r="166" s="397" customFormat="true" ht="15" hidden="false" customHeight="false" outlineLevel="0" collapsed="false">
      <c r="A166" s="484" t="n">
        <v>13</v>
      </c>
      <c r="B166" s="456" t="s">
        <v>199</v>
      </c>
      <c r="C166" s="456"/>
      <c r="D166" s="457"/>
      <c r="E166" s="457"/>
      <c r="F166" s="147"/>
      <c r="G166" s="458" t="n">
        <f aca="false">SUM(I166:M166)</f>
        <v>0</v>
      </c>
      <c r="H166" s="147"/>
      <c r="I166" s="147"/>
      <c r="J166" s="147"/>
      <c r="K166" s="147"/>
      <c r="L166" s="147"/>
      <c r="M166" s="147"/>
      <c r="N166" s="495"/>
      <c r="O166" s="496"/>
      <c r="P166" s="495"/>
      <c r="Q166" s="496"/>
      <c r="R166" s="497"/>
      <c r="S166" s="487" t="str">
        <f aca="false">IF(F166=0,"",IF(F166=0,1,0.83*((G166-L166-M166/2)/G166)+0.17*((F166-K166-L166-M166/2)/F166)))</f>
        <v/>
      </c>
      <c r="T166" s="195"/>
      <c r="U166" s="195"/>
    </row>
    <row r="167" s="397" customFormat="true" ht="15" hidden="false" customHeight="false" outlineLevel="0" collapsed="false">
      <c r="A167" s="478" t="s">
        <v>200</v>
      </c>
      <c r="B167" s="478"/>
      <c r="C167" s="478"/>
      <c r="D167" s="478"/>
      <c r="E167" s="488"/>
      <c r="F167" s="489"/>
      <c r="G167" s="489"/>
      <c r="H167" s="489"/>
      <c r="I167" s="489"/>
      <c r="J167" s="489"/>
      <c r="K167" s="489"/>
      <c r="L167" s="489"/>
      <c r="M167" s="489"/>
      <c r="N167" s="490"/>
      <c r="O167" s="491"/>
      <c r="P167" s="490"/>
      <c r="Q167" s="491"/>
      <c r="R167" s="492"/>
      <c r="S167" s="195"/>
      <c r="T167" s="195"/>
      <c r="U167" s="195"/>
    </row>
    <row r="168" s="397" customFormat="true" ht="15" hidden="false" customHeight="false" outlineLevel="0" collapsed="false">
      <c r="A168" s="493" t="n">
        <f aca="false">+A166</f>
        <v>13</v>
      </c>
      <c r="B168" s="494" t="str">
        <f aca="false">+B166</f>
        <v>Ime i prezime</v>
      </c>
      <c r="C168" s="456"/>
      <c r="D168" s="457"/>
      <c r="E168" s="457"/>
      <c r="F168" s="147"/>
      <c r="G168" s="458" t="n">
        <f aca="false">SUM(I168:M168)</f>
        <v>0</v>
      </c>
      <c r="H168" s="147"/>
      <c r="I168" s="147"/>
      <c r="J168" s="147"/>
      <c r="K168" s="147"/>
      <c r="L168" s="147"/>
      <c r="M168" s="147"/>
      <c r="N168" s="495"/>
      <c r="O168" s="496"/>
      <c r="P168" s="495"/>
      <c r="Q168" s="496"/>
      <c r="R168" s="497"/>
      <c r="S168" s="487" t="str">
        <f aca="false">IF(F168=0,"",IF(F168=0,1,0.83*((G168-L168-M168/2)/G168)+0.17*((F168-K168-L168-M168/2)/F168)))</f>
        <v/>
      </c>
      <c r="T168" s="195"/>
      <c r="U168" s="195"/>
    </row>
    <row r="169" s="397" customFormat="true" ht="15.75" hidden="false" customHeight="false" outlineLevel="0" collapsed="false">
      <c r="A169" s="498" t="s">
        <v>201</v>
      </c>
      <c r="B169" s="287"/>
      <c r="C169" s="287"/>
      <c r="D169" s="287"/>
      <c r="E169" s="287"/>
      <c r="F169" s="475"/>
      <c r="G169" s="396"/>
      <c r="H169" s="396"/>
      <c r="I169" s="396"/>
      <c r="J169" s="396"/>
      <c r="K169" s="396"/>
      <c r="L169" s="396"/>
      <c r="M169" s="396"/>
      <c r="O169" s="195"/>
      <c r="Q169" s="195"/>
      <c r="R169" s="398"/>
      <c r="S169" s="195"/>
      <c r="T169" s="195"/>
      <c r="U169" s="195"/>
    </row>
    <row r="170" s="509" customFormat="true" ht="15.75" hidden="false" customHeight="false" outlineLevel="0" collapsed="false">
      <c r="A170" s="499" t="n">
        <f aca="false">+A166</f>
        <v>13</v>
      </c>
      <c r="B170" s="500" t="str">
        <f aca="false">+B166</f>
        <v>Ime i prezime</v>
      </c>
      <c r="C170" s="502"/>
      <c r="D170" s="510"/>
      <c r="E170" s="502"/>
      <c r="F170" s="503" t="n">
        <f aca="false">+F166+F168</f>
        <v>0</v>
      </c>
      <c r="G170" s="504" t="n">
        <f aca="false">SUM(I170:M170)</f>
        <v>0</v>
      </c>
      <c r="H170" s="503" t="n">
        <f aca="false">+H166+H168</f>
        <v>0</v>
      </c>
      <c r="I170" s="503" t="n">
        <f aca="false">+I166+I168</f>
        <v>0</v>
      </c>
      <c r="J170" s="503" t="n">
        <f aca="false">+J166+J168</f>
        <v>0</v>
      </c>
      <c r="K170" s="503" t="n">
        <f aca="false">+K166+K168</f>
        <v>0</v>
      </c>
      <c r="L170" s="503" t="n">
        <f aca="false">+L166+L168</f>
        <v>0</v>
      </c>
      <c r="M170" s="503" t="n">
        <f aca="false">+M166+M168</f>
        <v>0</v>
      </c>
      <c r="N170" s="511" t="str">
        <f aca="false">IF(E170="","",IF(E170="Nije ocijenjen","",IF(E170="Ocijenjen",IF(G170&lt;10,"Član 18. stav 7. Kriterija",(L170+(M170/2))/(G170)))))</f>
        <v/>
      </c>
      <c r="O170" s="512" t="str">
        <f aca="false">IF(E170="","",IF(E170="Nije ocijenjen","",IF(E170="Ocijenjen",IF(N170="Član 18. stav 7. Kriterija","",IF(N170&gt;0.4,0,IF(N170&gt;0.3,5,IF(N170&gt;0.2,10,IF(N170&gt;0.1,15,IF(N170&gt;0.05,20,IF(N170&lt;=0.05,25,))))))))))</f>
        <v/>
      </c>
      <c r="P170" s="511" t="str">
        <f aca="false">IF(E170="","",IF(E170="Nije ocijenjen","",IF(E170="Ocijenjen",IF(F170=0,"",((L170+K170+(M170/2))/(F170))))))</f>
        <v/>
      </c>
      <c r="Q170" s="512" t="str">
        <f aca="false">IF(E170="","",IF(E170="Nije ocijenjen","",IF(E170="Ocijenjen",IF(P170&gt;0.2,0,IF(P170&gt;0.15,1,IF(P170&gt;0.1,2,IF(P170&gt;0.06,3,IF(P170&gt;0.03,4,IF(P170&lt;=0.03,5,)))))))))</f>
        <v/>
      </c>
      <c r="R170" s="507" t="str">
        <f aca="false">IF(E170="","",IF(E170="Nije ocijenjen","",IF(E170="Ocijenjen",IF(N170="Član 18. stav 7. Kriterija",Q170,O170+Q170))))</f>
        <v/>
      </c>
      <c r="S170" s="508" t="str">
        <f aca="false">IF(F170=0,"",IF(F170=0,1,0.83*((G170-L170-M170/2)/G170)+0.17*((F170-K170-L170-M170/2)/F170)))</f>
        <v/>
      </c>
      <c r="T170" s="398"/>
      <c r="U170" s="398"/>
    </row>
    <row r="171" s="397" customFormat="true" ht="15" hidden="false" customHeight="false" outlineLevel="0" collapsed="false">
      <c r="A171" s="287"/>
      <c r="B171" s="287"/>
      <c r="C171" s="287"/>
      <c r="D171" s="287"/>
      <c r="E171" s="287"/>
      <c r="F171" s="475"/>
      <c r="G171" s="396"/>
      <c r="H171" s="396"/>
      <c r="I171" s="396"/>
      <c r="J171" s="396"/>
      <c r="K171" s="396"/>
      <c r="L171" s="396"/>
      <c r="M171" s="396"/>
      <c r="O171" s="195"/>
      <c r="Q171" s="195"/>
      <c r="R171" s="398"/>
      <c r="S171" s="195"/>
      <c r="T171" s="195"/>
      <c r="U171" s="195"/>
    </row>
    <row r="172" s="397" customFormat="true" ht="15" hidden="false" customHeight="false" outlineLevel="0" collapsed="false">
      <c r="A172" s="478" t="s">
        <v>198</v>
      </c>
      <c r="B172" s="478"/>
      <c r="C172" s="478"/>
      <c r="D172" s="478"/>
      <c r="E172" s="479"/>
      <c r="F172" s="480"/>
      <c r="G172" s="480"/>
      <c r="H172" s="481"/>
      <c r="I172" s="481"/>
      <c r="J172" s="481"/>
      <c r="K172" s="481"/>
      <c r="L172" s="481"/>
      <c r="M172" s="480"/>
      <c r="N172" s="482"/>
      <c r="O172" s="482"/>
      <c r="P172" s="482"/>
      <c r="Q172" s="483"/>
      <c r="R172" s="483"/>
      <c r="S172" s="195"/>
      <c r="T172" s="195"/>
      <c r="U172" s="195"/>
    </row>
    <row r="173" s="397" customFormat="true" ht="15" hidden="false" customHeight="false" outlineLevel="0" collapsed="false">
      <c r="A173" s="484" t="n">
        <v>14</v>
      </c>
      <c r="B173" s="456" t="s">
        <v>199</v>
      </c>
      <c r="C173" s="456"/>
      <c r="D173" s="457"/>
      <c r="E173" s="457"/>
      <c r="F173" s="147"/>
      <c r="G173" s="458" t="n">
        <f aca="false">SUM(I173:M173)</f>
        <v>0</v>
      </c>
      <c r="H173" s="147"/>
      <c r="I173" s="147"/>
      <c r="J173" s="147"/>
      <c r="K173" s="147"/>
      <c r="L173" s="147"/>
      <c r="M173" s="147"/>
      <c r="N173" s="495"/>
      <c r="O173" s="496"/>
      <c r="P173" s="495"/>
      <c r="Q173" s="496"/>
      <c r="R173" s="497"/>
      <c r="S173" s="487" t="str">
        <f aca="false">IF(F173=0,"",IF(F173=0,1,0.83*((G173-L173-M173/2)/G173)+0.17*((F173-K173-L173-M173/2)/F173)))</f>
        <v/>
      </c>
      <c r="T173" s="195"/>
      <c r="U173" s="195"/>
    </row>
    <row r="174" s="397" customFormat="true" ht="15" hidden="false" customHeight="false" outlineLevel="0" collapsed="false">
      <c r="A174" s="478" t="s">
        <v>200</v>
      </c>
      <c r="B174" s="478"/>
      <c r="C174" s="478"/>
      <c r="D174" s="478"/>
      <c r="E174" s="488"/>
      <c r="F174" s="489"/>
      <c r="G174" s="489"/>
      <c r="H174" s="489"/>
      <c r="I174" s="489"/>
      <c r="J174" s="489"/>
      <c r="K174" s="489"/>
      <c r="L174" s="489"/>
      <c r="M174" s="489"/>
      <c r="N174" s="490"/>
      <c r="O174" s="491"/>
      <c r="P174" s="490"/>
      <c r="Q174" s="491"/>
      <c r="R174" s="492"/>
      <c r="S174" s="195"/>
      <c r="T174" s="195"/>
      <c r="U174" s="195"/>
    </row>
    <row r="175" s="397" customFormat="true" ht="15" hidden="false" customHeight="false" outlineLevel="0" collapsed="false">
      <c r="A175" s="493" t="n">
        <f aca="false">+A173</f>
        <v>14</v>
      </c>
      <c r="B175" s="494" t="str">
        <f aca="false">+B173</f>
        <v>Ime i prezime</v>
      </c>
      <c r="C175" s="456"/>
      <c r="D175" s="457"/>
      <c r="E175" s="457"/>
      <c r="F175" s="147"/>
      <c r="G175" s="458" t="n">
        <f aca="false">SUM(I175:M175)</f>
        <v>0</v>
      </c>
      <c r="H175" s="147"/>
      <c r="I175" s="147"/>
      <c r="J175" s="147"/>
      <c r="K175" s="147"/>
      <c r="L175" s="147"/>
      <c r="M175" s="147"/>
      <c r="N175" s="495"/>
      <c r="O175" s="496"/>
      <c r="P175" s="495"/>
      <c r="Q175" s="496"/>
      <c r="R175" s="497"/>
      <c r="S175" s="487" t="str">
        <f aca="false">IF(F175=0,"",IF(F175=0,1,0.83*((G175-L175-M175/2)/G175)+0.17*((F175-K175-L175-M175/2)/F175)))</f>
        <v/>
      </c>
      <c r="T175" s="195"/>
      <c r="U175" s="195"/>
    </row>
    <row r="176" s="397" customFormat="true" ht="15.75" hidden="false" customHeight="false" outlineLevel="0" collapsed="false">
      <c r="A176" s="498" t="s">
        <v>201</v>
      </c>
      <c r="B176" s="287"/>
      <c r="C176" s="287"/>
      <c r="D176" s="287"/>
      <c r="E176" s="287"/>
      <c r="F176" s="475"/>
      <c r="G176" s="396"/>
      <c r="H176" s="396"/>
      <c r="I176" s="396"/>
      <c r="J176" s="396"/>
      <c r="K176" s="396"/>
      <c r="L176" s="396"/>
      <c r="M176" s="396"/>
      <c r="O176" s="195"/>
      <c r="Q176" s="195"/>
      <c r="R176" s="398"/>
      <c r="S176" s="195"/>
      <c r="T176" s="195"/>
      <c r="U176" s="195"/>
    </row>
    <row r="177" s="509" customFormat="true" ht="15.75" hidden="false" customHeight="false" outlineLevel="0" collapsed="false">
      <c r="A177" s="499" t="n">
        <f aca="false">+A173</f>
        <v>14</v>
      </c>
      <c r="B177" s="500" t="str">
        <f aca="false">+B173</f>
        <v>Ime i prezime</v>
      </c>
      <c r="C177" s="502"/>
      <c r="D177" s="510"/>
      <c r="E177" s="502"/>
      <c r="F177" s="503" t="n">
        <f aca="false">+F173+F175</f>
        <v>0</v>
      </c>
      <c r="G177" s="504" t="n">
        <f aca="false">SUM(I177:M177)</f>
        <v>0</v>
      </c>
      <c r="H177" s="503" t="n">
        <f aca="false">+H173+H175</f>
        <v>0</v>
      </c>
      <c r="I177" s="503" t="n">
        <f aca="false">+I173+I175</f>
        <v>0</v>
      </c>
      <c r="J177" s="503" t="n">
        <f aca="false">+J173+J175</f>
        <v>0</v>
      </c>
      <c r="K177" s="503" t="n">
        <f aca="false">+K173+K175</f>
        <v>0</v>
      </c>
      <c r="L177" s="503" t="n">
        <f aca="false">+L173+L175</f>
        <v>0</v>
      </c>
      <c r="M177" s="503" t="n">
        <f aca="false">+M173+M175</f>
        <v>0</v>
      </c>
      <c r="N177" s="511" t="str">
        <f aca="false">IF(E177="","",IF(E177="Nije ocijenjen","",IF(E177="Ocijenjen",IF(G177&lt;10,"Član 18. stav 7. Kriterija",(L177+(M177/2))/(G177)))))</f>
        <v/>
      </c>
      <c r="O177" s="512" t="str">
        <f aca="false">IF(E177="","",IF(E177="Nije ocijenjen","",IF(E177="Ocijenjen",IF(N177="Član 18. stav 7. Kriterija","",IF(N177&gt;0.4,0,IF(N177&gt;0.3,5,IF(N177&gt;0.2,10,IF(N177&gt;0.1,15,IF(N177&gt;0.05,20,IF(N177&lt;=0.05,25,))))))))))</f>
        <v/>
      </c>
      <c r="P177" s="511" t="str">
        <f aca="false">IF(E177="","",IF(E177="Nije ocijenjen","",IF(E177="Ocijenjen",IF(F177=0,"",((L177+K177+(M177/2))/(F177))))))</f>
        <v/>
      </c>
      <c r="Q177" s="512" t="str">
        <f aca="false">IF(E177="","",IF(E177="Nije ocijenjen","",IF(E177="Ocijenjen",IF(P177&gt;0.2,0,IF(P177&gt;0.15,1,IF(P177&gt;0.1,2,IF(P177&gt;0.06,3,IF(P177&gt;0.03,4,IF(P177&lt;=0.03,5,)))))))))</f>
        <v/>
      </c>
      <c r="R177" s="507" t="str">
        <f aca="false">IF(E177="","",IF(E177="Nije ocijenjen","",IF(E177="Ocijenjen",IF(N177="Član 18. stav 7. Kriterija",Q177,O177+Q177))))</f>
        <v/>
      </c>
      <c r="S177" s="508" t="str">
        <f aca="false">IF(F177=0,"",IF(F177=0,1,0.83*((G177-L177-M177/2)/G177)+0.17*((F177-K177-L177-M177/2)/F177)))</f>
        <v/>
      </c>
      <c r="T177" s="398"/>
      <c r="U177" s="398"/>
    </row>
    <row r="178" s="397" customFormat="true" ht="15" hidden="false" customHeight="false" outlineLevel="0" collapsed="false">
      <c r="A178" s="287"/>
      <c r="B178" s="287"/>
      <c r="C178" s="287"/>
      <c r="D178" s="287"/>
      <c r="E178" s="287"/>
      <c r="F178" s="475"/>
      <c r="G178" s="396"/>
      <c r="H178" s="396"/>
      <c r="I178" s="396"/>
      <c r="J178" s="396"/>
      <c r="K178" s="396"/>
      <c r="L178" s="396"/>
      <c r="M178" s="396"/>
      <c r="O178" s="195"/>
      <c r="Q178" s="195"/>
      <c r="R178" s="398"/>
      <c r="S178" s="195"/>
      <c r="T178" s="195"/>
      <c r="U178" s="195"/>
    </row>
    <row r="179" s="397" customFormat="true" ht="15" hidden="false" customHeight="false" outlineLevel="0" collapsed="false">
      <c r="A179" s="478" t="s">
        <v>198</v>
      </c>
      <c r="B179" s="478"/>
      <c r="C179" s="478"/>
      <c r="D179" s="478"/>
      <c r="E179" s="479"/>
      <c r="F179" s="480"/>
      <c r="G179" s="480"/>
      <c r="H179" s="481"/>
      <c r="I179" s="481"/>
      <c r="J179" s="481"/>
      <c r="K179" s="481"/>
      <c r="L179" s="481"/>
      <c r="M179" s="480"/>
      <c r="N179" s="482"/>
      <c r="O179" s="482"/>
      <c r="P179" s="482"/>
      <c r="Q179" s="483"/>
      <c r="R179" s="483"/>
      <c r="S179" s="195"/>
      <c r="T179" s="195"/>
      <c r="U179" s="195"/>
    </row>
    <row r="180" s="397" customFormat="true" ht="15" hidden="false" customHeight="false" outlineLevel="0" collapsed="false">
      <c r="A180" s="484" t="n">
        <v>15</v>
      </c>
      <c r="B180" s="456" t="s">
        <v>199</v>
      </c>
      <c r="C180" s="456"/>
      <c r="D180" s="457"/>
      <c r="E180" s="457"/>
      <c r="F180" s="147"/>
      <c r="G180" s="458" t="n">
        <f aca="false">SUM(I180:M180)</f>
        <v>0</v>
      </c>
      <c r="H180" s="147"/>
      <c r="I180" s="147"/>
      <c r="J180" s="147"/>
      <c r="K180" s="147"/>
      <c r="L180" s="147"/>
      <c r="M180" s="147"/>
      <c r="N180" s="495"/>
      <c r="O180" s="496"/>
      <c r="P180" s="495"/>
      <c r="Q180" s="496"/>
      <c r="R180" s="497"/>
      <c r="S180" s="487" t="str">
        <f aca="false">IF(F180=0,"",IF(F180=0,1,0.83*((G180-L180-M180/2)/G180)+0.17*((F180-K180-L180-M180/2)/F180)))</f>
        <v/>
      </c>
      <c r="T180" s="195"/>
      <c r="U180" s="195"/>
    </row>
    <row r="181" s="397" customFormat="true" ht="15" hidden="false" customHeight="false" outlineLevel="0" collapsed="false">
      <c r="A181" s="478" t="s">
        <v>200</v>
      </c>
      <c r="B181" s="478"/>
      <c r="C181" s="478"/>
      <c r="D181" s="478"/>
      <c r="E181" s="488"/>
      <c r="F181" s="489"/>
      <c r="G181" s="489"/>
      <c r="H181" s="489"/>
      <c r="I181" s="489"/>
      <c r="J181" s="489"/>
      <c r="K181" s="489"/>
      <c r="L181" s="489"/>
      <c r="M181" s="489"/>
      <c r="N181" s="490"/>
      <c r="O181" s="491"/>
      <c r="P181" s="490"/>
      <c r="Q181" s="491"/>
      <c r="R181" s="492"/>
      <c r="S181" s="195"/>
      <c r="T181" s="195"/>
      <c r="U181" s="195"/>
    </row>
    <row r="182" s="397" customFormat="true" ht="15" hidden="false" customHeight="false" outlineLevel="0" collapsed="false">
      <c r="A182" s="493" t="n">
        <f aca="false">+A180</f>
        <v>15</v>
      </c>
      <c r="B182" s="494" t="str">
        <f aca="false">+B180</f>
        <v>Ime i prezime</v>
      </c>
      <c r="C182" s="456"/>
      <c r="D182" s="457"/>
      <c r="E182" s="457"/>
      <c r="F182" s="147"/>
      <c r="G182" s="458" t="n">
        <f aca="false">SUM(I182:M182)</f>
        <v>0</v>
      </c>
      <c r="H182" s="147"/>
      <c r="I182" s="147"/>
      <c r="J182" s="147"/>
      <c r="K182" s="147"/>
      <c r="L182" s="147"/>
      <c r="M182" s="147"/>
      <c r="N182" s="495"/>
      <c r="O182" s="496"/>
      <c r="P182" s="495"/>
      <c r="Q182" s="496"/>
      <c r="R182" s="497"/>
      <c r="S182" s="487" t="str">
        <f aca="false">IF(F182=0,"",IF(F182=0,1,0.83*((G182-L182-M182/2)/G182)+0.17*((F182-K182-L182-M182/2)/F182)))</f>
        <v/>
      </c>
      <c r="T182" s="195"/>
      <c r="U182" s="195"/>
    </row>
    <row r="183" s="397" customFormat="true" ht="15.75" hidden="false" customHeight="false" outlineLevel="0" collapsed="false">
      <c r="A183" s="498" t="s">
        <v>201</v>
      </c>
      <c r="B183" s="287"/>
      <c r="C183" s="287"/>
      <c r="D183" s="287"/>
      <c r="E183" s="287"/>
      <c r="F183" s="475"/>
      <c r="G183" s="396"/>
      <c r="H183" s="396"/>
      <c r="I183" s="396"/>
      <c r="J183" s="396"/>
      <c r="K183" s="396"/>
      <c r="L183" s="396"/>
      <c r="M183" s="396"/>
      <c r="O183" s="195"/>
      <c r="Q183" s="195"/>
      <c r="R183" s="398"/>
      <c r="S183" s="195"/>
      <c r="T183" s="195"/>
      <c r="U183" s="195"/>
    </row>
    <row r="184" s="509" customFormat="true" ht="15.75" hidden="false" customHeight="false" outlineLevel="0" collapsed="false">
      <c r="A184" s="499" t="n">
        <f aca="false">+A180</f>
        <v>15</v>
      </c>
      <c r="B184" s="500" t="str">
        <f aca="false">+B180</f>
        <v>Ime i prezime</v>
      </c>
      <c r="C184" s="502"/>
      <c r="D184" s="510"/>
      <c r="E184" s="502"/>
      <c r="F184" s="503" t="n">
        <f aca="false">+F180+F182</f>
        <v>0</v>
      </c>
      <c r="G184" s="504" t="n">
        <f aca="false">SUM(I184:M184)</f>
        <v>0</v>
      </c>
      <c r="H184" s="503" t="n">
        <f aca="false">+H180+H182</f>
        <v>0</v>
      </c>
      <c r="I184" s="503" t="n">
        <f aca="false">+I180+I182</f>
        <v>0</v>
      </c>
      <c r="J184" s="503" t="n">
        <f aca="false">+J180+J182</f>
        <v>0</v>
      </c>
      <c r="K184" s="503" t="n">
        <f aca="false">+K180+K182</f>
        <v>0</v>
      </c>
      <c r="L184" s="503" t="n">
        <f aca="false">+L180+L182</f>
        <v>0</v>
      </c>
      <c r="M184" s="503" t="n">
        <f aca="false">+M180+M182</f>
        <v>0</v>
      </c>
      <c r="N184" s="511" t="str">
        <f aca="false">IF(E184="","",IF(E184="Nije ocijenjen","",IF(E184="Ocijenjen",IF(G184&lt;10,"Član 18. stav 7. Kriterija",(L184+(M184/2))/(G184)))))</f>
        <v/>
      </c>
      <c r="O184" s="512" t="str">
        <f aca="false">IF(E184="","",IF(E184="Nije ocijenjen","",IF(E184="Ocijenjen",IF(N184="Član 18. stav 7. Kriterija","",IF(N184&gt;0.4,0,IF(N184&gt;0.3,5,IF(N184&gt;0.2,10,IF(N184&gt;0.1,15,IF(N184&gt;0.05,20,IF(N184&lt;=0.05,25,))))))))))</f>
        <v/>
      </c>
      <c r="P184" s="511" t="str">
        <f aca="false">IF(E184="","",IF(E184="Nije ocijenjen","",IF(E184="Ocijenjen",IF(F184=0,"",((L184+K184+(M184/2))/(F184))))))</f>
        <v/>
      </c>
      <c r="Q184" s="512" t="str">
        <f aca="false">IF(E184="","",IF(E184="Nije ocijenjen","",IF(E184="Ocijenjen",IF(P184&gt;0.2,0,IF(P184&gt;0.15,1,IF(P184&gt;0.1,2,IF(P184&gt;0.06,3,IF(P184&gt;0.03,4,IF(P184&lt;=0.03,5,)))))))))</f>
        <v/>
      </c>
      <c r="R184" s="507" t="str">
        <f aca="false">IF(E184="","",IF(E184="Nije ocijenjen","",IF(E184="Ocijenjen",IF(N184="Član 18. stav 7. Kriterija",Q184,O184+Q184))))</f>
        <v/>
      </c>
      <c r="S184" s="508" t="str">
        <f aca="false">IF(F184=0,"",IF(F184=0,1,0.83*((G184-L184-M184/2)/G184)+0.17*((F184-K184-L184-M184/2)/F184)))</f>
        <v/>
      </c>
      <c r="T184" s="398"/>
      <c r="U184" s="398"/>
    </row>
    <row r="185" s="397" customFormat="true" ht="15" hidden="false" customHeight="false" outlineLevel="0" collapsed="false">
      <c r="A185" s="287"/>
      <c r="B185" s="287"/>
      <c r="C185" s="287"/>
      <c r="D185" s="287"/>
      <c r="E185" s="287"/>
      <c r="F185" s="475"/>
      <c r="G185" s="396"/>
      <c r="H185" s="396"/>
      <c r="I185" s="396"/>
      <c r="J185" s="396"/>
      <c r="K185" s="396"/>
      <c r="L185" s="396"/>
      <c r="M185" s="396"/>
      <c r="O185" s="195"/>
      <c r="Q185" s="195"/>
      <c r="R185" s="398"/>
      <c r="S185" s="195"/>
      <c r="T185" s="195"/>
      <c r="U185" s="195"/>
    </row>
    <row r="186" s="397" customFormat="true" ht="15" hidden="false" customHeight="false" outlineLevel="0" collapsed="false">
      <c r="A186" s="478" t="s">
        <v>198</v>
      </c>
      <c r="B186" s="478"/>
      <c r="C186" s="478"/>
      <c r="D186" s="478"/>
      <c r="E186" s="479"/>
      <c r="F186" s="480"/>
      <c r="G186" s="480"/>
      <c r="H186" s="481"/>
      <c r="I186" s="481"/>
      <c r="J186" s="481"/>
      <c r="K186" s="481"/>
      <c r="L186" s="481"/>
      <c r="M186" s="480"/>
      <c r="N186" s="482"/>
      <c r="O186" s="482"/>
      <c r="P186" s="482"/>
      <c r="Q186" s="483"/>
      <c r="R186" s="483"/>
      <c r="S186" s="195"/>
      <c r="T186" s="195"/>
      <c r="U186" s="195"/>
    </row>
    <row r="187" s="397" customFormat="true" ht="15" hidden="false" customHeight="false" outlineLevel="0" collapsed="false">
      <c r="A187" s="484" t="n">
        <v>16</v>
      </c>
      <c r="B187" s="456" t="s">
        <v>199</v>
      </c>
      <c r="C187" s="456"/>
      <c r="D187" s="457"/>
      <c r="E187" s="457"/>
      <c r="F187" s="147"/>
      <c r="G187" s="458" t="n">
        <f aca="false">SUM(I187:M187)</f>
        <v>0</v>
      </c>
      <c r="H187" s="147"/>
      <c r="I187" s="147"/>
      <c r="J187" s="147"/>
      <c r="K187" s="147"/>
      <c r="L187" s="147"/>
      <c r="M187" s="147"/>
      <c r="N187" s="495"/>
      <c r="O187" s="496"/>
      <c r="P187" s="495"/>
      <c r="Q187" s="496"/>
      <c r="R187" s="497"/>
      <c r="S187" s="487" t="str">
        <f aca="false">IF(F187=0,"",IF(F187=0,1,0.83*((G187-L187-M187/2)/G187)+0.17*((F187-K187-L187-M187/2)/F187)))</f>
        <v/>
      </c>
      <c r="T187" s="195"/>
      <c r="U187" s="195"/>
    </row>
    <row r="188" s="397" customFormat="true" ht="15" hidden="false" customHeight="false" outlineLevel="0" collapsed="false">
      <c r="A188" s="478" t="s">
        <v>200</v>
      </c>
      <c r="B188" s="478"/>
      <c r="C188" s="478"/>
      <c r="D188" s="478"/>
      <c r="E188" s="488"/>
      <c r="F188" s="489"/>
      <c r="G188" s="489"/>
      <c r="H188" s="489"/>
      <c r="I188" s="489"/>
      <c r="J188" s="489"/>
      <c r="K188" s="489"/>
      <c r="L188" s="489"/>
      <c r="M188" s="489"/>
      <c r="N188" s="490"/>
      <c r="O188" s="491"/>
      <c r="P188" s="490"/>
      <c r="Q188" s="491"/>
      <c r="R188" s="492"/>
      <c r="S188" s="195"/>
      <c r="T188" s="195"/>
      <c r="U188" s="195"/>
    </row>
    <row r="189" s="397" customFormat="true" ht="15" hidden="false" customHeight="false" outlineLevel="0" collapsed="false">
      <c r="A189" s="493" t="n">
        <f aca="false">+A187</f>
        <v>16</v>
      </c>
      <c r="B189" s="494" t="str">
        <f aca="false">+B187</f>
        <v>Ime i prezime</v>
      </c>
      <c r="C189" s="456"/>
      <c r="D189" s="457"/>
      <c r="E189" s="457"/>
      <c r="F189" s="147"/>
      <c r="G189" s="458" t="n">
        <f aca="false">SUM(I189:M189)</f>
        <v>0</v>
      </c>
      <c r="H189" s="147"/>
      <c r="I189" s="147"/>
      <c r="J189" s="147"/>
      <c r="K189" s="147"/>
      <c r="L189" s="147"/>
      <c r="M189" s="147"/>
      <c r="N189" s="495"/>
      <c r="O189" s="496"/>
      <c r="P189" s="495"/>
      <c r="Q189" s="496"/>
      <c r="R189" s="497"/>
      <c r="S189" s="487" t="str">
        <f aca="false">IF(F189=0,"",IF(F189=0,1,0.83*((G189-L189-M189/2)/G189)+0.17*((F189-K189-L189-M189/2)/F189)))</f>
        <v/>
      </c>
      <c r="T189" s="195"/>
      <c r="U189" s="195"/>
    </row>
    <row r="190" s="397" customFormat="true" ht="15.75" hidden="false" customHeight="false" outlineLevel="0" collapsed="false">
      <c r="A190" s="498" t="s">
        <v>201</v>
      </c>
      <c r="B190" s="287"/>
      <c r="C190" s="287"/>
      <c r="D190" s="287"/>
      <c r="E190" s="287"/>
      <c r="F190" s="475"/>
      <c r="G190" s="396"/>
      <c r="H190" s="396"/>
      <c r="I190" s="396"/>
      <c r="J190" s="396"/>
      <c r="K190" s="396"/>
      <c r="L190" s="396"/>
      <c r="M190" s="396"/>
      <c r="O190" s="195"/>
      <c r="Q190" s="195"/>
      <c r="R190" s="398"/>
      <c r="S190" s="195"/>
      <c r="T190" s="195"/>
      <c r="U190" s="195"/>
    </row>
    <row r="191" s="509" customFormat="true" ht="15.75" hidden="false" customHeight="false" outlineLevel="0" collapsed="false">
      <c r="A191" s="499" t="n">
        <f aca="false">+A187</f>
        <v>16</v>
      </c>
      <c r="B191" s="500" t="str">
        <f aca="false">+B187</f>
        <v>Ime i prezime</v>
      </c>
      <c r="C191" s="502"/>
      <c r="D191" s="510"/>
      <c r="E191" s="502"/>
      <c r="F191" s="503" t="n">
        <f aca="false">+F187+F189</f>
        <v>0</v>
      </c>
      <c r="G191" s="504" t="n">
        <f aca="false">SUM(I191:M191)</f>
        <v>0</v>
      </c>
      <c r="H191" s="503" t="n">
        <f aca="false">+H187+H189</f>
        <v>0</v>
      </c>
      <c r="I191" s="503" t="n">
        <f aca="false">+I187+I189</f>
        <v>0</v>
      </c>
      <c r="J191" s="503" t="n">
        <f aca="false">+J187+J189</f>
        <v>0</v>
      </c>
      <c r="K191" s="503" t="n">
        <f aca="false">+K187+K189</f>
        <v>0</v>
      </c>
      <c r="L191" s="503" t="n">
        <f aca="false">+L187+L189</f>
        <v>0</v>
      </c>
      <c r="M191" s="503" t="n">
        <f aca="false">+M187+M189</f>
        <v>0</v>
      </c>
      <c r="N191" s="511" t="str">
        <f aca="false">IF(E191="","",IF(E191="Nije ocijenjen","",IF(E191="Ocijenjen",IF(G191&lt;10,"Član 18. stav 7. Kriterija",(L191+(M191/2))/(G191)))))</f>
        <v/>
      </c>
      <c r="O191" s="512" t="str">
        <f aca="false">IF(E191="","",IF(E191="Nije ocijenjen","",IF(E191="Ocijenjen",IF(N191="Član 18. stav 7. Kriterija","",IF(N191&gt;0.4,0,IF(N191&gt;0.3,5,IF(N191&gt;0.2,10,IF(N191&gt;0.1,15,IF(N191&gt;0.05,20,IF(N191&lt;=0.05,25,))))))))))</f>
        <v/>
      </c>
      <c r="P191" s="511" t="str">
        <f aca="false">IF(E191="","",IF(E191="Nije ocijenjen","",IF(E191="Ocijenjen",IF(F191=0,"",((L191+K191+(M191/2))/(F191))))))</f>
        <v/>
      </c>
      <c r="Q191" s="512" t="str">
        <f aca="false">IF(E191="","",IF(E191="Nije ocijenjen","",IF(E191="Ocijenjen",IF(P191&gt;0.2,0,IF(P191&gt;0.15,1,IF(P191&gt;0.1,2,IF(P191&gt;0.06,3,IF(P191&gt;0.03,4,IF(P191&lt;=0.03,5,)))))))))</f>
        <v/>
      </c>
      <c r="R191" s="507" t="str">
        <f aca="false">IF(E191="","",IF(E191="Nije ocijenjen","",IF(E191="Ocijenjen",IF(N191="Član 18. stav 7. Kriterija",Q191,O191+Q191))))</f>
        <v/>
      </c>
      <c r="S191" s="508" t="str">
        <f aca="false">IF(F191=0,"",IF(F191=0,1,0.83*((G191-L191-M191/2)/G191)+0.17*((F191-K191-L191-M191/2)/F191)))</f>
        <v/>
      </c>
      <c r="T191" s="398"/>
      <c r="U191" s="398"/>
    </row>
    <row r="192" s="397" customFormat="true" ht="15" hidden="false" customHeight="false" outlineLevel="0" collapsed="false">
      <c r="A192" s="287"/>
      <c r="B192" s="287"/>
      <c r="C192" s="287"/>
      <c r="D192" s="287"/>
      <c r="E192" s="287"/>
      <c r="F192" s="475"/>
      <c r="G192" s="396"/>
      <c r="H192" s="396"/>
      <c r="I192" s="396"/>
      <c r="J192" s="396"/>
      <c r="K192" s="396"/>
      <c r="L192" s="396"/>
      <c r="M192" s="396"/>
      <c r="O192" s="195"/>
      <c r="Q192" s="195"/>
      <c r="R192" s="398"/>
      <c r="S192" s="195"/>
      <c r="T192" s="195"/>
      <c r="U192" s="195"/>
    </row>
    <row r="193" s="397" customFormat="true" ht="15" hidden="false" customHeight="false" outlineLevel="0" collapsed="false">
      <c r="A193" s="478" t="s">
        <v>198</v>
      </c>
      <c r="B193" s="478"/>
      <c r="C193" s="478"/>
      <c r="D193" s="478"/>
      <c r="E193" s="479"/>
      <c r="F193" s="480"/>
      <c r="G193" s="480"/>
      <c r="H193" s="481"/>
      <c r="I193" s="481"/>
      <c r="J193" s="481"/>
      <c r="K193" s="481"/>
      <c r="L193" s="481"/>
      <c r="M193" s="480"/>
      <c r="N193" s="482"/>
      <c r="O193" s="482"/>
      <c r="P193" s="482"/>
      <c r="Q193" s="483"/>
      <c r="R193" s="483"/>
      <c r="S193" s="195"/>
      <c r="T193" s="195"/>
      <c r="U193" s="195"/>
    </row>
    <row r="194" s="397" customFormat="true" ht="15" hidden="false" customHeight="false" outlineLevel="0" collapsed="false">
      <c r="A194" s="484" t="n">
        <v>17</v>
      </c>
      <c r="B194" s="456" t="s">
        <v>199</v>
      </c>
      <c r="C194" s="456"/>
      <c r="D194" s="457"/>
      <c r="E194" s="457"/>
      <c r="F194" s="147"/>
      <c r="G194" s="458" t="n">
        <f aca="false">SUM(I194:M194)</f>
        <v>0</v>
      </c>
      <c r="H194" s="147"/>
      <c r="I194" s="147"/>
      <c r="J194" s="147"/>
      <c r="K194" s="147"/>
      <c r="L194" s="147"/>
      <c r="M194" s="147"/>
      <c r="N194" s="495"/>
      <c r="O194" s="496"/>
      <c r="P194" s="495"/>
      <c r="Q194" s="496"/>
      <c r="R194" s="497"/>
      <c r="S194" s="487" t="str">
        <f aca="false">IF(F194=0,"",IF(F194=0,1,0.83*((G194-L194-M194/2)/G194)+0.17*((F194-K194-L194-M194/2)/F194)))</f>
        <v/>
      </c>
      <c r="T194" s="195"/>
      <c r="U194" s="195"/>
    </row>
    <row r="195" s="397" customFormat="true" ht="15" hidden="false" customHeight="false" outlineLevel="0" collapsed="false">
      <c r="A195" s="478" t="s">
        <v>200</v>
      </c>
      <c r="B195" s="478"/>
      <c r="C195" s="478"/>
      <c r="D195" s="478"/>
      <c r="E195" s="488"/>
      <c r="F195" s="489"/>
      <c r="G195" s="489"/>
      <c r="H195" s="489"/>
      <c r="I195" s="489"/>
      <c r="J195" s="489"/>
      <c r="K195" s="489"/>
      <c r="L195" s="489"/>
      <c r="M195" s="489"/>
      <c r="N195" s="490"/>
      <c r="O195" s="491"/>
      <c r="P195" s="490"/>
      <c r="Q195" s="491"/>
      <c r="R195" s="492"/>
      <c r="S195" s="195"/>
      <c r="T195" s="195"/>
      <c r="U195" s="195"/>
    </row>
    <row r="196" s="397" customFormat="true" ht="15" hidden="false" customHeight="false" outlineLevel="0" collapsed="false">
      <c r="A196" s="493" t="n">
        <f aca="false">+A194</f>
        <v>17</v>
      </c>
      <c r="B196" s="494" t="str">
        <f aca="false">+B194</f>
        <v>Ime i prezime</v>
      </c>
      <c r="C196" s="456"/>
      <c r="D196" s="457"/>
      <c r="E196" s="457"/>
      <c r="F196" s="147"/>
      <c r="G196" s="458" t="n">
        <f aca="false">SUM(I196:M196)</f>
        <v>0</v>
      </c>
      <c r="H196" s="147"/>
      <c r="I196" s="147"/>
      <c r="J196" s="147"/>
      <c r="K196" s="147"/>
      <c r="L196" s="147"/>
      <c r="M196" s="147"/>
      <c r="N196" s="495"/>
      <c r="O196" s="496"/>
      <c r="P196" s="495"/>
      <c r="Q196" s="496"/>
      <c r="R196" s="497"/>
      <c r="S196" s="487" t="str">
        <f aca="false">IF(F196=0,"",IF(F196=0,1,0.83*((G196-L196-M196/2)/G196)+0.17*((F196-K196-L196-M196/2)/F196)))</f>
        <v/>
      </c>
      <c r="T196" s="195"/>
      <c r="U196" s="195"/>
    </row>
    <row r="197" s="397" customFormat="true" ht="15.75" hidden="false" customHeight="false" outlineLevel="0" collapsed="false">
      <c r="A197" s="498" t="s">
        <v>201</v>
      </c>
      <c r="B197" s="287"/>
      <c r="C197" s="287"/>
      <c r="D197" s="287"/>
      <c r="E197" s="287"/>
      <c r="F197" s="475"/>
      <c r="G197" s="396"/>
      <c r="H197" s="396"/>
      <c r="I197" s="396"/>
      <c r="J197" s="396"/>
      <c r="K197" s="396"/>
      <c r="L197" s="396"/>
      <c r="M197" s="396"/>
      <c r="O197" s="195"/>
      <c r="Q197" s="195"/>
      <c r="R197" s="398"/>
      <c r="S197" s="195"/>
      <c r="T197" s="195"/>
      <c r="U197" s="195"/>
    </row>
    <row r="198" s="509" customFormat="true" ht="15.75" hidden="false" customHeight="false" outlineLevel="0" collapsed="false">
      <c r="A198" s="499" t="n">
        <f aca="false">+A194</f>
        <v>17</v>
      </c>
      <c r="B198" s="500" t="str">
        <f aca="false">+B194</f>
        <v>Ime i prezime</v>
      </c>
      <c r="C198" s="502"/>
      <c r="D198" s="510"/>
      <c r="E198" s="502"/>
      <c r="F198" s="503" t="n">
        <f aca="false">+F194+F196</f>
        <v>0</v>
      </c>
      <c r="G198" s="504" t="n">
        <f aca="false">SUM(I198:M198)</f>
        <v>0</v>
      </c>
      <c r="H198" s="503" t="n">
        <f aca="false">+H194+H196</f>
        <v>0</v>
      </c>
      <c r="I198" s="503" t="n">
        <f aca="false">+I194+I196</f>
        <v>0</v>
      </c>
      <c r="J198" s="503" t="n">
        <f aca="false">+J194+J196</f>
        <v>0</v>
      </c>
      <c r="K198" s="503" t="n">
        <f aca="false">+K194+K196</f>
        <v>0</v>
      </c>
      <c r="L198" s="503" t="n">
        <f aca="false">+L194+L196</f>
        <v>0</v>
      </c>
      <c r="M198" s="503" t="n">
        <f aca="false">+M194+M196</f>
        <v>0</v>
      </c>
      <c r="N198" s="511" t="str">
        <f aca="false">IF(E198="","",IF(E198="Nije ocijenjen","",IF(E198="Ocijenjen",IF(G198&lt;10,"Član 18. stav 7. Kriterija",(L198+(M198/2))/(G198)))))</f>
        <v/>
      </c>
      <c r="O198" s="512" t="str">
        <f aca="false">IF(E198="","",IF(E198="Nije ocijenjen","",IF(E198="Ocijenjen",IF(N198="Član 18. stav 7. Kriterija","",IF(N198&gt;0.4,0,IF(N198&gt;0.3,5,IF(N198&gt;0.2,10,IF(N198&gt;0.1,15,IF(N198&gt;0.05,20,IF(N198&lt;=0.05,25,))))))))))</f>
        <v/>
      </c>
      <c r="P198" s="511" t="str">
        <f aca="false">IF(E198="","",IF(E198="Nije ocijenjen","",IF(E198="Ocijenjen",IF(F198=0,"",((L198+K198+(M198/2))/(F198))))))</f>
        <v/>
      </c>
      <c r="Q198" s="512" t="str">
        <f aca="false">IF(E198="","",IF(E198="Nije ocijenjen","",IF(E198="Ocijenjen",IF(P198&gt;0.2,0,IF(P198&gt;0.15,1,IF(P198&gt;0.1,2,IF(P198&gt;0.06,3,IF(P198&gt;0.03,4,IF(P198&lt;=0.03,5,)))))))))</f>
        <v/>
      </c>
      <c r="R198" s="507" t="str">
        <f aca="false">IF(E198="","",IF(E198="Nije ocijenjen","",IF(E198="Ocijenjen",IF(N198="Član 18. stav 7. Kriterija",Q198,O198+Q198))))</f>
        <v/>
      </c>
      <c r="S198" s="508" t="str">
        <f aca="false">IF(F198=0,"",IF(F198=0,1,0.83*((G198-L198-M198/2)/G198)+0.17*((F198-K198-L198-M198/2)/F198)))</f>
        <v/>
      </c>
      <c r="T198" s="398"/>
      <c r="U198" s="398"/>
    </row>
    <row r="199" s="397" customFormat="true" ht="15" hidden="false" customHeight="false" outlineLevel="0" collapsed="false">
      <c r="A199" s="287"/>
      <c r="B199" s="287"/>
      <c r="C199" s="287"/>
      <c r="D199" s="287"/>
      <c r="E199" s="287"/>
      <c r="F199" s="475"/>
      <c r="G199" s="396"/>
      <c r="H199" s="396"/>
      <c r="I199" s="396"/>
      <c r="J199" s="396"/>
      <c r="K199" s="396"/>
      <c r="L199" s="396"/>
      <c r="M199" s="396"/>
      <c r="O199" s="195"/>
      <c r="Q199" s="195"/>
      <c r="R199" s="398"/>
      <c r="S199" s="195"/>
      <c r="T199" s="195"/>
      <c r="U199" s="195"/>
    </row>
    <row r="200" s="397" customFormat="true" ht="15" hidden="false" customHeight="false" outlineLevel="0" collapsed="false">
      <c r="A200" s="478" t="s">
        <v>198</v>
      </c>
      <c r="B200" s="478"/>
      <c r="C200" s="478"/>
      <c r="D200" s="478"/>
      <c r="E200" s="479"/>
      <c r="F200" s="480"/>
      <c r="G200" s="480"/>
      <c r="H200" s="481"/>
      <c r="I200" s="481"/>
      <c r="J200" s="481"/>
      <c r="K200" s="481"/>
      <c r="L200" s="481"/>
      <c r="M200" s="480"/>
      <c r="N200" s="482"/>
      <c r="O200" s="482"/>
      <c r="P200" s="482"/>
      <c r="Q200" s="483"/>
      <c r="R200" s="483"/>
      <c r="S200" s="195"/>
      <c r="T200" s="195"/>
      <c r="U200" s="195"/>
    </row>
    <row r="201" s="397" customFormat="true" ht="15" hidden="false" customHeight="false" outlineLevel="0" collapsed="false">
      <c r="A201" s="484" t="n">
        <v>18</v>
      </c>
      <c r="B201" s="456" t="s">
        <v>199</v>
      </c>
      <c r="C201" s="456"/>
      <c r="D201" s="457"/>
      <c r="E201" s="457"/>
      <c r="F201" s="147"/>
      <c r="G201" s="458" t="n">
        <f aca="false">SUM(I201:M201)</f>
        <v>0</v>
      </c>
      <c r="H201" s="147"/>
      <c r="I201" s="147"/>
      <c r="J201" s="147"/>
      <c r="K201" s="147"/>
      <c r="L201" s="147"/>
      <c r="M201" s="147"/>
      <c r="N201" s="495"/>
      <c r="O201" s="496"/>
      <c r="P201" s="495"/>
      <c r="Q201" s="496"/>
      <c r="R201" s="497"/>
      <c r="S201" s="487" t="str">
        <f aca="false">IF(F201=0,"",IF(F201=0,1,0.83*((G201-L201-M201/2)/G201)+0.17*((F201-K201-L201-M201/2)/F201)))</f>
        <v/>
      </c>
      <c r="T201" s="195"/>
      <c r="U201" s="195"/>
    </row>
    <row r="202" s="397" customFormat="true" ht="15" hidden="false" customHeight="false" outlineLevel="0" collapsed="false">
      <c r="A202" s="478" t="s">
        <v>200</v>
      </c>
      <c r="B202" s="478"/>
      <c r="C202" s="478"/>
      <c r="D202" s="478"/>
      <c r="E202" s="488"/>
      <c r="F202" s="489"/>
      <c r="G202" s="489"/>
      <c r="H202" s="489"/>
      <c r="I202" s="489"/>
      <c r="J202" s="489"/>
      <c r="K202" s="489"/>
      <c r="L202" s="489"/>
      <c r="M202" s="489"/>
      <c r="N202" s="490"/>
      <c r="O202" s="491"/>
      <c r="P202" s="490"/>
      <c r="Q202" s="491"/>
      <c r="R202" s="492"/>
      <c r="S202" s="195"/>
      <c r="T202" s="195"/>
      <c r="U202" s="195"/>
    </row>
    <row r="203" s="397" customFormat="true" ht="15" hidden="false" customHeight="false" outlineLevel="0" collapsed="false">
      <c r="A203" s="493" t="n">
        <f aca="false">+A201</f>
        <v>18</v>
      </c>
      <c r="B203" s="494" t="str">
        <f aca="false">+B201</f>
        <v>Ime i prezime</v>
      </c>
      <c r="C203" s="456"/>
      <c r="D203" s="457"/>
      <c r="E203" s="457"/>
      <c r="F203" s="147"/>
      <c r="G203" s="458" t="n">
        <f aca="false">SUM(I203:M203)</f>
        <v>0</v>
      </c>
      <c r="H203" s="147"/>
      <c r="I203" s="147"/>
      <c r="J203" s="147"/>
      <c r="K203" s="147"/>
      <c r="L203" s="147"/>
      <c r="M203" s="147"/>
      <c r="N203" s="495"/>
      <c r="O203" s="496"/>
      <c r="P203" s="495"/>
      <c r="Q203" s="496"/>
      <c r="R203" s="497"/>
      <c r="S203" s="487" t="str">
        <f aca="false">IF(F203=0,"",IF(F203=0,1,0.83*((G203-L203-M203/2)/G203)+0.17*((F203-K203-L203-M203/2)/F203)))</f>
        <v/>
      </c>
      <c r="T203" s="195"/>
      <c r="U203" s="195"/>
    </row>
    <row r="204" s="397" customFormat="true" ht="15.75" hidden="false" customHeight="false" outlineLevel="0" collapsed="false">
      <c r="A204" s="498" t="s">
        <v>201</v>
      </c>
      <c r="B204" s="287"/>
      <c r="C204" s="287"/>
      <c r="D204" s="287"/>
      <c r="E204" s="287"/>
      <c r="F204" s="475"/>
      <c r="G204" s="396"/>
      <c r="H204" s="396"/>
      <c r="I204" s="396"/>
      <c r="J204" s="396"/>
      <c r="K204" s="396"/>
      <c r="L204" s="396"/>
      <c r="M204" s="396"/>
      <c r="O204" s="195"/>
      <c r="Q204" s="195"/>
      <c r="R204" s="398"/>
      <c r="S204" s="195"/>
      <c r="T204" s="195"/>
      <c r="U204" s="195"/>
    </row>
    <row r="205" s="509" customFormat="true" ht="15.75" hidden="false" customHeight="false" outlineLevel="0" collapsed="false">
      <c r="A205" s="499" t="n">
        <f aca="false">+A201</f>
        <v>18</v>
      </c>
      <c r="B205" s="500" t="str">
        <f aca="false">+B201</f>
        <v>Ime i prezime</v>
      </c>
      <c r="C205" s="502"/>
      <c r="D205" s="510"/>
      <c r="E205" s="502"/>
      <c r="F205" s="503" t="n">
        <f aca="false">+F201+F203</f>
        <v>0</v>
      </c>
      <c r="G205" s="504" t="n">
        <f aca="false">SUM(I205:M205)</f>
        <v>0</v>
      </c>
      <c r="H205" s="503" t="n">
        <f aca="false">+H201+H203</f>
        <v>0</v>
      </c>
      <c r="I205" s="503" t="n">
        <f aca="false">+I201+I203</f>
        <v>0</v>
      </c>
      <c r="J205" s="503" t="n">
        <f aca="false">+J201+J203</f>
        <v>0</v>
      </c>
      <c r="K205" s="503" t="n">
        <f aca="false">+K201+K203</f>
        <v>0</v>
      </c>
      <c r="L205" s="503" t="n">
        <f aca="false">+L201+L203</f>
        <v>0</v>
      </c>
      <c r="M205" s="503" t="n">
        <f aca="false">+M201+M203</f>
        <v>0</v>
      </c>
      <c r="N205" s="511" t="str">
        <f aca="false">IF(E205="","",IF(E205="Nije ocijenjen","",IF(E205="Ocijenjen",IF(G205&lt;10,"Član 18. stav 7. Kriterija",(L205+(M205/2))/(G205)))))</f>
        <v/>
      </c>
      <c r="O205" s="512" t="str">
        <f aca="false">IF(E205="","",IF(E205="Nije ocijenjen","",IF(E205="Ocijenjen",IF(N205="Član 18. stav 7. Kriterija","",IF(N205&gt;0.4,0,IF(N205&gt;0.3,5,IF(N205&gt;0.2,10,IF(N205&gt;0.1,15,IF(N205&gt;0.05,20,IF(N205&lt;=0.05,25,))))))))))</f>
        <v/>
      </c>
      <c r="P205" s="511" t="str">
        <f aca="false">IF(E205="","",IF(E205="Nije ocijenjen","",IF(E205="Ocijenjen",IF(F205=0,"",((L205+K205+(M205/2))/(F205))))))</f>
        <v/>
      </c>
      <c r="Q205" s="512" t="str">
        <f aca="false">IF(E205="","",IF(E205="Nije ocijenjen","",IF(E205="Ocijenjen",IF(P205&gt;0.2,0,IF(P205&gt;0.15,1,IF(P205&gt;0.1,2,IF(P205&gt;0.06,3,IF(P205&gt;0.03,4,IF(P205&lt;=0.03,5,)))))))))</f>
        <v/>
      </c>
      <c r="R205" s="507" t="str">
        <f aca="false">IF(E205="","",IF(E205="Nije ocijenjen","",IF(E205="Ocijenjen",IF(N205="Član 18. stav 7. Kriterija",Q205,O205+Q205))))</f>
        <v/>
      </c>
      <c r="S205" s="508" t="str">
        <f aca="false">IF(F205=0,"",IF(F205=0,1,0.83*((G205-L205-M205/2)/G205)+0.17*((F205-K205-L205-M205/2)/F205)))</f>
        <v/>
      </c>
      <c r="T205" s="398"/>
      <c r="U205" s="398"/>
    </row>
    <row r="206" s="397" customFormat="true" ht="15" hidden="false" customHeight="false" outlineLevel="0" collapsed="false">
      <c r="A206" s="287"/>
      <c r="B206" s="287"/>
      <c r="C206" s="287"/>
      <c r="D206" s="287"/>
      <c r="E206" s="287"/>
      <c r="F206" s="475"/>
      <c r="G206" s="396"/>
      <c r="H206" s="396"/>
      <c r="I206" s="396"/>
      <c r="J206" s="396"/>
      <c r="K206" s="396"/>
      <c r="L206" s="396"/>
      <c r="M206" s="396"/>
      <c r="O206" s="195"/>
      <c r="Q206" s="195"/>
      <c r="R206" s="398"/>
      <c r="S206" s="195"/>
      <c r="T206" s="195"/>
      <c r="U206" s="195"/>
    </row>
    <row r="207" s="397" customFormat="true" ht="15" hidden="false" customHeight="false" outlineLevel="0" collapsed="false">
      <c r="A207" s="478" t="s">
        <v>198</v>
      </c>
      <c r="B207" s="478"/>
      <c r="C207" s="478"/>
      <c r="D207" s="478"/>
      <c r="E207" s="479"/>
      <c r="F207" s="480"/>
      <c r="G207" s="480"/>
      <c r="H207" s="481"/>
      <c r="I207" s="481"/>
      <c r="J207" s="481"/>
      <c r="K207" s="481"/>
      <c r="L207" s="481"/>
      <c r="M207" s="480"/>
      <c r="N207" s="482"/>
      <c r="O207" s="482"/>
      <c r="P207" s="482"/>
      <c r="Q207" s="483"/>
      <c r="R207" s="483"/>
      <c r="S207" s="195"/>
      <c r="T207" s="195"/>
      <c r="U207" s="195"/>
    </row>
    <row r="208" s="397" customFormat="true" ht="15" hidden="false" customHeight="false" outlineLevel="0" collapsed="false">
      <c r="A208" s="484" t="n">
        <v>19</v>
      </c>
      <c r="B208" s="456" t="s">
        <v>199</v>
      </c>
      <c r="C208" s="456"/>
      <c r="D208" s="457"/>
      <c r="E208" s="457"/>
      <c r="F208" s="147"/>
      <c r="G208" s="458" t="n">
        <f aca="false">SUM(I208:M208)</f>
        <v>0</v>
      </c>
      <c r="H208" s="147"/>
      <c r="I208" s="147"/>
      <c r="J208" s="147"/>
      <c r="K208" s="147"/>
      <c r="L208" s="147"/>
      <c r="M208" s="147"/>
      <c r="N208" s="495"/>
      <c r="O208" s="496"/>
      <c r="P208" s="495"/>
      <c r="Q208" s="496"/>
      <c r="R208" s="497"/>
      <c r="S208" s="487" t="str">
        <f aca="false">IF(F208=0,"",IF(F208=0,1,0.83*((G208-L208-M208/2)/G208)+0.17*((F208-K208-L208-M208/2)/F208)))</f>
        <v/>
      </c>
      <c r="T208" s="195"/>
      <c r="U208" s="195"/>
    </row>
    <row r="209" s="397" customFormat="true" ht="15" hidden="false" customHeight="false" outlineLevel="0" collapsed="false">
      <c r="A209" s="478" t="s">
        <v>200</v>
      </c>
      <c r="B209" s="478"/>
      <c r="C209" s="478"/>
      <c r="D209" s="478"/>
      <c r="E209" s="488"/>
      <c r="F209" s="489"/>
      <c r="G209" s="489"/>
      <c r="H209" s="489"/>
      <c r="I209" s="489"/>
      <c r="J209" s="489"/>
      <c r="K209" s="489"/>
      <c r="L209" s="489"/>
      <c r="M209" s="489"/>
      <c r="N209" s="490"/>
      <c r="O209" s="491"/>
      <c r="P209" s="490"/>
      <c r="Q209" s="491"/>
      <c r="R209" s="492"/>
      <c r="S209" s="195"/>
      <c r="T209" s="195"/>
      <c r="U209" s="195"/>
    </row>
    <row r="210" s="397" customFormat="true" ht="15" hidden="false" customHeight="false" outlineLevel="0" collapsed="false">
      <c r="A210" s="493" t="n">
        <f aca="false">+A208</f>
        <v>19</v>
      </c>
      <c r="B210" s="494" t="str">
        <f aca="false">+B208</f>
        <v>Ime i prezime</v>
      </c>
      <c r="C210" s="456"/>
      <c r="D210" s="457"/>
      <c r="E210" s="457"/>
      <c r="F210" s="147"/>
      <c r="G210" s="458" t="n">
        <f aca="false">SUM(I210:M210)</f>
        <v>0</v>
      </c>
      <c r="H210" s="147"/>
      <c r="I210" s="147"/>
      <c r="J210" s="147"/>
      <c r="K210" s="147"/>
      <c r="L210" s="147"/>
      <c r="M210" s="147"/>
      <c r="N210" s="495"/>
      <c r="O210" s="496"/>
      <c r="P210" s="495"/>
      <c r="Q210" s="496"/>
      <c r="R210" s="497"/>
      <c r="S210" s="487" t="str">
        <f aca="false">IF(F210=0,"",IF(F210=0,1,0.83*((G210-L210-M210/2)/G210)+0.17*((F210-K210-L210-M210/2)/F210)))</f>
        <v/>
      </c>
      <c r="T210" s="195"/>
      <c r="U210" s="195"/>
    </row>
    <row r="211" s="397" customFormat="true" ht="15.75" hidden="false" customHeight="false" outlineLevel="0" collapsed="false">
      <c r="A211" s="498" t="s">
        <v>201</v>
      </c>
      <c r="B211" s="287"/>
      <c r="C211" s="287"/>
      <c r="D211" s="287"/>
      <c r="E211" s="287"/>
      <c r="F211" s="475"/>
      <c r="G211" s="396"/>
      <c r="H211" s="396"/>
      <c r="I211" s="396"/>
      <c r="J211" s="396"/>
      <c r="K211" s="396"/>
      <c r="L211" s="396"/>
      <c r="M211" s="396"/>
      <c r="O211" s="195"/>
      <c r="Q211" s="195"/>
      <c r="R211" s="398"/>
      <c r="S211" s="195"/>
      <c r="T211" s="195"/>
      <c r="U211" s="195"/>
    </row>
    <row r="212" s="509" customFormat="true" ht="15.75" hidden="false" customHeight="false" outlineLevel="0" collapsed="false">
      <c r="A212" s="499" t="n">
        <f aca="false">+A208</f>
        <v>19</v>
      </c>
      <c r="B212" s="500" t="str">
        <f aca="false">+B208</f>
        <v>Ime i prezime</v>
      </c>
      <c r="C212" s="502"/>
      <c r="D212" s="510"/>
      <c r="E212" s="502"/>
      <c r="F212" s="503" t="n">
        <f aca="false">+F208+F210</f>
        <v>0</v>
      </c>
      <c r="G212" s="504" t="n">
        <f aca="false">SUM(I212:M212)</f>
        <v>0</v>
      </c>
      <c r="H212" s="503" t="n">
        <f aca="false">+H208+H210</f>
        <v>0</v>
      </c>
      <c r="I212" s="503" t="n">
        <f aca="false">+I208+I210</f>
        <v>0</v>
      </c>
      <c r="J212" s="503" t="n">
        <f aca="false">+J208+J210</f>
        <v>0</v>
      </c>
      <c r="K212" s="503" t="n">
        <f aca="false">+K208+K210</f>
        <v>0</v>
      </c>
      <c r="L212" s="503" t="n">
        <f aca="false">+L208+L210</f>
        <v>0</v>
      </c>
      <c r="M212" s="503" t="n">
        <f aca="false">+M208+M210</f>
        <v>0</v>
      </c>
      <c r="N212" s="511" t="str">
        <f aca="false">IF(E212="","",IF(E212="Nije ocijenjen","",IF(E212="Ocijenjen",IF(G212&lt;10,"Član 18. stav 7. Kriterija",(L212+(M212/2))/(G212)))))</f>
        <v/>
      </c>
      <c r="O212" s="512" t="str">
        <f aca="false">IF(E212="","",IF(E212="Nije ocijenjen","",IF(E212="Ocijenjen",IF(N212="Član 18. stav 7. Kriterija","",IF(N212&gt;0.4,0,IF(N212&gt;0.3,5,IF(N212&gt;0.2,10,IF(N212&gt;0.1,15,IF(N212&gt;0.05,20,IF(N212&lt;=0.05,25,))))))))))</f>
        <v/>
      </c>
      <c r="P212" s="511" t="str">
        <f aca="false">IF(E212="","",IF(E212="Nije ocijenjen","",IF(E212="Ocijenjen",IF(F212=0,"",((L212+K212+(M212/2))/(F212))))))</f>
        <v/>
      </c>
      <c r="Q212" s="512" t="str">
        <f aca="false">IF(E212="","",IF(E212="Nije ocijenjen","",IF(E212="Ocijenjen",IF(P212&gt;0.2,0,IF(P212&gt;0.15,1,IF(P212&gt;0.1,2,IF(P212&gt;0.06,3,IF(P212&gt;0.03,4,IF(P212&lt;=0.03,5,)))))))))</f>
        <v/>
      </c>
      <c r="R212" s="507" t="str">
        <f aca="false">IF(E212="","",IF(E212="Nije ocijenjen","",IF(E212="Ocijenjen",IF(N212="Član 18. stav 7. Kriterija",Q212,O212+Q212))))</f>
        <v/>
      </c>
      <c r="S212" s="508" t="str">
        <f aca="false">IF(F212=0,"",IF(F212=0,1,0.83*((G212-L212-M212/2)/G212)+0.17*((F212-K212-L212-M212/2)/F212)))</f>
        <v/>
      </c>
      <c r="T212" s="398"/>
      <c r="U212" s="398"/>
    </row>
    <row r="213" s="397" customFormat="true" ht="15" hidden="false" customHeight="false" outlineLevel="0" collapsed="false">
      <c r="A213" s="287"/>
      <c r="B213" s="287"/>
      <c r="C213" s="287"/>
      <c r="D213" s="287"/>
      <c r="E213" s="287"/>
      <c r="F213" s="475"/>
      <c r="G213" s="396"/>
      <c r="H213" s="396"/>
      <c r="I213" s="396"/>
      <c r="J213" s="396"/>
      <c r="K213" s="396"/>
      <c r="L213" s="396"/>
      <c r="M213" s="396"/>
      <c r="O213" s="195"/>
      <c r="Q213" s="195"/>
      <c r="R213" s="398"/>
      <c r="S213" s="195"/>
      <c r="T213" s="195"/>
      <c r="U213" s="195"/>
    </row>
    <row r="214" s="397" customFormat="true" ht="15" hidden="false" customHeight="false" outlineLevel="0" collapsed="false">
      <c r="A214" s="478" t="s">
        <v>198</v>
      </c>
      <c r="B214" s="478"/>
      <c r="C214" s="478"/>
      <c r="D214" s="478"/>
      <c r="E214" s="479"/>
      <c r="F214" s="480"/>
      <c r="G214" s="480"/>
      <c r="H214" s="481"/>
      <c r="I214" s="481"/>
      <c r="J214" s="481"/>
      <c r="K214" s="481"/>
      <c r="L214" s="481"/>
      <c r="M214" s="480"/>
      <c r="N214" s="482"/>
      <c r="O214" s="482"/>
      <c r="P214" s="482"/>
      <c r="Q214" s="483"/>
      <c r="R214" s="483"/>
      <c r="S214" s="195"/>
      <c r="T214" s="195"/>
      <c r="U214" s="195"/>
    </row>
    <row r="215" s="397" customFormat="true" ht="15" hidden="false" customHeight="false" outlineLevel="0" collapsed="false">
      <c r="A215" s="484" t="n">
        <v>20</v>
      </c>
      <c r="B215" s="456" t="s">
        <v>199</v>
      </c>
      <c r="C215" s="456"/>
      <c r="D215" s="457"/>
      <c r="E215" s="457"/>
      <c r="F215" s="147"/>
      <c r="G215" s="458" t="n">
        <f aca="false">SUM(I215:M215)</f>
        <v>0</v>
      </c>
      <c r="H215" s="147"/>
      <c r="I215" s="147"/>
      <c r="J215" s="147"/>
      <c r="K215" s="147"/>
      <c r="L215" s="147"/>
      <c r="M215" s="147"/>
      <c r="N215" s="495"/>
      <c r="O215" s="496"/>
      <c r="P215" s="495"/>
      <c r="Q215" s="496"/>
      <c r="R215" s="497"/>
      <c r="S215" s="487" t="str">
        <f aca="false">IF(F215=0,"",IF(F215=0,1,0.83*((G215-L215-M215/2)/G215)+0.17*((F215-K215-L215-M215/2)/F215)))</f>
        <v/>
      </c>
      <c r="T215" s="195"/>
      <c r="U215" s="195"/>
    </row>
    <row r="216" s="397" customFormat="true" ht="15" hidden="false" customHeight="false" outlineLevel="0" collapsed="false">
      <c r="A216" s="478" t="s">
        <v>200</v>
      </c>
      <c r="B216" s="478"/>
      <c r="C216" s="478"/>
      <c r="D216" s="478"/>
      <c r="E216" s="488"/>
      <c r="F216" s="489"/>
      <c r="G216" s="489"/>
      <c r="H216" s="489"/>
      <c r="I216" s="489"/>
      <c r="J216" s="489"/>
      <c r="K216" s="489"/>
      <c r="L216" s="489"/>
      <c r="M216" s="489"/>
      <c r="N216" s="490"/>
      <c r="O216" s="491"/>
      <c r="P216" s="490"/>
      <c r="Q216" s="491"/>
      <c r="R216" s="492"/>
      <c r="S216" s="195"/>
      <c r="T216" s="195"/>
      <c r="U216" s="195"/>
    </row>
    <row r="217" s="397" customFormat="true" ht="15" hidden="false" customHeight="false" outlineLevel="0" collapsed="false">
      <c r="A217" s="493" t="n">
        <f aca="false">+A215</f>
        <v>20</v>
      </c>
      <c r="B217" s="494" t="str">
        <f aca="false">+B215</f>
        <v>Ime i prezime</v>
      </c>
      <c r="C217" s="456"/>
      <c r="D217" s="457"/>
      <c r="E217" s="457"/>
      <c r="F217" s="147"/>
      <c r="G217" s="458" t="n">
        <f aca="false">SUM(I217:M217)</f>
        <v>0</v>
      </c>
      <c r="H217" s="147"/>
      <c r="I217" s="147"/>
      <c r="J217" s="147"/>
      <c r="K217" s="147"/>
      <c r="L217" s="147"/>
      <c r="M217" s="147"/>
      <c r="N217" s="495"/>
      <c r="O217" s="496"/>
      <c r="P217" s="495"/>
      <c r="Q217" s="496"/>
      <c r="R217" s="497"/>
      <c r="S217" s="487" t="str">
        <f aca="false">IF(F217=0,"",IF(F217=0,1,0.83*((G217-L217-M217/2)/G217)+0.17*((F217-K217-L217-M217/2)/F217)))</f>
        <v/>
      </c>
      <c r="T217" s="195"/>
      <c r="U217" s="195"/>
    </row>
    <row r="218" s="397" customFormat="true" ht="15.75" hidden="false" customHeight="false" outlineLevel="0" collapsed="false">
      <c r="A218" s="498" t="s">
        <v>201</v>
      </c>
      <c r="B218" s="287"/>
      <c r="C218" s="287"/>
      <c r="D218" s="287"/>
      <c r="E218" s="287"/>
      <c r="F218" s="475"/>
      <c r="G218" s="396"/>
      <c r="H218" s="396"/>
      <c r="I218" s="396"/>
      <c r="J218" s="396"/>
      <c r="K218" s="396"/>
      <c r="L218" s="396"/>
      <c r="M218" s="396"/>
      <c r="O218" s="195"/>
      <c r="Q218" s="195"/>
      <c r="R218" s="398"/>
      <c r="S218" s="195"/>
      <c r="T218" s="195"/>
      <c r="U218" s="195"/>
    </row>
    <row r="219" s="509" customFormat="true" ht="15.75" hidden="false" customHeight="false" outlineLevel="0" collapsed="false">
      <c r="A219" s="499" t="n">
        <f aca="false">+A215</f>
        <v>20</v>
      </c>
      <c r="B219" s="500" t="str">
        <f aca="false">+B215</f>
        <v>Ime i prezime</v>
      </c>
      <c r="C219" s="502"/>
      <c r="D219" s="510"/>
      <c r="E219" s="502"/>
      <c r="F219" s="503" t="n">
        <f aca="false">+F215+F217</f>
        <v>0</v>
      </c>
      <c r="G219" s="504" t="n">
        <f aca="false">SUM(I219:M219)</f>
        <v>0</v>
      </c>
      <c r="H219" s="503" t="n">
        <f aca="false">+H215+H217</f>
        <v>0</v>
      </c>
      <c r="I219" s="503" t="n">
        <f aca="false">+I215+I217</f>
        <v>0</v>
      </c>
      <c r="J219" s="503" t="n">
        <f aca="false">+J215+J217</f>
        <v>0</v>
      </c>
      <c r="K219" s="503" t="n">
        <f aca="false">+K215+K217</f>
        <v>0</v>
      </c>
      <c r="L219" s="503" t="n">
        <f aca="false">+L215+L217</f>
        <v>0</v>
      </c>
      <c r="M219" s="503" t="n">
        <f aca="false">+M215+M217</f>
        <v>0</v>
      </c>
      <c r="N219" s="511" t="str">
        <f aca="false">IF(E219="","",IF(E219="Nije ocijenjen","",IF(E219="Ocijenjen",IF(G219&lt;10,"Član 18. stav 7. Kriterija",(L219+(M219/2))/(G219)))))</f>
        <v/>
      </c>
      <c r="O219" s="512" t="str">
        <f aca="false">IF(E219="","",IF(E219="Nije ocijenjen","",IF(E219="Ocijenjen",IF(N219="Član 18. stav 7. Kriterija","",IF(N219&gt;0.4,0,IF(N219&gt;0.3,5,IF(N219&gt;0.2,10,IF(N219&gt;0.1,15,IF(N219&gt;0.05,20,IF(N219&lt;=0.05,25,))))))))))</f>
        <v/>
      </c>
      <c r="P219" s="511" t="str">
        <f aca="false">IF(E219="","",IF(E219="Nije ocijenjen","",IF(E219="Ocijenjen",IF(F219=0,"",((L219+K219+(M219/2))/(F219))))))</f>
        <v/>
      </c>
      <c r="Q219" s="512" t="str">
        <f aca="false">IF(E219="","",IF(E219="Nije ocijenjen","",IF(E219="Ocijenjen",IF(P219&gt;0.2,0,IF(P219&gt;0.15,1,IF(P219&gt;0.1,2,IF(P219&gt;0.06,3,IF(P219&gt;0.03,4,IF(P219&lt;=0.03,5,)))))))))</f>
        <v/>
      </c>
      <c r="R219" s="513" t="str">
        <f aca="false">IF(E219="","",IF(E219="Nije ocijenjen","",IF(E219="Ocijenjen",IF(N219="Član 18. stav 7. Kriterija",Q219,O219+Q219))))</f>
        <v/>
      </c>
      <c r="S219" s="508" t="str">
        <f aca="false">IF(F219=0,"",IF(F219=0,1,0.83*((G219-L219-M219/2)/G219)+0.17*((F219-K219-L219-M219/2)/F219)))</f>
        <v/>
      </c>
      <c r="T219" s="398"/>
      <c r="U219" s="398"/>
    </row>
    <row r="220" s="397" customFormat="true" ht="15" hidden="false" customHeight="false" outlineLevel="0" collapsed="false">
      <c r="A220" s="287"/>
      <c r="B220" s="287"/>
      <c r="C220" s="287"/>
      <c r="D220" s="287"/>
      <c r="E220" s="287"/>
      <c r="F220" s="475"/>
      <c r="G220" s="396"/>
      <c r="H220" s="396"/>
      <c r="I220" s="396"/>
      <c r="J220" s="396"/>
      <c r="K220" s="396"/>
      <c r="L220" s="396"/>
      <c r="M220" s="396"/>
      <c r="O220" s="195"/>
      <c r="Q220" s="195"/>
      <c r="R220" s="398"/>
      <c r="S220" s="195"/>
      <c r="T220" s="195"/>
      <c r="U220" s="195"/>
    </row>
    <row r="221" s="397" customFormat="true" ht="15" hidden="false" customHeight="false" outlineLevel="0" collapsed="false">
      <c r="A221" s="287"/>
      <c r="B221" s="287"/>
      <c r="C221" s="287"/>
      <c r="D221" s="287"/>
      <c r="E221" s="287"/>
      <c r="F221" s="475"/>
      <c r="G221" s="396"/>
      <c r="H221" s="396"/>
      <c r="I221" s="396"/>
      <c r="J221" s="396"/>
      <c r="K221" s="396"/>
      <c r="L221" s="396"/>
      <c r="M221" s="396"/>
      <c r="O221" s="195"/>
      <c r="Q221" s="195"/>
      <c r="R221" s="398"/>
      <c r="S221" s="195"/>
      <c r="T221" s="195"/>
      <c r="U221" s="195"/>
    </row>
    <row r="222" s="397" customFormat="true" ht="31.5" hidden="false" customHeight="true" outlineLevel="0" collapsed="false">
      <c r="A222" s="514" t="s">
        <v>202</v>
      </c>
      <c r="B222" s="514"/>
      <c r="C222" s="514"/>
      <c r="D222" s="514"/>
      <c r="E222" s="514"/>
      <c r="F222" s="514"/>
      <c r="G222" s="514"/>
      <c r="H222" s="514"/>
      <c r="I222" s="514"/>
      <c r="J222" s="514"/>
      <c r="K222" s="514"/>
      <c r="L222" s="514"/>
      <c r="M222" s="514"/>
      <c r="N222" s="514"/>
      <c r="O222" s="514"/>
      <c r="P222" s="514"/>
      <c r="Q222" s="514"/>
      <c r="R222" s="514"/>
      <c r="S222" s="195"/>
      <c r="T222" s="195"/>
      <c r="U222" s="195"/>
    </row>
    <row r="223" s="397" customFormat="true" ht="15" hidden="false" customHeight="true" outlineLevel="0" collapsed="false">
      <c r="A223" s="514"/>
      <c r="B223" s="514"/>
      <c r="C223" s="514"/>
      <c r="D223" s="514"/>
      <c r="E223" s="514"/>
      <c r="F223" s="514"/>
      <c r="G223" s="514"/>
      <c r="H223" s="514"/>
      <c r="I223" s="514"/>
      <c r="J223" s="514"/>
      <c r="K223" s="514"/>
      <c r="L223" s="514"/>
      <c r="M223" s="514"/>
      <c r="N223" s="514"/>
      <c r="O223" s="514"/>
      <c r="P223" s="514"/>
      <c r="Q223" s="514"/>
      <c r="R223" s="514"/>
      <c r="S223" s="195"/>
      <c r="T223" s="195"/>
      <c r="U223" s="195"/>
    </row>
    <row r="224" s="516" customFormat="true" ht="15" hidden="false" customHeight="true" outlineLevel="0" collapsed="false">
      <c r="A224" s="514" t="s">
        <v>203</v>
      </c>
      <c r="B224" s="514"/>
      <c r="C224" s="514"/>
      <c r="D224" s="514"/>
      <c r="E224" s="514"/>
      <c r="F224" s="514"/>
      <c r="G224" s="514"/>
      <c r="H224" s="514"/>
      <c r="I224" s="514"/>
      <c r="J224" s="514"/>
      <c r="K224" s="514"/>
      <c r="L224" s="514"/>
      <c r="M224" s="514"/>
      <c r="N224" s="514"/>
      <c r="O224" s="514"/>
      <c r="P224" s="514"/>
      <c r="Q224" s="514"/>
      <c r="R224" s="514"/>
      <c r="S224" s="515"/>
      <c r="T224" s="515"/>
      <c r="U224" s="515"/>
    </row>
    <row r="225" s="516" customFormat="true" ht="15" hidden="false" customHeight="true" outlineLevel="0" collapsed="false">
      <c r="A225" s="514"/>
      <c r="B225" s="514"/>
      <c r="C225" s="514"/>
      <c r="D225" s="514"/>
      <c r="E225" s="514"/>
      <c r="F225" s="514"/>
      <c r="G225" s="514"/>
      <c r="H225" s="514"/>
      <c r="I225" s="514"/>
      <c r="J225" s="514"/>
      <c r="K225" s="514"/>
      <c r="L225" s="514"/>
      <c r="M225" s="514"/>
      <c r="N225" s="514"/>
      <c r="O225" s="514"/>
      <c r="P225" s="514"/>
      <c r="Q225" s="514"/>
      <c r="R225" s="514"/>
      <c r="S225" s="515"/>
      <c r="T225" s="515"/>
      <c r="U225" s="515"/>
    </row>
    <row r="226" s="518" customFormat="true" ht="15" hidden="false" customHeight="true" outlineLevel="0" collapsed="false">
      <c r="A226" s="514"/>
      <c r="B226" s="514"/>
      <c r="C226" s="514"/>
      <c r="D226" s="514"/>
      <c r="E226" s="514"/>
      <c r="F226" s="514"/>
      <c r="G226" s="514"/>
      <c r="H226" s="514"/>
      <c r="I226" s="514"/>
      <c r="J226" s="514"/>
      <c r="K226" s="514"/>
      <c r="L226" s="514"/>
      <c r="M226" s="514"/>
      <c r="N226" s="514"/>
      <c r="O226" s="514"/>
      <c r="P226" s="514"/>
      <c r="Q226" s="514"/>
      <c r="R226" s="514"/>
      <c r="S226" s="517"/>
      <c r="T226" s="517"/>
      <c r="U226" s="517"/>
    </row>
    <row r="227" s="518" customFormat="true" ht="15" hidden="false" customHeight="true" outlineLevel="0" collapsed="false">
      <c r="A227" s="514"/>
      <c r="B227" s="514"/>
      <c r="C227" s="514"/>
      <c r="D227" s="514"/>
      <c r="E227" s="514"/>
      <c r="F227" s="514"/>
      <c r="G227" s="514"/>
      <c r="H227" s="514"/>
      <c r="I227" s="514"/>
      <c r="J227" s="514"/>
      <c r="K227" s="514"/>
      <c r="L227" s="514"/>
      <c r="M227" s="514"/>
      <c r="N227" s="514"/>
      <c r="O227" s="514"/>
      <c r="P227" s="514"/>
      <c r="Q227" s="514"/>
      <c r="R227" s="514"/>
      <c r="S227" s="517"/>
      <c r="T227" s="517"/>
      <c r="U227" s="517"/>
    </row>
    <row r="228" s="518" customFormat="true" ht="15" hidden="false" customHeight="true" outlineLevel="0" collapsed="false">
      <c r="A228" s="519" t="s">
        <v>204</v>
      </c>
      <c r="B228" s="519"/>
      <c r="C228" s="519"/>
      <c r="D228" s="519"/>
      <c r="E228" s="519"/>
      <c r="F228" s="519"/>
      <c r="G228" s="519"/>
      <c r="H228" s="519"/>
      <c r="I228" s="519"/>
      <c r="J228" s="519"/>
      <c r="K228" s="519"/>
      <c r="L228" s="519"/>
      <c r="M228" s="519"/>
      <c r="N228" s="519"/>
      <c r="O228" s="519"/>
      <c r="P228" s="519"/>
      <c r="Q228" s="519"/>
      <c r="R228" s="519"/>
      <c r="S228" s="517"/>
      <c r="T228" s="517"/>
      <c r="U228" s="517"/>
    </row>
    <row r="229" s="518" customFormat="true" ht="15" hidden="false" customHeight="true" outlineLevel="0" collapsed="false">
      <c r="A229" s="519"/>
      <c r="B229" s="519"/>
      <c r="C229" s="519"/>
      <c r="D229" s="519"/>
      <c r="E229" s="519"/>
      <c r="F229" s="519"/>
      <c r="G229" s="519"/>
      <c r="H229" s="519"/>
      <c r="I229" s="519"/>
      <c r="J229" s="519"/>
      <c r="K229" s="519"/>
      <c r="L229" s="519"/>
      <c r="M229" s="519"/>
      <c r="N229" s="519"/>
      <c r="O229" s="519"/>
      <c r="P229" s="519"/>
      <c r="Q229" s="519"/>
      <c r="R229" s="519"/>
      <c r="S229" s="517"/>
      <c r="T229" s="517"/>
      <c r="U229" s="517"/>
    </row>
    <row r="230" s="518" customFormat="true" ht="30.75" hidden="false" customHeight="true" outlineLevel="0" collapsed="false">
      <c r="A230" s="514" t="s">
        <v>205</v>
      </c>
      <c r="B230" s="514"/>
      <c r="C230" s="514"/>
      <c r="D230" s="514"/>
      <c r="E230" s="514"/>
      <c r="F230" s="514"/>
      <c r="G230" s="514"/>
      <c r="H230" s="514"/>
      <c r="I230" s="514"/>
      <c r="J230" s="514"/>
      <c r="K230" s="514"/>
      <c r="L230" s="514"/>
      <c r="M230" s="514"/>
      <c r="N230" s="514"/>
      <c r="O230" s="514"/>
      <c r="P230" s="514"/>
      <c r="Q230" s="514"/>
      <c r="R230" s="514"/>
      <c r="S230" s="517"/>
      <c r="T230" s="517"/>
      <c r="U230" s="517"/>
    </row>
    <row r="231" s="518" customFormat="true" ht="15" hidden="false" customHeight="true" outlineLevel="0" collapsed="false">
      <c r="A231" s="519"/>
      <c r="B231" s="519"/>
      <c r="C231" s="519"/>
      <c r="D231" s="519"/>
      <c r="E231" s="519"/>
      <c r="F231" s="519"/>
      <c r="G231" s="519"/>
      <c r="H231" s="519"/>
      <c r="I231" s="519"/>
      <c r="J231" s="519"/>
      <c r="K231" s="519"/>
      <c r="L231" s="519"/>
      <c r="M231" s="519"/>
      <c r="N231" s="519"/>
      <c r="O231" s="519"/>
      <c r="P231" s="519"/>
      <c r="Q231" s="519"/>
      <c r="R231" s="519"/>
      <c r="S231" s="517"/>
      <c r="T231" s="517"/>
      <c r="U231" s="517"/>
    </row>
    <row r="232" s="521" customFormat="true" ht="15" hidden="false" customHeight="true" outlineLevel="0" collapsed="false">
      <c r="A232" s="514" t="s">
        <v>206</v>
      </c>
      <c r="B232" s="514"/>
      <c r="C232" s="514"/>
      <c r="D232" s="514"/>
      <c r="E232" s="514"/>
      <c r="F232" s="514"/>
      <c r="G232" s="514"/>
      <c r="H232" s="514"/>
      <c r="I232" s="514"/>
      <c r="J232" s="514"/>
      <c r="K232" s="514"/>
      <c r="L232" s="514"/>
      <c r="M232" s="514"/>
      <c r="N232" s="514"/>
      <c r="O232" s="514"/>
      <c r="P232" s="514"/>
      <c r="Q232" s="514"/>
      <c r="R232" s="514"/>
      <c r="S232" s="520"/>
      <c r="T232" s="520"/>
      <c r="U232" s="520"/>
    </row>
    <row r="233" s="521" customFormat="true" ht="15" hidden="false" customHeight="true" outlineLevel="0" collapsed="false">
      <c r="A233" s="514"/>
      <c r="B233" s="514"/>
      <c r="C233" s="514"/>
      <c r="D233" s="514"/>
      <c r="E233" s="514"/>
      <c r="F233" s="514"/>
      <c r="G233" s="514"/>
      <c r="H233" s="514"/>
      <c r="I233" s="514"/>
      <c r="J233" s="514"/>
      <c r="K233" s="514"/>
      <c r="L233" s="514"/>
      <c r="M233" s="514"/>
      <c r="N233" s="514"/>
      <c r="O233" s="514"/>
      <c r="P233" s="514"/>
      <c r="Q233" s="514"/>
      <c r="R233" s="514"/>
      <c r="S233" s="520"/>
      <c r="T233" s="520"/>
      <c r="U233" s="520"/>
    </row>
    <row r="234" s="521" customFormat="true" ht="125.25" hidden="false" customHeight="true" outlineLevel="0" collapsed="false">
      <c r="A234" s="522" t="s">
        <v>207</v>
      </c>
      <c r="B234" s="522"/>
      <c r="C234" s="522"/>
      <c r="D234" s="522"/>
      <c r="E234" s="522"/>
      <c r="F234" s="522"/>
      <c r="G234" s="522"/>
      <c r="H234" s="522"/>
      <c r="I234" s="522"/>
      <c r="J234" s="522"/>
      <c r="K234" s="522"/>
      <c r="L234" s="522"/>
      <c r="M234" s="522"/>
      <c r="N234" s="522"/>
      <c r="O234" s="522"/>
      <c r="P234" s="522"/>
      <c r="Q234" s="522"/>
      <c r="R234" s="522"/>
      <c r="S234" s="520"/>
      <c r="T234" s="520"/>
      <c r="U234" s="520"/>
    </row>
    <row r="235" s="521" customFormat="true" ht="57.75" hidden="false" customHeight="true" outlineLevel="0" collapsed="false">
      <c r="A235" s="522" t="s">
        <v>208</v>
      </c>
      <c r="B235" s="522"/>
      <c r="C235" s="522"/>
      <c r="D235" s="522"/>
      <c r="E235" s="522"/>
      <c r="F235" s="522"/>
      <c r="G235" s="522"/>
      <c r="H235" s="522"/>
      <c r="I235" s="522"/>
      <c r="J235" s="522"/>
      <c r="K235" s="522"/>
      <c r="L235" s="522"/>
      <c r="M235" s="522"/>
      <c r="N235" s="522"/>
      <c r="O235" s="522"/>
      <c r="P235" s="522"/>
      <c r="Q235" s="522"/>
      <c r="R235" s="522"/>
      <c r="S235" s="520"/>
      <c r="T235" s="520"/>
      <c r="U235" s="520"/>
    </row>
    <row r="236" s="397" customFormat="true" ht="6.75" hidden="false" customHeight="true" outlineLevel="0" collapsed="false">
      <c r="A236" s="195"/>
      <c r="B236" s="195"/>
      <c r="C236" s="195"/>
      <c r="D236" s="195"/>
      <c r="E236" s="195"/>
      <c r="F236" s="396"/>
      <c r="G236" s="396"/>
      <c r="H236" s="396"/>
      <c r="I236" s="396"/>
      <c r="J236" s="396"/>
      <c r="K236" s="396"/>
      <c r="L236" s="396"/>
      <c r="M236" s="396"/>
      <c r="O236" s="195"/>
      <c r="Q236" s="195"/>
      <c r="R236" s="398"/>
      <c r="S236" s="195"/>
      <c r="T236" s="195"/>
      <c r="U236" s="195"/>
    </row>
    <row r="237" s="397" customFormat="true" ht="81" hidden="false" customHeight="true" outlineLevel="0" collapsed="false">
      <c r="A237" s="523" t="s">
        <v>209</v>
      </c>
      <c r="B237" s="523"/>
      <c r="C237" s="523"/>
      <c r="D237" s="523"/>
      <c r="E237" s="523"/>
      <c r="F237" s="523"/>
      <c r="G237" s="523"/>
      <c r="H237" s="523"/>
      <c r="I237" s="523"/>
      <c r="J237" s="523"/>
      <c r="K237" s="523"/>
      <c r="L237" s="523"/>
      <c r="M237" s="523"/>
      <c r="N237" s="523"/>
      <c r="O237" s="523"/>
      <c r="P237" s="523"/>
      <c r="Q237" s="523"/>
      <c r="R237" s="523"/>
      <c r="S237" s="195"/>
      <c r="T237" s="195"/>
      <c r="U237" s="195"/>
    </row>
    <row r="238" s="397" customFormat="true" ht="15" hidden="false" customHeight="false" outlineLevel="0" collapsed="false">
      <c r="A238" s="195"/>
      <c r="B238" s="195"/>
      <c r="C238" s="195"/>
      <c r="D238" s="195"/>
      <c r="E238" s="195"/>
      <c r="F238" s="396"/>
      <c r="G238" s="396"/>
      <c r="H238" s="396"/>
      <c r="I238" s="396"/>
      <c r="J238" s="396"/>
      <c r="K238" s="396"/>
      <c r="L238" s="396"/>
      <c r="M238" s="396"/>
      <c r="O238" s="195"/>
      <c r="Q238" s="195"/>
      <c r="R238" s="398"/>
      <c r="S238" s="195"/>
      <c r="T238" s="195"/>
      <c r="U238" s="195"/>
    </row>
    <row r="239" s="397" customFormat="true" ht="97.5" hidden="false" customHeight="true" outlineLevel="0" collapsed="false">
      <c r="A239" s="524" t="s">
        <v>210</v>
      </c>
      <c r="B239" s="524"/>
      <c r="C239" s="524"/>
      <c r="D239" s="524"/>
      <c r="E239" s="524"/>
      <c r="F239" s="524"/>
      <c r="G239" s="524"/>
      <c r="H239" s="524"/>
      <c r="I239" s="524"/>
      <c r="J239" s="524"/>
      <c r="K239" s="524"/>
      <c r="L239" s="524"/>
      <c r="M239" s="524"/>
      <c r="N239" s="524"/>
      <c r="O239" s="524"/>
      <c r="P239" s="524"/>
      <c r="Q239" s="524"/>
      <c r="R239" s="524"/>
      <c r="S239" s="195"/>
      <c r="T239" s="195"/>
      <c r="U239" s="195"/>
    </row>
    <row r="240" s="397" customFormat="true" ht="15" hidden="false" customHeight="false" outlineLevel="0" collapsed="false">
      <c r="A240" s="195"/>
      <c r="B240" s="195"/>
      <c r="C240" s="195"/>
      <c r="D240" s="195"/>
      <c r="E240" s="195"/>
      <c r="F240" s="396"/>
      <c r="G240" s="396"/>
      <c r="H240" s="396"/>
      <c r="I240" s="396"/>
      <c r="J240" s="396"/>
      <c r="K240" s="396"/>
      <c r="L240" s="396"/>
      <c r="M240" s="396"/>
      <c r="O240" s="195"/>
      <c r="Q240" s="195"/>
      <c r="R240" s="398"/>
      <c r="S240" s="195"/>
      <c r="T240" s="195"/>
      <c r="U240" s="195"/>
    </row>
    <row r="241" s="397" customFormat="true" ht="15" hidden="false" customHeight="false" outlineLevel="0" collapsed="false">
      <c r="A241" s="195"/>
      <c r="B241" s="195"/>
      <c r="C241" s="195"/>
      <c r="D241" s="195"/>
      <c r="E241" s="195"/>
      <c r="F241" s="396"/>
      <c r="G241" s="396"/>
      <c r="H241" s="396"/>
      <c r="I241" s="396"/>
      <c r="J241" s="396"/>
      <c r="K241" s="396"/>
      <c r="L241" s="396"/>
      <c r="M241" s="396"/>
      <c r="O241" s="195"/>
      <c r="Q241" s="195"/>
      <c r="R241" s="398"/>
      <c r="S241" s="195"/>
      <c r="T241" s="195"/>
      <c r="U241" s="195"/>
    </row>
    <row r="242" s="397" customFormat="true" ht="15" hidden="false" customHeight="false" outlineLevel="0" collapsed="false">
      <c r="A242" s="195"/>
      <c r="B242" s="195"/>
      <c r="C242" s="195"/>
      <c r="D242" s="195"/>
      <c r="E242" s="195"/>
      <c r="F242" s="396"/>
      <c r="G242" s="396"/>
      <c r="H242" s="396"/>
      <c r="I242" s="396"/>
      <c r="J242" s="396"/>
      <c r="K242" s="396"/>
      <c r="L242" s="396"/>
      <c r="M242" s="396"/>
      <c r="O242" s="195"/>
      <c r="Q242" s="195"/>
      <c r="R242" s="398"/>
      <c r="S242" s="195"/>
      <c r="T242" s="195"/>
      <c r="U242" s="195"/>
    </row>
    <row r="243" s="397" customFormat="true" ht="15" hidden="false" customHeight="false" outlineLevel="0" collapsed="false">
      <c r="A243" s="195"/>
      <c r="B243" s="195"/>
      <c r="C243" s="195"/>
      <c r="D243" s="195"/>
      <c r="E243" s="195"/>
      <c r="F243" s="396"/>
      <c r="G243" s="396"/>
      <c r="H243" s="396"/>
      <c r="I243" s="396"/>
      <c r="J243" s="396"/>
      <c r="K243" s="396"/>
      <c r="L243" s="396"/>
      <c r="M243" s="396"/>
      <c r="O243" s="195"/>
      <c r="Q243" s="195"/>
      <c r="R243" s="398"/>
      <c r="S243" s="195"/>
      <c r="T243" s="195"/>
      <c r="U243" s="195"/>
    </row>
  </sheetData>
  <sheetProtection sheet="true" password="ccf6" objects="true" scenarios="true"/>
  <mergeCells count="71">
    <mergeCell ref="A6:A7"/>
    <mergeCell ref="B6:B7"/>
    <mergeCell ref="C6:C7"/>
    <mergeCell ref="D6:D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A76:E76"/>
    <mergeCell ref="N76:R76"/>
    <mergeCell ref="A79:R79"/>
    <mergeCell ref="A81:D81"/>
    <mergeCell ref="A83:D83"/>
    <mergeCell ref="A88:D88"/>
    <mergeCell ref="A90:D90"/>
    <mergeCell ref="A95:D95"/>
    <mergeCell ref="A97:D97"/>
    <mergeCell ref="A102:D102"/>
    <mergeCell ref="A104:D104"/>
    <mergeCell ref="A109:D109"/>
    <mergeCell ref="A111:D111"/>
    <mergeCell ref="A116:D116"/>
    <mergeCell ref="A118:D118"/>
    <mergeCell ref="A123:D123"/>
    <mergeCell ref="A125:D125"/>
    <mergeCell ref="A130:D130"/>
    <mergeCell ref="A132:D132"/>
    <mergeCell ref="A137:D137"/>
    <mergeCell ref="A139:D139"/>
    <mergeCell ref="A144:D144"/>
    <mergeCell ref="A146:D146"/>
    <mergeCell ref="A151:D151"/>
    <mergeCell ref="A153:D153"/>
    <mergeCell ref="A158:D158"/>
    <mergeCell ref="A160:D160"/>
    <mergeCell ref="A165:D165"/>
    <mergeCell ref="A167:D167"/>
    <mergeCell ref="A172:D172"/>
    <mergeCell ref="A174:D174"/>
    <mergeCell ref="A179:D179"/>
    <mergeCell ref="A181:D181"/>
    <mergeCell ref="A186:D186"/>
    <mergeCell ref="A188:D188"/>
    <mergeCell ref="A193:D193"/>
    <mergeCell ref="A195:D195"/>
    <mergeCell ref="A200:D200"/>
    <mergeCell ref="A202:D202"/>
    <mergeCell ref="A207:D207"/>
    <mergeCell ref="A209:D209"/>
    <mergeCell ref="A214:D214"/>
    <mergeCell ref="A216:D216"/>
    <mergeCell ref="A222:R222"/>
    <mergeCell ref="A224:R226"/>
    <mergeCell ref="A228:R228"/>
    <mergeCell ref="A230:R230"/>
    <mergeCell ref="A232:R232"/>
    <mergeCell ref="A234:R234"/>
    <mergeCell ref="A235:R235"/>
    <mergeCell ref="A237:R237"/>
    <mergeCell ref="A239:R239"/>
  </mergeCells>
  <dataValidations count="5">
    <dataValidation allowBlank="true" operator="between" showDropDown="false" showErrorMessage="true" showInputMessage="true" sqref="E11:E74 E84 E89 E91 E93 E96 E98 E100 E103 E105 E107 E110 E112 E114 E117 E119 E121 E124 E126 E128 E131 E133 E135 E138 E140 E142 E145 E147 E149 E152 E154 E156 E159 E161 E163 E166 E168 E170 E173 E175 E177 E180 E182 E184 E187 E189 E191 E194 E196 E198 E201 E203 E205 E208 E210 E212 E215 E217 E219" type="list">
      <formula1>$V$10:$V$11</formula1>
      <formula2>0</formula2>
    </dataValidation>
    <dataValidation allowBlank="true" operator="between" showDropDown="false" showErrorMessage="true" showInputMessage="true" sqref="C70:C74" type="list">
      <formula1>$T$11:$T$12</formula1>
      <formula2>0</formula2>
    </dataValidation>
    <dataValidation allowBlank="true" operator="between" showDropDown="false" showErrorMessage="true" showInputMessage="true" sqref="C4:E5 C9:E9" type="list">
      <formula1>#ref!</formula1>
      <formula2>0</formula2>
    </dataValidation>
    <dataValidation allowBlank="true" operator="between" showDropDown="false" showErrorMessage="true" showInputMessage="true" sqref="E10 E82 E86" type="list">
      <formula1>$V$17:$V$18</formula1>
      <formula2>0</formula2>
    </dataValidation>
    <dataValidation allowBlank="true" operator="between" showDropDown="false" showErrorMessage="true" showInputMessage="true" sqref="D70:D74 D84 D89 D91 D93 D96 D98 D100 D103 D105 D107 D110 D112 D114 D117 D119 D121 D124 D126 D128 D131 D133 D135 D138 D140 D142 D145 D147 D149 D152 D154 D156 D159 D161 D163 D166 D168 D170 D173 D175 D177 D180 D182 D184 D187 D189 D191 D194 D196 D198 D201 D203 D205 D208 D210 D212 D215 D217 D219" type="list">
      <formula1>$T$11:$T$15</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true"/>
  </sheetPr>
  <dimension ref="A1:W145"/>
  <sheetViews>
    <sheetView showFormulas="false" showGridLines="true" showRowColHeaders="true" showZeros="true" rightToLeft="false" tabSelected="false" showOutlineSymbols="true" defaultGridColor="true" view="pageBreakPreview" topLeftCell="A1" colorId="64" zoomScale="58" zoomScaleNormal="80" zoomScalePageLayoutView="58" workbookViewId="0">
      <selection pane="topLeft" activeCell="D2" activeCellId="0" sqref="D2"/>
    </sheetView>
  </sheetViews>
  <sheetFormatPr defaultColWidth="9.13671875" defaultRowHeight="15" zeroHeight="false" outlineLevelRow="0" outlineLevelCol="0"/>
  <cols>
    <col collapsed="false" customWidth="true" hidden="false" outlineLevel="0" max="2" min="1" style="195" width="7.29"/>
    <col collapsed="false" customWidth="true" hidden="false" outlineLevel="0" max="5" min="3" style="195" width="19"/>
    <col collapsed="false" customWidth="true" hidden="false" outlineLevel="0" max="6" min="6" style="195" width="10.42"/>
    <col collapsed="false" customWidth="true" hidden="false" outlineLevel="0" max="7" min="7" style="195" width="7.57"/>
    <col collapsed="false" customWidth="true" hidden="false" outlineLevel="0" max="8" min="8" style="195" width="8.14"/>
    <col collapsed="false" customWidth="true" hidden="false" outlineLevel="0" max="9" min="9" style="195" width="8.86"/>
    <col collapsed="false" customWidth="true" hidden="false" outlineLevel="0" max="10" min="10" style="195" width="9.71"/>
    <col collapsed="false" customWidth="true" hidden="false" outlineLevel="0" max="11" min="11" style="195" width="9"/>
    <col collapsed="false" customWidth="true" hidden="false" outlineLevel="0" max="12" min="12" style="195" width="11.42"/>
    <col collapsed="false" customWidth="true" hidden="false" outlineLevel="0" max="13" min="13" style="195" width="8.57"/>
    <col collapsed="false" customWidth="true" hidden="false" outlineLevel="0" max="14" min="14" style="195" width="9.29"/>
    <col collapsed="false" customWidth="true" hidden="false" outlineLevel="0" max="15" min="15" style="397" width="10.85"/>
    <col collapsed="false" customWidth="true" hidden="false" outlineLevel="0" max="16" min="16" style="195" width="11.14"/>
    <col collapsed="false" customWidth="true" hidden="false" outlineLevel="0" max="17" min="17" style="397" width="9.42"/>
    <col collapsed="false" customWidth="true" hidden="false" outlineLevel="0" max="18" min="18" style="195" width="10.12"/>
    <col collapsed="false" customWidth="true" hidden="false" outlineLevel="0" max="19" min="19" style="398" width="9.59"/>
    <col collapsed="false" customWidth="true" hidden="true" outlineLevel="0" max="20" min="20" style="195" width="11.52"/>
    <col collapsed="false" customWidth="false" hidden="true" outlineLevel="0" max="22" min="21" style="195" width="9.13"/>
    <col collapsed="false" customWidth="false" hidden="true" outlineLevel="0" max="23" min="23" style="397" width="9.13"/>
    <col collapsed="false" customWidth="true" hidden="true" outlineLevel="0" max="24" min="24" style="397" width="11.52"/>
    <col collapsed="false" customWidth="false" hidden="false" outlineLevel="0" max="1025" min="25" style="195" width="9.13"/>
  </cols>
  <sheetData>
    <row r="1" customFormat="false" ht="42" hidden="false" customHeight="true" outlineLevel="0" collapsed="false">
      <c r="A1" s="525" t="s">
        <v>211</v>
      </c>
      <c r="B1" s="525" t="s">
        <v>212</v>
      </c>
      <c r="C1" s="525" t="s">
        <v>213</v>
      </c>
      <c r="D1" s="355" t="s">
        <v>105</v>
      </c>
      <c r="E1" s="525" t="s">
        <v>214</v>
      </c>
      <c r="F1" s="355" t="s">
        <v>215</v>
      </c>
      <c r="G1" s="526" t="s">
        <v>216</v>
      </c>
      <c r="H1" s="527" t="s">
        <v>217</v>
      </c>
      <c r="I1" s="528" t="s">
        <v>218</v>
      </c>
      <c r="J1" s="528" t="s">
        <v>219</v>
      </c>
      <c r="K1" s="528" t="s">
        <v>220</v>
      </c>
      <c r="L1" s="526" t="s">
        <v>221</v>
      </c>
      <c r="M1" s="528" t="s">
        <v>222</v>
      </c>
      <c r="N1" s="528" t="s">
        <v>223</v>
      </c>
      <c r="O1" s="526" t="s">
        <v>224</v>
      </c>
      <c r="P1" s="526" t="s">
        <v>225</v>
      </c>
      <c r="Q1" s="526" t="s">
        <v>226</v>
      </c>
      <c r="R1" s="526" t="s">
        <v>227</v>
      </c>
      <c r="S1" s="526" t="s">
        <v>228</v>
      </c>
      <c r="T1" s="529" t="s">
        <v>226</v>
      </c>
    </row>
    <row r="2" customFormat="false" ht="15" hidden="false" customHeight="false" outlineLevel="0" collapsed="false">
      <c r="A2" s="530" t="n">
        <f aca="false">+'Tabela I'!$K$2</f>
        <v>0</v>
      </c>
      <c r="B2" s="530" t="n">
        <f aca="false">+'Tabela I'!$K$1</f>
        <v>2020</v>
      </c>
      <c r="C2" s="531" t="str">
        <f aca="false">+'Tabela III'!B10</f>
        <v>Bosiljka Rudeš</v>
      </c>
      <c r="D2" s="531"/>
      <c r="E2" s="531" t="str">
        <f aca="false">+'Tabela III'!D10</f>
        <v>Predsjednik suda *</v>
      </c>
      <c r="F2" s="531" t="n">
        <f aca="false">+'Tabela III'!E10</f>
        <v>0</v>
      </c>
      <c r="G2" s="531" t="n">
        <f aca="false">+'Tabela III'!F10</f>
        <v>57</v>
      </c>
      <c r="H2" s="531" t="n">
        <f aca="false">+'Tabela III'!G10</f>
        <v>10</v>
      </c>
      <c r="I2" s="531" t="n">
        <f aca="false">+'Tabela III'!H10</f>
        <v>25</v>
      </c>
      <c r="J2" s="531" t="n">
        <f aca="false">+'Tabela III'!I10</f>
        <v>10</v>
      </c>
      <c r="K2" s="531" t="n">
        <f aca="false">+'Tabela III'!J10</f>
        <v>0</v>
      </c>
      <c r="L2" s="531" t="n">
        <f aca="false">+'Tabela III'!K10</f>
        <v>0</v>
      </c>
      <c r="M2" s="531" t="n">
        <f aca="false">+'Tabela III'!L10</f>
        <v>0</v>
      </c>
      <c r="N2" s="531" t="n">
        <f aca="false">+'Tabela III'!M10</f>
        <v>0</v>
      </c>
      <c r="O2" s="531" t="str">
        <f aca="false">+'Tabela III'!N10</f>
        <v/>
      </c>
      <c r="P2" s="531" t="str">
        <f aca="false">+'Tabela III'!O10</f>
        <v/>
      </c>
      <c r="Q2" s="531" t="str">
        <f aca="false">+'Tabela III'!P10</f>
        <v/>
      </c>
      <c r="R2" s="531" t="str">
        <f aca="false">+'Tabela III'!Q10</f>
        <v/>
      </c>
      <c r="S2" s="531" t="str">
        <f aca="false">+'Tabela III'!R10</f>
        <v/>
      </c>
      <c r="W2" s="142" t="s">
        <v>84</v>
      </c>
    </row>
    <row r="3" customFormat="false" ht="15" hidden="false" customHeight="false" outlineLevel="0" collapsed="false">
      <c r="A3" s="530" t="n">
        <f aca="false">+'Tabela I'!$K$2</f>
        <v>0</v>
      </c>
      <c r="B3" s="530" t="n">
        <f aca="false">+'Tabela I'!$K$1</f>
        <v>2020</v>
      </c>
      <c r="C3" s="531" t="str">
        <f aca="false">'Tabela III'!B11</f>
        <v>Mile Zeljko</v>
      </c>
      <c r="D3" s="531" t="str">
        <f aca="false">+'Tabela III'!C11</f>
        <v>sudsko odjeljenje</v>
      </c>
      <c r="E3" s="531" t="str">
        <f aca="false">+'Tabela III'!D11</f>
        <v>sudija</v>
      </c>
      <c r="F3" s="531" t="n">
        <f aca="false">+'Tabela III'!E11</f>
        <v>0</v>
      </c>
      <c r="G3" s="531" t="n">
        <f aca="false">+'Tabela III'!F11</f>
        <v>16</v>
      </c>
      <c r="H3" s="531" t="n">
        <f aca="false">+'Tabela III'!G11</f>
        <v>29</v>
      </c>
      <c r="I3" s="531" t="n">
        <f aca="false">+'Tabela III'!H11</f>
        <v>18</v>
      </c>
      <c r="J3" s="531" t="n">
        <f aca="false">+'Tabela III'!I11</f>
        <v>16</v>
      </c>
      <c r="K3" s="531" t="n">
        <f aca="false">+'Tabela III'!J11</f>
        <v>6</v>
      </c>
      <c r="L3" s="531" t="n">
        <f aca="false">+'Tabela III'!K11</f>
        <v>0</v>
      </c>
      <c r="M3" s="531" t="n">
        <f aca="false">+'Tabela III'!L11</f>
        <v>7</v>
      </c>
      <c r="N3" s="531" t="n">
        <f aca="false">+'Tabela III'!M11</f>
        <v>0</v>
      </c>
      <c r="O3" s="531" t="str">
        <f aca="false">+'Tabela III'!N11</f>
        <v/>
      </c>
      <c r="P3" s="531" t="str">
        <f aca="false">+'Tabela III'!O11</f>
        <v/>
      </c>
      <c r="Q3" s="531" t="str">
        <f aca="false">+'Tabela III'!P11</f>
        <v/>
      </c>
      <c r="R3" s="531" t="str">
        <f aca="false">+'Tabela III'!Q11</f>
        <v/>
      </c>
      <c r="S3" s="531" t="str">
        <f aca="false">+'Tabela III'!R11</f>
        <v/>
      </c>
      <c r="U3" s="195" t="s">
        <v>118</v>
      </c>
      <c r="W3" s="142" t="s">
        <v>85</v>
      </c>
    </row>
    <row r="4" customFormat="false" ht="15" hidden="false" customHeight="false" outlineLevel="0" collapsed="false">
      <c r="A4" s="530" t="n">
        <f aca="false">+'Tabela I'!$K$2</f>
        <v>0</v>
      </c>
      <c r="B4" s="530" t="n">
        <f aca="false">+'Tabela I'!$K$1</f>
        <v>2020</v>
      </c>
      <c r="C4" s="531" t="str">
        <f aca="false">+'Tabela III'!B12</f>
        <v>Gordana Pažin</v>
      </c>
      <c r="D4" s="531" t="str">
        <f aca="false">+'Tabela III'!C12</f>
        <v>sudsko odjeljenje</v>
      </c>
      <c r="E4" s="531" t="str">
        <f aca="false">+'Tabela III'!D12</f>
        <v>Sudija</v>
      </c>
      <c r="F4" s="531" t="n">
        <f aca="false">+'Tabela III'!E12</f>
        <v>0</v>
      </c>
      <c r="G4" s="531" t="n">
        <f aca="false">+'Tabela III'!F12</f>
        <v>12</v>
      </c>
      <c r="H4" s="531" t="n">
        <f aca="false">+'Tabela III'!G12</f>
        <v>22</v>
      </c>
      <c r="I4" s="531" t="n">
        <f aca="false">+'Tabela III'!H12</f>
        <v>10</v>
      </c>
      <c r="J4" s="531" t="n">
        <f aca="false">+'Tabela III'!I12</f>
        <v>18</v>
      </c>
      <c r="K4" s="531" t="n">
        <f aca="false">+'Tabela III'!J12</f>
        <v>3</v>
      </c>
      <c r="L4" s="531" t="n">
        <f aca="false">+'Tabela III'!K12</f>
        <v>0</v>
      </c>
      <c r="M4" s="531" t="n">
        <f aca="false">+'Tabela III'!L12</f>
        <v>1</v>
      </c>
      <c r="N4" s="531" t="n">
        <f aca="false">+'Tabela III'!M12</f>
        <v>0</v>
      </c>
      <c r="O4" s="531" t="str">
        <f aca="false">+'Tabela III'!N12</f>
        <v/>
      </c>
      <c r="P4" s="531" t="str">
        <f aca="false">+'Tabela III'!O12</f>
        <v/>
      </c>
      <c r="Q4" s="531" t="str">
        <f aca="false">+'Tabela III'!P12</f>
        <v/>
      </c>
      <c r="R4" s="531" t="str">
        <f aca="false">+'Tabela III'!Q12</f>
        <v/>
      </c>
      <c r="S4" s="531" t="str">
        <f aca="false">+'Tabela III'!R12</f>
        <v/>
      </c>
      <c r="U4" s="195" t="s">
        <v>119</v>
      </c>
    </row>
    <row r="5" customFormat="false" ht="15" hidden="false" customHeight="false" outlineLevel="0" collapsed="false">
      <c r="A5" s="530" t="n">
        <f aca="false">+'Tabela I'!$K$2</f>
        <v>0</v>
      </c>
      <c r="B5" s="530" t="n">
        <f aca="false">+'Tabela I'!$K$1</f>
        <v>2020</v>
      </c>
      <c r="C5" s="531" t="str">
        <f aca="false">+'Tabela III'!B13</f>
        <v>Katica Artuković</v>
      </c>
      <c r="D5" s="531" t="str">
        <f aca="false">+'Tabela III'!C13</f>
        <v>sudsko odjeljenje</v>
      </c>
      <c r="E5" s="531" t="str">
        <f aca="false">+'Tabela III'!D13</f>
        <v>Sudija</v>
      </c>
      <c r="F5" s="531" t="n">
        <f aca="false">+'Tabela III'!E13</f>
        <v>0</v>
      </c>
      <c r="G5" s="531" t="n">
        <f aca="false">+'Tabela III'!F13</f>
        <v>169</v>
      </c>
      <c r="H5" s="531" t="n">
        <f aca="false">+'Tabela III'!G13</f>
        <v>4</v>
      </c>
      <c r="I5" s="531" t="n">
        <f aca="false">+'Tabela III'!H13</f>
        <v>4</v>
      </c>
      <c r="J5" s="531" t="n">
        <f aca="false">+'Tabela III'!I13</f>
        <v>2</v>
      </c>
      <c r="K5" s="531" t="n">
        <f aca="false">+'Tabela III'!J13</f>
        <v>1</v>
      </c>
      <c r="L5" s="531" t="n">
        <f aca="false">+'Tabela III'!K13</f>
        <v>0</v>
      </c>
      <c r="M5" s="531" t="n">
        <f aca="false">+'Tabela III'!L13</f>
        <v>1</v>
      </c>
      <c r="N5" s="531" t="n">
        <f aca="false">+'Tabela III'!M13</f>
        <v>0</v>
      </c>
      <c r="O5" s="531" t="str">
        <f aca="false">+'Tabela III'!N13</f>
        <v/>
      </c>
      <c r="P5" s="531" t="str">
        <f aca="false">+'Tabela III'!O13</f>
        <v/>
      </c>
      <c r="Q5" s="531" t="str">
        <f aca="false">+'Tabela III'!P13</f>
        <v/>
      </c>
      <c r="R5" s="531" t="str">
        <f aca="false">+'Tabela III'!Q13</f>
        <v/>
      </c>
      <c r="S5" s="531" t="str">
        <f aca="false">+'Tabela III'!R13</f>
        <v/>
      </c>
    </row>
    <row r="6" customFormat="false" ht="15" hidden="false" customHeight="false" outlineLevel="0" collapsed="false">
      <c r="A6" s="530" t="n">
        <f aca="false">+'Tabela I'!$K$2</f>
        <v>0</v>
      </c>
      <c r="B6" s="530" t="n">
        <f aca="false">+'Tabela I'!$K$1</f>
        <v>2020</v>
      </c>
      <c r="C6" s="531" t="str">
        <f aca="false">+'Tabela III'!B14</f>
        <v>Franjo Ravlija</v>
      </c>
      <c r="D6" s="531" t="str">
        <f aca="false">+'Tabela III'!C14</f>
        <v>sudsko odjeljenje</v>
      </c>
      <c r="E6" s="531" t="str">
        <f aca="false">+'Tabela III'!D14</f>
        <v>Sudija</v>
      </c>
      <c r="F6" s="531" t="n">
        <f aca="false">+'Tabela III'!E14</f>
        <v>0</v>
      </c>
      <c r="G6" s="531" t="n">
        <f aca="false">+'Tabela III'!F14</f>
        <v>47</v>
      </c>
      <c r="H6" s="531" t="n">
        <f aca="false">+'Tabela III'!G14</f>
        <v>8</v>
      </c>
      <c r="I6" s="531" t="n">
        <f aca="false">+'Tabela III'!H14</f>
        <v>24</v>
      </c>
      <c r="J6" s="531" t="n">
        <f aca="false">+'Tabela III'!I14</f>
        <v>7</v>
      </c>
      <c r="K6" s="531" t="n">
        <f aca="false">+'Tabela III'!J14</f>
        <v>1</v>
      </c>
      <c r="L6" s="531" t="n">
        <f aca="false">+'Tabela III'!K14</f>
        <v>0</v>
      </c>
      <c r="M6" s="531" t="n">
        <f aca="false">+'Tabela III'!L14</f>
        <v>0</v>
      </c>
      <c r="N6" s="531" t="n">
        <f aca="false">+'Tabela III'!M14</f>
        <v>0</v>
      </c>
      <c r="O6" s="531" t="str">
        <f aca="false">+'Tabela III'!N14</f>
        <v/>
      </c>
      <c r="P6" s="531" t="str">
        <f aca="false">+'Tabela III'!O14</f>
        <v/>
      </c>
      <c r="Q6" s="531" t="str">
        <f aca="false">+'Tabela III'!P14</f>
        <v/>
      </c>
      <c r="R6" s="531" t="str">
        <f aca="false">+'Tabela III'!Q14</f>
        <v/>
      </c>
      <c r="S6" s="531" t="str">
        <f aca="false">+'Tabela III'!R14</f>
        <v/>
      </c>
    </row>
    <row r="7" customFormat="false" ht="15" hidden="false" customHeight="false" outlineLevel="0" collapsed="false">
      <c r="A7" s="530" t="n">
        <f aca="false">+'Tabela I'!$K$2</f>
        <v>0</v>
      </c>
      <c r="B7" s="530" t="n">
        <f aca="false">+'Tabela I'!$K$1</f>
        <v>2020</v>
      </c>
      <c r="C7" s="531" t="str">
        <f aca="false">+'Tabela III'!B15</f>
        <v/>
      </c>
      <c r="D7" s="531" t="str">
        <f aca="false">+'Tabela III'!C15</f>
        <v/>
      </c>
      <c r="E7" s="531" t="str">
        <f aca="false">+'Tabela III'!D15</f>
        <v/>
      </c>
      <c r="F7" s="531" t="n">
        <f aca="false">+'Tabela III'!E15</f>
        <v>0</v>
      </c>
      <c r="G7" s="531" t="n">
        <f aca="false">+'Tabela III'!F15</f>
        <v>0</v>
      </c>
      <c r="H7" s="531" t="n">
        <f aca="false">+'Tabela III'!G15</f>
        <v>0</v>
      </c>
      <c r="I7" s="531" t="n">
        <f aca="false">+'Tabela III'!H15</f>
        <v>0</v>
      </c>
      <c r="J7" s="531" t="n">
        <f aca="false">+'Tabela III'!I15</f>
        <v>0</v>
      </c>
      <c r="K7" s="531" t="n">
        <f aca="false">+'Tabela III'!J15</f>
        <v>0</v>
      </c>
      <c r="L7" s="531" t="n">
        <f aca="false">+'Tabela III'!K15</f>
        <v>0</v>
      </c>
      <c r="M7" s="531" t="n">
        <f aca="false">+'Tabela III'!L15</f>
        <v>0</v>
      </c>
      <c r="N7" s="531" t="n">
        <f aca="false">+'Tabela III'!M15</f>
        <v>0</v>
      </c>
      <c r="O7" s="531" t="str">
        <f aca="false">+'Tabela III'!N15</f>
        <v/>
      </c>
      <c r="P7" s="531" t="str">
        <f aca="false">+'Tabela III'!O15</f>
        <v/>
      </c>
      <c r="Q7" s="531" t="str">
        <f aca="false">+'Tabela III'!P15</f>
        <v/>
      </c>
      <c r="R7" s="531" t="str">
        <f aca="false">+'Tabela III'!Q15</f>
        <v/>
      </c>
      <c r="S7" s="531" t="str">
        <f aca="false">+'Tabela III'!R15</f>
        <v/>
      </c>
    </row>
    <row r="8" customFormat="false" ht="15" hidden="false" customHeight="false" outlineLevel="0" collapsed="false">
      <c r="A8" s="530" t="n">
        <f aca="false">+'Tabela I'!$K$2</f>
        <v>0</v>
      </c>
      <c r="B8" s="530" t="n">
        <f aca="false">+'Tabela I'!$K$1</f>
        <v>2020</v>
      </c>
      <c r="C8" s="531" t="str">
        <f aca="false">+'Tabela III'!B16</f>
        <v/>
      </c>
      <c r="D8" s="531" t="str">
        <f aca="false">+'Tabela III'!C16</f>
        <v/>
      </c>
      <c r="E8" s="531" t="str">
        <f aca="false">+'Tabela III'!D16</f>
        <v/>
      </c>
      <c r="F8" s="531" t="n">
        <f aca="false">+'Tabela III'!E16</f>
        <v>0</v>
      </c>
      <c r="G8" s="531" t="n">
        <f aca="false">+'Tabela III'!F16</f>
        <v>0</v>
      </c>
      <c r="H8" s="531" t="n">
        <f aca="false">+'Tabela III'!G16</f>
        <v>0</v>
      </c>
      <c r="I8" s="531" t="n">
        <f aca="false">+'Tabela III'!H16</f>
        <v>0</v>
      </c>
      <c r="J8" s="531" t="n">
        <f aca="false">+'Tabela III'!I16</f>
        <v>0</v>
      </c>
      <c r="K8" s="531" t="n">
        <f aca="false">+'Tabela III'!J16</f>
        <v>0</v>
      </c>
      <c r="L8" s="531" t="n">
        <f aca="false">+'Tabela III'!K16</f>
        <v>0</v>
      </c>
      <c r="M8" s="531" t="n">
        <f aca="false">+'Tabela III'!L16</f>
        <v>0</v>
      </c>
      <c r="N8" s="531" t="n">
        <f aca="false">+'Tabela III'!M16</f>
        <v>0</v>
      </c>
      <c r="O8" s="531" t="str">
        <f aca="false">+'Tabela III'!N16</f>
        <v/>
      </c>
      <c r="P8" s="531" t="str">
        <f aca="false">+'Tabela III'!O16</f>
        <v/>
      </c>
      <c r="Q8" s="531" t="str">
        <f aca="false">+'Tabela III'!P16</f>
        <v/>
      </c>
      <c r="R8" s="531" t="str">
        <f aca="false">+'Tabela III'!Q16</f>
        <v/>
      </c>
      <c r="S8" s="531" t="str">
        <f aca="false">+'Tabela III'!R16</f>
        <v/>
      </c>
    </row>
    <row r="9" customFormat="false" ht="15" hidden="false" customHeight="false" outlineLevel="0" collapsed="false">
      <c r="A9" s="530" t="n">
        <f aca="false">+'Tabela I'!$K$2</f>
        <v>0</v>
      </c>
      <c r="B9" s="530" t="n">
        <f aca="false">+'Tabela I'!$K$1</f>
        <v>2020</v>
      </c>
      <c r="C9" s="531" t="str">
        <f aca="false">+'Tabela III'!B17</f>
        <v/>
      </c>
      <c r="D9" s="531" t="str">
        <f aca="false">+'Tabela III'!C17</f>
        <v/>
      </c>
      <c r="E9" s="531" t="str">
        <f aca="false">+'Tabela III'!D17</f>
        <v/>
      </c>
      <c r="F9" s="531" t="n">
        <f aca="false">+'Tabela III'!E17</f>
        <v>0</v>
      </c>
      <c r="G9" s="531" t="n">
        <f aca="false">+'Tabela III'!F17</f>
        <v>0</v>
      </c>
      <c r="H9" s="531" t="n">
        <f aca="false">+'Tabela III'!G17</f>
        <v>0</v>
      </c>
      <c r="I9" s="531" t="n">
        <f aca="false">+'Tabela III'!H17</f>
        <v>0</v>
      </c>
      <c r="J9" s="531" t="n">
        <f aca="false">+'Tabela III'!I17</f>
        <v>0</v>
      </c>
      <c r="K9" s="531" t="n">
        <f aca="false">+'Tabela III'!J17</f>
        <v>0</v>
      </c>
      <c r="L9" s="531" t="n">
        <f aca="false">+'Tabela III'!K17</f>
        <v>0</v>
      </c>
      <c r="M9" s="531" t="n">
        <f aca="false">+'Tabela III'!L17</f>
        <v>0</v>
      </c>
      <c r="N9" s="531" t="n">
        <f aca="false">+'Tabela III'!M17</f>
        <v>0</v>
      </c>
      <c r="O9" s="531" t="str">
        <f aca="false">+'Tabela III'!N17</f>
        <v/>
      </c>
      <c r="P9" s="531" t="str">
        <f aca="false">+'Tabela III'!O17</f>
        <v/>
      </c>
      <c r="Q9" s="531" t="str">
        <f aca="false">+'Tabela III'!P17</f>
        <v/>
      </c>
      <c r="R9" s="531" t="str">
        <f aca="false">+'Tabela III'!Q17</f>
        <v/>
      </c>
      <c r="S9" s="531" t="str">
        <f aca="false">+'Tabela III'!R17</f>
        <v/>
      </c>
    </row>
    <row r="10" customFormat="false" ht="15" hidden="false" customHeight="false" outlineLevel="0" collapsed="false">
      <c r="A10" s="530" t="n">
        <f aca="false">+'Tabela I'!$K$2</f>
        <v>0</v>
      </c>
      <c r="B10" s="530" t="n">
        <f aca="false">+'Tabela I'!$K$1</f>
        <v>2020</v>
      </c>
      <c r="C10" s="531" t="str">
        <f aca="false">+'Tabela III'!B18</f>
        <v/>
      </c>
      <c r="D10" s="531" t="str">
        <f aca="false">+'Tabela III'!C18</f>
        <v/>
      </c>
      <c r="E10" s="531" t="str">
        <f aca="false">+'Tabela III'!D18</f>
        <v/>
      </c>
      <c r="F10" s="531" t="n">
        <f aca="false">+'Tabela III'!E18</f>
        <v>0</v>
      </c>
      <c r="G10" s="531" t="n">
        <f aca="false">+'Tabela III'!F18</f>
        <v>0</v>
      </c>
      <c r="H10" s="531" t="n">
        <f aca="false">+'Tabela III'!G18</f>
        <v>0</v>
      </c>
      <c r="I10" s="531" t="n">
        <f aca="false">+'Tabela III'!H18</f>
        <v>0</v>
      </c>
      <c r="J10" s="531" t="n">
        <f aca="false">+'Tabela III'!I18</f>
        <v>0</v>
      </c>
      <c r="K10" s="531" t="n">
        <f aca="false">+'Tabela III'!J18</f>
        <v>0</v>
      </c>
      <c r="L10" s="531" t="n">
        <f aca="false">+'Tabela III'!K18</f>
        <v>0</v>
      </c>
      <c r="M10" s="531" t="n">
        <f aca="false">+'Tabela III'!L18</f>
        <v>0</v>
      </c>
      <c r="N10" s="531" t="n">
        <f aca="false">+'Tabela III'!M18</f>
        <v>0</v>
      </c>
      <c r="O10" s="531" t="str">
        <f aca="false">+'Tabela III'!N18</f>
        <v/>
      </c>
      <c r="P10" s="531" t="str">
        <f aca="false">+'Tabela III'!O18</f>
        <v/>
      </c>
      <c r="Q10" s="531" t="str">
        <f aca="false">+'Tabela III'!P18</f>
        <v/>
      </c>
      <c r="R10" s="531" t="str">
        <f aca="false">+'Tabela III'!Q18</f>
        <v/>
      </c>
      <c r="S10" s="531" t="str">
        <f aca="false">+'Tabela III'!R18</f>
        <v/>
      </c>
    </row>
    <row r="11" customFormat="false" ht="15" hidden="false" customHeight="false" outlineLevel="0" collapsed="false">
      <c r="A11" s="530" t="n">
        <f aca="false">+'Tabela I'!$K$2</f>
        <v>0</v>
      </c>
      <c r="B11" s="530" t="n">
        <f aca="false">+'Tabela I'!$K$1</f>
        <v>2020</v>
      </c>
      <c r="C11" s="531" t="str">
        <f aca="false">+'Tabela III'!B19</f>
        <v/>
      </c>
      <c r="D11" s="531" t="str">
        <f aca="false">+'Tabela III'!C19</f>
        <v/>
      </c>
      <c r="E11" s="531" t="str">
        <f aca="false">+'Tabela III'!D19</f>
        <v/>
      </c>
      <c r="F11" s="531" t="n">
        <f aca="false">+'Tabela III'!E19</f>
        <v>0</v>
      </c>
      <c r="G11" s="531" t="n">
        <f aca="false">+'Tabela III'!F19</f>
        <v>0</v>
      </c>
      <c r="H11" s="531" t="n">
        <f aca="false">+'Tabela III'!G19</f>
        <v>0</v>
      </c>
      <c r="I11" s="531" t="n">
        <f aca="false">+'Tabela III'!H19</f>
        <v>0</v>
      </c>
      <c r="J11" s="531" t="n">
        <f aca="false">+'Tabela III'!I19</f>
        <v>0</v>
      </c>
      <c r="K11" s="531" t="n">
        <f aca="false">+'Tabela III'!J19</f>
        <v>0</v>
      </c>
      <c r="L11" s="531" t="n">
        <f aca="false">+'Tabela III'!K19</f>
        <v>0</v>
      </c>
      <c r="M11" s="531" t="n">
        <f aca="false">+'Tabela III'!L19</f>
        <v>0</v>
      </c>
      <c r="N11" s="531" t="n">
        <f aca="false">+'Tabela III'!M19</f>
        <v>0</v>
      </c>
      <c r="O11" s="531" t="str">
        <f aca="false">+'Tabela III'!N19</f>
        <v/>
      </c>
      <c r="P11" s="531" t="str">
        <f aca="false">+'Tabela III'!O19</f>
        <v/>
      </c>
      <c r="Q11" s="531" t="str">
        <f aca="false">+'Tabela III'!P19</f>
        <v/>
      </c>
      <c r="R11" s="531" t="str">
        <f aca="false">+'Tabela III'!Q19</f>
        <v/>
      </c>
      <c r="S11" s="531" t="str">
        <f aca="false">+'Tabela III'!R19</f>
        <v/>
      </c>
    </row>
    <row r="12" customFormat="false" ht="15" hidden="false" customHeight="false" outlineLevel="0" collapsed="false">
      <c r="A12" s="530" t="n">
        <f aca="false">+'Tabela I'!$K$2</f>
        <v>0</v>
      </c>
      <c r="B12" s="530" t="n">
        <f aca="false">+'Tabela I'!$K$1</f>
        <v>2020</v>
      </c>
      <c r="C12" s="531" t="str">
        <f aca="false">+'Tabela III'!B20</f>
        <v/>
      </c>
      <c r="D12" s="531" t="str">
        <f aca="false">+'Tabela III'!C20</f>
        <v/>
      </c>
      <c r="E12" s="531" t="str">
        <f aca="false">+'Tabela III'!D20</f>
        <v/>
      </c>
      <c r="F12" s="531" t="n">
        <f aca="false">+'Tabela III'!E20</f>
        <v>0</v>
      </c>
      <c r="G12" s="531" t="n">
        <f aca="false">+'Tabela III'!F20</f>
        <v>0</v>
      </c>
      <c r="H12" s="531" t="n">
        <f aca="false">+'Tabela III'!G20</f>
        <v>0</v>
      </c>
      <c r="I12" s="531" t="n">
        <f aca="false">+'Tabela III'!H20</f>
        <v>0</v>
      </c>
      <c r="J12" s="531" t="n">
        <f aca="false">+'Tabela III'!I20</f>
        <v>0</v>
      </c>
      <c r="K12" s="531" t="n">
        <f aca="false">+'Tabela III'!J20</f>
        <v>0</v>
      </c>
      <c r="L12" s="531" t="n">
        <f aca="false">+'Tabela III'!K20</f>
        <v>0</v>
      </c>
      <c r="M12" s="531" t="n">
        <f aca="false">+'Tabela III'!L20</f>
        <v>0</v>
      </c>
      <c r="N12" s="531" t="n">
        <f aca="false">+'Tabela III'!M20</f>
        <v>0</v>
      </c>
      <c r="O12" s="531" t="str">
        <f aca="false">+'Tabela III'!N20</f>
        <v/>
      </c>
      <c r="P12" s="531" t="str">
        <f aca="false">+'Tabela III'!O20</f>
        <v/>
      </c>
      <c r="Q12" s="531" t="str">
        <f aca="false">+'Tabela III'!P20</f>
        <v/>
      </c>
      <c r="R12" s="531" t="str">
        <f aca="false">+'Tabela III'!Q20</f>
        <v/>
      </c>
      <c r="S12" s="531" t="str">
        <f aca="false">+'Tabela III'!R20</f>
        <v/>
      </c>
    </row>
    <row r="13" customFormat="false" ht="15" hidden="false" customHeight="false" outlineLevel="0" collapsed="false">
      <c r="A13" s="530" t="n">
        <f aca="false">+'Tabela I'!$K$2</f>
        <v>0</v>
      </c>
      <c r="B13" s="530" t="n">
        <f aca="false">+'Tabela I'!$K$1</f>
        <v>2020</v>
      </c>
      <c r="C13" s="531" t="str">
        <f aca="false">+'Tabela III'!B21</f>
        <v/>
      </c>
      <c r="D13" s="531" t="str">
        <f aca="false">+'Tabela III'!C21</f>
        <v/>
      </c>
      <c r="E13" s="531" t="str">
        <f aca="false">+'Tabela III'!D21</f>
        <v/>
      </c>
      <c r="F13" s="531" t="n">
        <f aca="false">+'Tabela III'!E21</f>
        <v>0</v>
      </c>
      <c r="G13" s="531" t="n">
        <f aca="false">+'Tabela III'!F21</f>
        <v>0</v>
      </c>
      <c r="H13" s="531" t="n">
        <f aca="false">+'Tabela III'!G21</f>
        <v>0</v>
      </c>
      <c r="I13" s="531" t="n">
        <f aca="false">+'Tabela III'!H21</f>
        <v>0</v>
      </c>
      <c r="J13" s="531" t="n">
        <f aca="false">+'Tabela III'!I21</f>
        <v>0</v>
      </c>
      <c r="K13" s="531" t="n">
        <f aca="false">+'Tabela III'!J21</f>
        <v>0</v>
      </c>
      <c r="L13" s="531" t="n">
        <f aca="false">+'Tabela III'!K21</f>
        <v>0</v>
      </c>
      <c r="M13" s="531" t="n">
        <f aca="false">+'Tabela III'!L21</f>
        <v>0</v>
      </c>
      <c r="N13" s="531" t="n">
        <f aca="false">+'Tabela III'!M21</f>
        <v>0</v>
      </c>
      <c r="O13" s="531" t="str">
        <f aca="false">+'Tabela III'!N21</f>
        <v/>
      </c>
      <c r="P13" s="531" t="str">
        <f aca="false">+'Tabela III'!O21</f>
        <v/>
      </c>
      <c r="Q13" s="531" t="str">
        <f aca="false">+'Tabela III'!P21</f>
        <v/>
      </c>
      <c r="R13" s="531" t="str">
        <f aca="false">+'Tabela III'!Q21</f>
        <v/>
      </c>
      <c r="S13" s="531" t="str">
        <f aca="false">+'Tabela III'!R21</f>
        <v/>
      </c>
    </row>
    <row r="14" customFormat="false" ht="15" hidden="false" customHeight="false" outlineLevel="0" collapsed="false">
      <c r="A14" s="530" t="n">
        <f aca="false">+'Tabela I'!$K$2</f>
        <v>0</v>
      </c>
      <c r="B14" s="530" t="n">
        <f aca="false">+'Tabela I'!$K$1</f>
        <v>2020</v>
      </c>
      <c r="C14" s="531" t="str">
        <f aca="false">+'Tabela III'!B22</f>
        <v/>
      </c>
      <c r="D14" s="531" t="str">
        <f aca="false">+'Tabela III'!C22</f>
        <v/>
      </c>
      <c r="E14" s="531" t="str">
        <f aca="false">+'Tabela III'!D22</f>
        <v/>
      </c>
      <c r="F14" s="531" t="n">
        <f aca="false">+'Tabela III'!E22</f>
        <v>0</v>
      </c>
      <c r="G14" s="531" t="n">
        <f aca="false">+'Tabela III'!F22</f>
        <v>0</v>
      </c>
      <c r="H14" s="531" t="n">
        <f aca="false">+'Tabela III'!G22</f>
        <v>0</v>
      </c>
      <c r="I14" s="531" t="n">
        <f aca="false">+'Tabela III'!H22</f>
        <v>0</v>
      </c>
      <c r="J14" s="531" t="n">
        <f aca="false">+'Tabela III'!I22</f>
        <v>0</v>
      </c>
      <c r="K14" s="531" t="n">
        <f aca="false">+'Tabela III'!J22</f>
        <v>0</v>
      </c>
      <c r="L14" s="531" t="n">
        <f aca="false">+'Tabela III'!K22</f>
        <v>0</v>
      </c>
      <c r="M14" s="531" t="n">
        <f aca="false">+'Tabela III'!L22</f>
        <v>0</v>
      </c>
      <c r="N14" s="531" t="n">
        <f aca="false">+'Tabela III'!M22</f>
        <v>0</v>
      </c>
      <c r="O14" s="531" t="str">
        <f aca="false">+'Tabela III'!N22</f>
        <v/>
      </c>
      <c r="P14" s="531" t="str">
        <f aca="false">+'Tabela III'!O22</f>
        <v/>
      </c>
      <c r="Q14" s="531" t="str">
        <f aca="false">+'Tabela III'!P22</f>
        <v/>
      </c>
      <c r="R14" s="531" t="str">
        <f aca="false">+'Tabela III'!Q22</f>
        <v/>
      </c>
      <c r="S14" s="531" t="str">
        <f aca="false">+'Tabela III'!R22</f>
        <v/>
      </c>
    </row>
    <row r="15" customFormat="false" ht="15" hidden="false" customHeight="false" outlineLevel="0" collapsed="false">
      <c r="A15" s="530" t="n">
        <f aca="false">+'Tabela I'!$K$2</f>
        <v>0</v>
      </c>
      <c r="B15" s="530" t="n">
        <f aca="false">+'Tabela I'!$K$1</f>
        <v>2020</v>
      </c>
      <c r="C15" s="531" t="str">
        <f aca="false">+'Tabela III'!B23</f>
        <v/>
      </c>
      <c r="D15" s="531" t="str">
        <f aca="false">+'Tabela III'!C23</f>
        <v/>
      </c>
      <c r="E15" s="531" t="str">
        <f aca="false">+'Tabela III'!D23</f>
        <v/>
      </c>
      <c r="F15" s="531" t="n">
        <f aca="false">+'Tabela III'!E23</f>
        <v>0</v>
      </c>
      <c r="G15" s="531" t="n">
        <f aca="false">+'Tabela III'!F23</f>
        <v>0</v>
      </c>
      <c r="H15" s="531" t="n">
        <f aca="false">+'Tabela III'!G23</f>
        <v>0</v>
      </c>
      <c r="I15" s="531" t="n">
        <f aca="false">+'Tabela III'!H23</f>
        <v>0</v>
      </c>
      <c r="J15" s="531" t="n">
        <f aca="false">+'Tabela III'!I23</f>
        <v>0</v>
      </c>
      <c r="K15" s="531" t="n">
        <f aca="false">+'Tabela III'!J23</f>
        <v>0</v>
      </c>
      <c r="L15" s="531" t="n">
        <f aca="false">+'Tabela III'!K23</f>
        <v>0</v>
      </c>
      <c r="M15" s="531" t="n">
        <f aca="false">+'Tabela III'!L23</f>
        <v>0</v>
      </c>
      <c r="N15" s="531" t="n">
        <f aca="false">+'Tabela III'!M23</f>
        <v>0</v>
      </c>
      <c r="O15" s="531" t="str">
        <f aca="false">+'Tabela III'!N23</f>
        <v/>
      </c>
      <c r="P15" s="531" t="str">
        <f aca="false">+'Tabela III'!O23</f>
        <v/>
      </c>
      <c r="Q15" s="531" t="str">
        <f aca="false">+'Tabela III'!P23</f>
        <v/>
      </c>
      <c r="R15" s="531" t="str">
        <f aca="false">+'Tabela III'!Q23</f>
        <v/>
      </c>
      <c r="S15" s="531" t="str">
        <f aca="false">+'Tabela III'!R23</f>
        <v/>
      </c>
    </row>
    <row r="16" customFormat="false" ht="15" hidden="false" customHeight="false" outlineLevel="0" collapsed="false">
      <c r="A16" s="530" t="n">
        <f aca="false">+'Tabela I'!$K$2</f>
        <v>0</v>
      </c>
      <c r="B16" s="530" t="n">
        <f aca="false">+'Tabela I'!$K$1</f>
        <v>2020</v>
      </c>
      <c r="C16" s="531" t="str">
        <f aca="false">+'Tabela III'!B24</f>
        <v/>
      </c>
      <c r="D16" s="531" t="str">
        <f aca="false">+'Tabela III'!C24</f>
        <v/>
      </c>
      <c r="E16" s="531" t="str">
        <f aca="false">+'Tabela III'!D24</f>
        <v/>
      </c>
      <c r="F16" s="531" t="n">
        <f aca="false">+'Tabela III'!E24</f>
        <v>0</v>
      </c>
      <c r="G16" s="531" t="n">
        <f aca="false">+'Tabela III'!F24</f>
        <v>0</v>
      </c>
      <c r="H16" s="531" t="n">
        <f aca="false">+'Tabela III'!G24</f>
        <v>0</v>
      </c>
      <c r="I16" s="531" t="n">
        <f aca="false">+'Tabela III'!H24</f>
        <v>0</v>
      </c>
      <c r="J16" s="531" t="n">
        <f aca="false">+'Tabela III'!I24</f>
        <v>0</v>
      </c>
      <c r="K16" s="531" t="n">
        <f aca="false">+'Tabela III'!J24</f>
        <v>0</v>
      </c>
      <c r="L16" s="531" t="n">
        <f aca="false">+'Tabela III'!K24</f>
        <v>0</v>
      </c>
      <c r="M16" s="531" t="n">
        <f aca="false">+'Tabela III'!L24</f>
        <v>0</v>
      </c>
      <c r="N16" s="531" t="n">
        <f aca="false">+'Tabela III'!M24</f>
        <v>0</v>
      </c>
      <c r="O16" s="531" t="str">
        <f aca="false">+'Tabela III'!N24</f>
        <v/>
      </c>
      <c r="P16" s="531" t="str">
        <f aca="false">+'Tabela III'!O24</f>
        <v/>
      </c>
      <c r="Q16" s="531" t="str">
        <f aca="false">+'Tabela III'!P24</f>
        <v/>
      </c>
      <c r="R16" s="531" t="str">
        <f aca="false">+'Tabela III'!Q24</f>
        <v/>
      </c>
      <c r="S16" s="531" t="str">
        <f aca="false">+'Tabela III'!R24</f>
        <v/>
      </c>
    </row>
    <row r="17" customFormat="false" ht="15" hidden="false" customHeight="false" outlineLevel="0" collapsed="false">
      <c r="A17" s="530" t="n">
        <f aca="false">+'Tabela I'!$K$2</f>
        <v>0</v>
      </c>
      <c r="B17" s="530" t="n">
        <f aca="false">+'Tabela I'!$K$1</f>
        <v>2020</v>
      </c>
      <c r="C17" s="531" t="str">
        <f aca="false">+'Tabela III'!B25</f>
        <v/>
      </c>
      <c r="D17" s="531" t="str">
        <f aca="false">+'Tabela III'!C25</f>
        <v/>
      </c>
      <c r="E17" s="531" t="str">
        <f aca="false">+'Tabela III'!D25</f>
        <v/>
      </c>
      <c r="F17" s="531" t="n">
        <f aca="false">+'Tabela III'!E25</f>
        <v>0</v>
      </c>
      <c r="G17" s="531" t="n">
        <f aca="false">+'Tabela III'!F25</f>
        <v>0</v>
      </c>
      <c r="H17" s="531" t="n">
        <f aca="false">+'Tabela III'!G25</f>
        <v>0</v>
      </c>
      <c r="I17" s="531" t="n">
        <f aca="false">+'Tabela III'!H25</f>
        <v>0</v>
      </c>
      <c r="J17" s="531" t="n">
        <f aca="false">+'Tabela III'!I25</f>
        <v>0</v>
      </c>
      <c r="K17" s="531" t="n">
        <f aca="false">+'Tabela III'!J25</f>
        <v>0</v>
      </c>
      <c r="L17" s="531" t="n">
        <f aca="false">+'Tabela III'!K25</f>
        <v>0</v>
      </c>
      <c r="M17" s="531" t="n">
        <f aca="false">+'Tabela III'!L25</f>
        <v>0</v>
      </c>
      <c r="N17" s="531" t="n">
        <f aca="false">+'Tabela III'!M25</f>
        <v>0</v>
      </c>
      <c r="O17" s="531" t="str">
        <f aca="false">+'Tabela III'!N25</f>
        <v/>
      </c>
      <c r="P17" s="531" t="str">
        <f aca="false">+'Tabela III'!O25</f>
        <v/>
      </c>
      <c r="Q17" s="531" t="str">
        <f aca="false">+'Tabela III'!P25</f>
        <v/>
      </c>
      <c r="R17" s="531" t="str">
        <f aca="false">+'Tabela III'!Q25</f>
        <v/>
      </c>
      <c r="S17" s="531" t="str">
        <f aca="false">+'Tabela III'!R25</f>
        <v/>
      </c>
    </row>
    <row r="18" customFormat="false" ht="15" hidden="false" customHeight="false" outlineLevel="0" collapsed="false">
      <c r="A18" s="530" t="n">
        <f aca="false">+'Tabela I'!$K$2</f>
        <v>0</v>
      </c>
      <c r="B18" s="530" t="n">
        <f aca="false">+'Tabela I'!$K$1</f>
        <v>2020</v>
      </c>
      <c r="C18" s="531" t="str">
        <f aca="false">+'Tabela III'!B26</f>
        <v/>
      </c>
      <c r="D18" s="531" t="str">
        <f aca="false">+'Tabela III'!C26</f>
        <v/>
      </c>
      <c r="E18" s="531" t="str">
        <f aca="false">+'Tabela III'!D26</f>
        <v/>
      </c>
      <c r="F18" s="531" t="n">
        <f aca="false">+'Tabela III'!E26</f>
        <v>0</v>
      </c>
      <c r="G18" s="531" t="n">
        <f aca="false">+'Tabela III'!F26</f>
        <v>0</v>
      </c>
      <c r="H18" s="531" t="n">
        <f aca="false">+'Tabela III'!G26</f>
        <v>0</v>
      </c>
      <c r="I18" s="531" t="n">
        <f aca="false">+'Tabela III'!H26</f>
        <v>0</v>
      </c>
      <c r="J18" s="531" t="n">
        <f aca="false">+'Tabela III'!I26</f>
        <v>0</v>
      </c>
      <c r="K18" s="531" t="n">
        <f aca="false">+'Tabela III'!J26</f>
        <v>0</v>
      </c>
      <c r="L18" s="531" t="n">
        <f aca="false">+'Tabela III'!K26</f>
        <v>0</v>
      </c>
      <c r="M18" s="531" t="n">
        <f aca="false">+'Tabela III'!L26</f>
        <v>0</v>
      </c>
      <c r="N18" s="531" t="n">
        <f aca="false">+'Tabela III'!M26</f>
        <v>0</v>
      </c>
      <c r="O18" s="531" t="str">
        <f aca="false">+'Tabela III'!N26</f>
        <v/>
      </c>
      <c r="P18" s="531" t="str">
        <f aca="false">+'Tabela III'!O26</f>
        <v/>
      </c>
      <c r="Q18" s="531" t="str">
        <f aca="false">+'Tabela III'!P26</f>
        <v/>
      </c>
      <c r="R18" s="531" t="str">
        <f aca="false">+'Tabela III'!Q26</f>
        <v/>
      </c>
      <c r="S18" s="531" t="str">
        <f aca="false">+'Tabela III'!R26</f>
        <v/>
      </c>
    </row>
    <row r="19" customFormat="false" ht="15" hidden="false" customHeight="false" outlineLevel="0" collapsed="false">
      <c r="A19" s="530" t="n">
        <f aca="false">+'Tabela I'!$K$2</f>
        <v>0</v>
      </c>
      <c r="B19" s="530" t="n">
        <f aca="false">+'Tabela I'!$K$1</f>
        <v>2020</v>
      </c>
      <c r="C19" s="531" t="str">
        <f aca="false">+'Tabela III'!B27</f>
        <v/>
      </c>
      <c r="D19" s="531" t="str">
        <f aca="false">+'Tabela III'!C27</f>
        <v/>
      </c>
      <c r="E19" s="531" t="str">
        <f aca="false">+'Tabela III'!D27</f>
        <v/>
      </c>
      <c r="F19" s="531" t="n">
        <f aca="false">+'Tabela III'!E27</f>
        <v>0</v>
      </c>
      <c r="G19" s="531" t="n">
        <f aca="false">+'Tabela III'!F27</f>
        <v>0</v>
      </c>
      <c r="H19" s="531" t="n">
        <f aca="false">+'Tabela III'!G27</f>
        <v>0</v>
      </c>
      <c r="I19" s="531" t="n">
        <f aca="false">+'Tabela III'!H27</f>
        <v>0</v>
      </c>
      <c r="J19" s="531" t="n">
        <f aca="false">+'Tabela III'!I27</f>
        <v>0</v>
      </c>
      <c r="K19" s="531" t="n">
        <f aca="false">+'Tabela III'!J27</f>
        <v>0</v>
      </c>
      <c r="L19" s="531" t="n">
        <f aca="false">+'Tabela III'!K27</f>
        <v>0</v>
      </c>
      <c r="M19" s="531" t="n">
        <f aca="false">+'Tabela III'!L27</f>
        <v>0</v>
      </c>
      <c r="N19" s="531" t="n">
        <f aca="false">+'Tabela III'!M27</f>
        <v>0</v>
      </c>
      <c r="O19" s="531" t="str">
        <f aca="false">+'Tabela III'!N27</f>
        <v/>
      </c>
      <c r="P19" s="531" t="str">
        <f aca="false">+'Tabela III'!O27</f>
        <v/>
      </c>
      <c r="Q19" s="531" t="str">
        <f aca="false">+'Tabela III'!P27</f>
        <v/>
      </c>
      <c r="R19" s="531" t="str">
        <f aca="false">+'Tabela III'!Q27</f>
        <v/>
      </c>
      <c r="S19" s="531" t="str">
        <f aca="false">+'Tabela III'!R27</f>
        <v/>
      </c>
    </row>
    <row r="20" customFormat="false" ht="15" hidden="false" customHeight="false" outlineLevel="0" collapsed="false">
      <c r="A20" s="530" t="n">
        <f aca="false">+'Tabela I'!$K$2</f>
        <v>0</v>
      </c>
      <c r="B20" s="530" t="n">
        <f aca="false">+'Tabela I'!$K$1</f>
        <v>2020</v>
      </c>
      <c r="C20" s="531" t="str">
        <f aca="false">+'Tabela III'!B28</f>
        <v/>
      </c>
      <c r="D20" s="531" t="str">
        <f aca="false">+'Tabela III'!C28</f>
        <v/>
      </c>
      <c r="E20" s="531" t="str">
        <f aca="false">+'Tabela III'!D28</f>
        <v/>
      </c>
      <c r="F20" s="531" t="n">
        <f aca="false">+'Tabela III'!E28</f>
        <v>0</v>
      </c>
      <c r="G20" s="531" t="n">
        <f aca="false">+'Tabela III'!F28</f>
        <v>0</v>
      </c>
      <c r="H20" s="531" t="n">
        <f aca="false">+'Tabela III'!G28</f>
        <v>0</v>
      </c>
      <c r="I20" s="531" t="n">
        <f aca="false">+'Tabela III'!H28</f>
        <v>0</v>
      </c>
      <c r="J20" s="531" t="n">
        <f aca="false">+'Tabela III'!I28</f>
        <v>0</v>
      </c>
      <c r="K20" s="531" t="n">
        <f aca="false">+'Tabela III'!J28</f>
        <v>0</v>
      </c>
      <c r="L20" s="531" t="n">
        <f aca="false">+'Tabela III'!K28</f>
        <v>0</v>
      </c>
      <c r="M20" s="531" t="n">
        <f aca="false">+'Tabela III'!L28</f>
        <v>0</v>
      </c>
      <c r="N20" s="531" t="n">
        <f aca="false">+'Tabela III'!M28</f>
        <v>0</v>
      </c>
      <c r="O20" s="531" t="str">
        <f aca="false">+'Tabela III'!N28</f>
        <v/>
      </c>
      <c r="P20" s="531" t="str">
        <f aca="false">+'Tabela III'!O28</f>
        <v/>
      </c>
      <c r="Q20" s="531" t="str">
        <f aca="false">+'Tabela III'!P28</f>
        <v/>
      </c>
      <c r="R20" s="531" t="str">
        <f aca="false">+'Tabela III'!Q28</f>
        <v/>
      </c>
      <c r="S20" s="531" t="str">
        <f aca="false">+'Tabela III'!R28</f>
        <v/>
      </c>
    </row>
    <row r="21" customFormat="false" ht="15" hidden="false" customHeight="false" outlineLevel="0" collapsed="false">
      <c r="A21" s="530" t="n">
        <f aca="false">+'Tabela I'!$K$2</f>
        <v>0</v>
      </c>
      <c r="B21" s="530" t="n">
        <f aca="false">+'Tabela I'!$K$1</f>
        <v>2020</v>
      </c>
      <c r="C21" s="531" t="str">
        <f aca="false">+'Tabela III'!B29</f>
        <v/>
      </c>
      <c r="D21" s="531" t="str">
        <f aca="false">+'Tabela III'!C29</f>
        <v/>
      </c>
      <c r="E21" s="531" t="str">
        <f aca="false">+'Tabela III'!D29</f>
        <v/>
      </c>
      <c r="F21" s="531" t="n">
        <f aca="false">+'Tabela III'!E29</f>
        <v>0</v>
      </c>
      <c r="G21" s="531" t="n">
        <f aca="false">+'Tabela III'!F29</f>
        <v>0</v>
      </c>
      <c r="H21" s="531" t="n">
        <f aca="false">+'Tabela III'!G29</f>
        <v>0</v>
      </c>
      <c r="I21" s="531" t="n">
        <f aca="false">+'Tabela III'!H29</f>
        <v>0</v>
      </c>
      <c r="J21" s="531" t="n">
        <f aca="false">+'Tabela III'!I29</f>
        <v>0</v>
      </c>
      <c r="K21" s="531" t="n">
        <f aca="false">+'Tabela III'!J29</f>
        <v>0</v>
      </c>
      <c r="L21" s="531" t="n">
        <f aca="false">+'Tabela III'!K29</f>
        <v>0</v>
      </c>
      <c r="M21" s="531" t="n">
        <f aca="false">+'Tabela III'!L29</f>
        <v>0</v>
      </c>
      <c r="N21" s="531" t="n">
        <f aca="false">+'Tabela III'!M29</f>
        <v>0</v>
      </c>
      <c r="O21" s="531" t="str">
        <f aca="false">+'Tabela III'!N29</f>
        <v/>
      </c>
      <c r="P21" s="531" t="str">
        <f aca="false">+'Tabela III'!O29</f>
        <v/>
      </c>
      <c r="Q21" s="531" t="str">
        <f aca="false">+'Tabela III'!P29</f>
        <v/>
      </c>
      <c r="R21" s="531" t="str">
        <f aca="false">+'Tabela III'!Q29</f>
        <v/>
      </c>
      <c r="S21" s="531" t="str">
        <f aca="false">+'Tabela III'!R29</f>
        <v/>
      </c>
    </row>
    <row r="22" customFormat="false" ht="15" hidden="false" customHeight="false" outlineLevel="0" collapsed="false">
      <c r="A22" s="530" t="n">
        <f aca="false">+'Tabela I'!$K$2</f>
        <v>0</v>
      </c>
      <c r="B22" s="530" t="n">
        <f aca="false">+'Tabela I'!$K$1</f>
        <v>2020</v>
      </c>
      <c r="C22" s="531" t="str">
        <f aca="false">+'Tabela III'!B30</f>
        <v/>
      </c>
      <c r="D22" s="531" t="str">
        <f aca="false">+'Tabela III'!C30</f>
        <v/>
      </c>
      <c r="E22" s="531" t="str">
        <f aca="false">+'Tabela III'!D30</f>
        <v/>
      </c>
      <c r="F22" s="531" t="n">
        <f aca="false">+'Tabela III'!E30</f>
        <v>0</v>
      </c>
      <c r="G22" s="531" t="n">
        <f aca="false">+'Tabela III'!F30</f>
        <v>0</v>
      </c>
      <c r="H22" s="531" t="n">
        <f aca="false">+'Tabela III'!G30</f>
        <v>0</v>
      </c>
      <c r="I22" s="531" t="n">
        <f aca="false">+'Tabela III'!H30</f>
        <v>0</v>
      </c>
      <c r="J22" s="531" t="n">
        <f aca="false">+'Tabela III'!I30</f>
        <v>0</v>
      </c>
      <c r="K22" s="531" t="n">
        <f aca="false">+'Tabela III'!J30</f>
        <v>0</v>
      </c>
      <c r="L22" s="531" t="n">
        <f aca="false">+'Tabela III'!K30</f>
        <v>0</v>
      </c>
      <c r="M22" s="531" t="n">
        <f aca="false">+'Tabela III'!L30</f>
        <v>0</v>
      </c>
      <c r="N22" s="531" t="n">
        <f aca="false">+'Tabela III'!M30</f>
        <v>0</v>
      </c>
      <c r="O22" s="531" t="str">
        <f aca="false">+'Tabela III'!N30</f>
        <v/>
      </c>
      <c r="P22" s="531" t="str">
        <f aca="false">+'Tabela III'!O30</f>
        <v/>
      </c>
      <c r="Q22" s="531" t="str">
        <f aca="false">+'Tabela III'!P30</f>
        <v/>
      </c>
      <c r="R22" s="531" t="str">
        <f aca="false">+'Tabela III'!Q30</f>
        <v/>
      </c>
      <c r="S22" s="531" t="str">
        <f aca="false">+'Tabela III'!R30</f>
        <v/>
      </c>
    </row>
    <row r="23" customFormat="false" ht="15" hidden="false" customHeight="false" outlineLevel="0" collapsed="false">
      <c r="A23" s="530" t="n">
        <f aca="false">+'Tabela I'!$K$2</f>
        <v>0</v>
      </c>
      <c r="B23" s="530" t="n">
        <f aca="false">+'Tabela I'!$K$1</f>
        <v>2020</v>
      </c>
      <c r="C23" s="531" t="str">
        <f aca="false">+'Tabela III'!B31</f>
        <v/>
      </c>
      <c r="D23" s="531" t="str">
        <f aca="false">+'Tabela III'!C31</f>
        <v/>
      </c>
      <c r="E23" s="531" t="str">
        <f aca="false">+'Tabela III'!D31</f>
        <v/>
      </c>
      <c r="F23" s="531" t="n">
        <f aca="false">+'Tabela III'!E31</f>
        <v>0</v>
      </c>
      <c r="G23" s="531" t="n">
        <f aca="false">+'Tabela III'!F31</f>
        <v>0</v>
      </c>
      <c r="H23" s="531" t="n">
        <f aca="false">+'Tabela III'!G31</f>
        <v>0</v>
      </c>
      <c r="I23" s="531" t="n">
        <f aca="false">+'Tabela III'!H31</f>
        <v>0</v>
      </c>
      <c r="J23" s="531" t="n">
        <f aca="false">+'Tabela III'!I31</f>
        <v>0</v>
      </c>
      <c r="K23" s="531" t="n">
        <f aca="false">+'Tabela III'!J31</f>
        <v>0</v>
      </c>
      <c r="L23" s="531" t="n">
        <f aca="false">+'Tabela III'!K31</f>
        <v>0</v>
      </c>
      <c r="M23" s="531" t="n">
        <f aca="false">+'Tabela III'!L31</f>
        <v>0</v>
      </c>
      <c r="N23" s="531" t="n">
        <f aca="false">+'Tabela III'!M31</f>
        <v>0</v>
      </c>
      <c r="O23" s="531" t="str">
        <f aca="false">+'Tabela III'!N31</f>
        <v/>
      </c>
      <c r="P23" s="531" t="str">
        <f aca="false">+'Tabela III'!O31</f>
        <v/>
      </c>
      <c r="Q23" s="531" t="str">
        <f aca="false">+'Tabela III'!P31</f>
        <v/>
      </c>
      <c r="R23" s="531" t="str">
        <f aca="false">+'Tabela III'!Q31</f>
        <v/>
      </c>
      <c r="S23" s="531" t="str">
        <f aca="false">+'Tabela III'!R31</f>
        <v/>
      </c>
    </row>
    <row r="24" customFormat="false" ht="15" hidden="false" customHeight="false" outlineLevel="0" collapsed="false">
      <c r="A24" s="530" t="n">
        <f aca="false">+'Tabela I'!$K$2</f>
        <v>0</v>
      </c>
      <c r="B24" s="530" t="n">
        <f aca="false">+'Tabela I'!$K$1</f>
        <v>2020</v>
      </c>
      <c r="C24" s="531" t="str">
        <f aca="false">+'Tabela III'!B32</f>
        <v/>
      </c>
      <c r="D24" s="531" t="str">
        <f aca="false">+'Tabela III'!C32</f>
        <v/>
      </c>
      <c r="E24" s="531" t="str">
        <f aca="false">+'Tabela III'!D32</f>
        <v/>
      </c>
      <c r="F24" s="531" t="n">
        <f aca="false">+'Tabela III'!E32</f>
        <v>0</v>
      </c>
      <c r="G24" s="531" t="n">
        <f aca="false">+'Tabela III'!F32</f>
        <v>0</v>
      </c>
      <c r="H24" s="531" t="n">
        <f aca="false">+'Tabela III'!G32</f>
        <v>0</v>
      </c>
      <c r="I24" s="531" t="n">
        <f aca="false">+'Tabela III'!H32</f>
        <v>0</v>
      </c>
      <c r="J24" s="531" t="n">
        <f aca="false">+'Tabela III'!I32</f>
        <v>0</v>
      </c>
      <c r="K24" s="531" t="n">
        <f aca="false">+'Tabela III'!J32</f>
        <v>0</v>
      </c>
      <c r="L24" s="531" t="n">
        <f aca="false">+'Tabela III'!K32</f>
        <v>0</v>
      </c>
      <c r="M24" s="531" t="n">
        <f aca="false">+'Tabela III'!L32</f>
        <v>0</v>
      </c>
      <c r="N24" s="531" t="n">
        <f aca="false">+'Tabela III'!M32</f>
        <v>0</v>
      </c>
      <c r="O24" s="531" t="str">
        <f aca="false">+'Tabela III'!N32</f>
        <v/>
      </c>
      <c r="P24" s="531" t="str">
        <f aca="false">+'Tabela III'!O32</f>
        <v/>
      </c>
      <c r="Q24" s="531" t="str">
        <f aca="false">+'Tabela III'!P32</f>
        <v/>
      </c>
      <c r="R24" s="531" t="str">
        <f aca="false">+'Tabela III'!Q32</f>
        <v/>
      </c>
      <c r="S24" s="531" t="str">
        <f aca="false">+'Tabela III'!R32</f>
        <v/>
      </c>
    </row>
    <row r="25" customFormat="false" ht="15" hidden="false" customHeight="false" outlineLevel="0" collapsed="false">
      <c r="A25" s="530" t="n">
        <f aca="false">+'Tabela I'!$K$2</f>
        <v>0</v>
      </c>
      <c r="B25" s="530" t="n">
        <f aca="false">+'Tabela I'!$K$1</f>
        <v>2020</v>
      </c>
      <c r="C25" s="531" t="str">
        <f aca="false">+'Tabela III'!B33</f>
        <v/>
      </c>
      <c r="D25" s="531" t="str">
        <f aca="false">+'Tabela III'!C33</f>
        <v/>
      </c>
      <c r="E25" s="531" t="str">
        <f aca="false">+'Tabela III'!D33</f>
        <v/>
      </c>
      <c r="F25" s="531" t="n">
        <f aca="false">+'Tabela III'!E33</f>
        <v>0</v>
      </c>
      <c r="G25" s="531" t="n">
        <f aca="false">+'Tabela III'!F33</f>
        <v>0</v>
      </c>
      <c r="H25" s="531" t="n">
        <f aca="false">+'Tabela III'!G33</f>
        <v>0</v>
      </c>
      <c r="I25" s="531" t="n">
        <f aca="false">+'Tabela III'!H33</f>
        <v>0</v>
      </c>
      <c r="J25" s="531" t="n">
        <f aca="false">+'Tabela III'!I33</f>
        <v>0</v>
      </c>
      <c r="K25" s="531" t="n">
        <f aca="false">+'Tabela III'!J33</f>
        <v>0</v>
      </c>
      <c r="L25" s="531" t="n">
        <f aca="false">+'Tabela III'!K33</f>
        <v>0</v>
      </c>
      <c r="M25" s="531" t="n">
        <f aca="false">+'Tabela III'!L33</f>
        <v>0</v>
      </c>
      <c r="N25" s="531" t="n">
        <f aca="false">+'Tabela III'!M33</f>
        <v>0</v>
      </c>
      <c r="O25" s="531" t="str">
        <f aca="false">+'Tabela III'!N33</f>
        <v/>
      </c>
      <c r="P25" s="531" t="str">
        <f aca="false">+'Tabela III'!O33</f>
        <v/>
      </c>
      <c r="Q25" s="531" t="str">
        <f aca="false">+'Tabela III'!P33</f>
        <v/>
      </c>
      <c r="R25" s="531" t="str">
        <f aca="false">+'Tabela III'!Q33</f>
        <v/>
      </c>
      <c r="S25" s="531" t="str">
        <f aca="false">+'Tabela III'!R33</f>
        <v/>
      </c>
    </row>
    <row r="26" customFormat="false" ht="15" hidden="false" customHeight="false" outlineLevel="0" collapsed="false">
      <c r="A26" s="530" t="n">
        <f aca="false">+'Tabela I'!$K$2</f>
        <v>0</v>
      </c>
      <c r="B26" s="530" t="n">
        <f aca="false">+'Tabela I'!$K$1</f>
        <v>2020</v>
      </c>
      <c r="C26" s="531" t="str">
        <f aca="false">+'Tabela III'!B34</f>
        <v/>
      </c>
      <c r="D26" s="531" t="str">
        <f aca="false">+'Tabela III'!C34</f>
        <v/>
      </c>
      <c r="E26" s="531" t="str">
        <f aca="false">+'Tabela III'!D34</f>
        <v/>
      </c>
      <c r="F26" s="531" t="n">
        <f aca="false">+'Tabela III'!E34</f>
        <v>0</v>
      </c>
      <c r="G26" s="531" t="n">
        <f aca="false">+'Tabela III'!F34</f>
        <v>0</v>
      </c>
      <c r="H26" s="531" t="n">
        <f aca="false">+'Tabela III'!G34</f>
        <v>0</v>
      </c>
      <c r="I26" s="531" t="n">
        <f aca="false">+'Tabela III'!H34</f>
        <v>0</v>
      </c>
      <c r="J26" s="531" t="n">
        <f aca="false">+'Tabela III'!I34</f>
        <v>0</v>
      </c>
      <c r="K26" s="531" t="n">
        <f aca="false">+'Tabela III'!J34</f>
        <v>0</v>
      </c>
      <c r="L26" s="531" t="n">
        <f aca="false">+'Tabela III'!K34</f>
        <v>0</v>
      </c>
      <c r="M26" s="531" t="n">
        <f aca="false">+'Tabela III'!L34</f>
        <v>0</v>
      </c>
      <c r="N26" s="531" t="n">
        <f aca="false">+'Tabela III'!M34</f>
        <v>0</v>
      </c>
      <c r="O26" s="531" t="str">
        <f aca="false">+'Tabela III'!N34</f>
        <v/>
      </c>
      <c r="P26" s="531" t="str">
        <f aca="false">+'Tabela III'!O34</f>
        <v/>
      </c>
      <c r="Q26" s="531" t="str">
        <f aca="false">+'Tabela III'!P34</f>
        <v/>
      </c>
      <c r="R26" s="531" t="str">
        <f aca="false">+'Tabela III'!Q34</f>
        <v/>
      </c>
      <c r="S26" s="531" t="str">
        <f aca="false">+'Tabela III'!R34</f>
        <v/>
      </c>
    </row>
    <row r="27" customFormat="false" ht="15" hidden="false" customHeight="false" outlineLevel="0" collapsed="false">
      <c r="A27" s="530" t="n">
        <f aca="false">+'Tabela I'!$K$2</f>
        <v>0</v>
      </c>
      <c r="B27" s="530" t="n">
        <f aca="false">+'Tabela I'!$K$1</f>
        <v>2020</v>
      </c>
      <c r="C27" s="531" t="str">
        <f aca="false">+'Tabela III'!B35</f>
        <v/>
      </c>
      <c r="D27" s="531" t="str">
        <f aca="false">+'Tabela III'!C35</f>
        <v/>
      </c>
      <c r="E27" s="531" t="str">
        <f aca="false">+'Tabela III'!D35</f>
        <v/>
      </c>
      <c r="F27" s="531" t="n">
        <f aca="false">+'Tabela III'!E35</f>
        <v>0</v>
      </c>
      <c r="G27" s="531" t="n">
        <f aca="false">+'Tabela III'!F35</f>
        <v>0</v>
      </c>
      <c r="H27" s="531" t="n">
        <f aca="false">+'Tabela III'!G35</f>
        <v>0</v>
      </c>
      <c r="I27" s="531" t="n">
        <f aca="false">+'Tabela III'!H35</f>
        <v>0</v>
      </c>
      <c r="J27" s="531" t="n">
        <f aca="false">+'Tabela III'!I35</f>
        <v>0</v>
      </c>
      <c r="K27" s="531" t="n">
        <f aca="false">+'Tabela III'!J35</f>
        <v>0</v>
      </c>
      <c r="L27" s="531" t="n">
        <f aca="false">+'Tabela III'!K35</f>
        <v>0</v>
      </c>
      <c r="M27" s="531" t="n">
        <f aca="false">+'Tabela III'!L35</f>
        <v>0</v>
      </c>
      <c r="N27" s="531" t="n">
        <f aca="false">+'Tabela III'!M35</f>
        <v>0</v>
      </c>
      <c r="O27" s="531" t="str">
        <f aca="false">+'Tabela III'!N35</f>
        <v/>
      </c>
      <c r="P27" s="531" t="str">
        <f aca="false">+'Tabela III'!O35</f>
        <v/>
      </c>
      <c r="Q27" s="531" t="str">
        <f aca="false">+'Tabela III'!P35</f>
        <v/>
      </c>
      <c r="R27" s="531" t="str">
        <f aca="false">+'Tabela III'!Q35</f>
        <v/>
      </c>
      <c r="S27" s="531" t="str">
        <f aca="false">+'Tabela III'!R35</f>
        <v/>
      </c>
    </row>
    <row r="28" customFormat="false" ht="15" hidden="false" customHeight="false" outlineLevel="0" collapsed="false">
      <c r="A28" s="530" t="n">
        <f aca="false">+'Tabela I'!$K$2</f>
        <v>0</v>
      </c>
      <c r="B28" s="530" t="n">
        <f aca="false">+'Tabela I'!$K$1</f>
        <v>2020</v>
      </c>
      <c r="C28" s="531" t="str">
        <f aca="false">+'Tabela III'!B36</f>
        <v/>
      </c>
      <c r="D28" s="531" t="str">
        <f aca="false">+'Tabela III'!C36</f>
        <v/>
      </c>
      <c r="E28" s="531" t="str">
        <f aca="false">+'Tabela III'!D36</f>
        <v/>
      </c>
      <c r="F28" s="531" t="n">
        <f aca="false">+'Tabela III'!E36</f>
        <v>0</v>
      </c>
      <c r="G28" s="531" t="n">
        <f aca="false">+'Tabela III'!F36</f>
        <v>0</v>
      </c>
      <c r="H28" s="531" t="n">
        <f aca="false">+'Tabela III'!G36</f>
        <v>0</v>
      </c>
      <c r="I28" s="531" t="n">
        <f aca="false">+'Tabela III'!H36</f>
        <v>0</v>
      </c>
      <c r="J28" s="531" t="n">
        <f aca="false">+'Tabela III'!I36</f>
        <v>0</v>
      </c>
      <c r="K28" s="531" t="n">
        <f aca="false">+'Tabela III'!J36</f>
        <v>0</v>
      </c>
      <c r="L28" s="531" t="n">
        <f aca="false">+'Tabela III'!K36</f>
        <v>0</v>
      </c>
      <c r="M28" s="531" t="n">
        <f aca="false">+'Tabela III'!L36</f>
        <v>0</v>
      </c>
      <c r="N28" s="531" t="n">
        <f aca="false">+'Tabela III'!M36</f>
        <v>0</v>
      </c>
      <c r="O28" s="531" t="str">
        <f aca="false">+'Tabela III'!N36</f>
        <v/>
      </c>
      <c r="P28" s="531" t="str">
        <f aca="false">+'Tabela III'!O36</f>
        <v/>
      </c>
      <c r="Q28" s="531" t="str">
        <f aca="false">+'Tabela III'!P36</f>
        <v/>
      </c>
      <c r="R28" s="531" t="str">
        <f aca="false">+'Tabela III'!Q36</f>
        <v/>
      </c>
      <c r="S28" s="531" t="str">
        <f aca="false">+'Tabela III'!R36</f>
        <v/>
      </c>
    </row>
    <row r="29" customFormat="false" ht="15" hidden="false" customHeight="false" outlineLevel="0" collapsed="false">
      <c r="A29" s="530" t="n">
        <f aca="false">+'Tabela I'!$K$2</f>
        <v>0</v>
      </c>
      <c r="B29" s="530" t="n">
        <f aca="false">+'Tabela I'!$K$1</f>
        <v>2020</v>
      </c>
      <c r="C29" s="531" t="str">
        <f aca="false">+'Tabela III'!B37</f>
        <v/>
      </c>
      <c r="D29" s="531" t="str">
        <f aca="false">+'Tabela III'!C37</f>
        <v/>
      </c>
      <c r="E29" s="531" t="str">
        <f aca="false">+'Tabela III'!D37</f>
        <v/>
      </c>
      <c r="F29" s="531" t="n">
        <f aca="false">+'Tabela III'!E37</f>
        <v>0</v>
      </c>
      <c r="G29" s="531" t="n">
        <f aca="false">+'Tabela III'!F37</f>
        <v>0</v>
      </c>
      <c r="H29" s="531" t="n">
        <f aca="false">+'Tabela III'!G37</f>
        <v>0</v>
      </c>
      <c r="I29" s="531" t="n">
        <f aca="false">+'Tabela III'!H37</f>
        <v>0</v>
      </c>
      <c r="J29" s="531" t="n">
        <f aca="false">+'Tabela III'!I37</f>
        <v>0</v>
      </c>
      <c r="K29" s="531" t="n">
        <f aca="false">+'Tabela III'!J37</f>
        <v>0</v>
      </c>
      <c r="L29" s="531" t="n">
        <f aca="false">+'Tabela III'!K37</f>
        <v>0</v>
      </c>
      <c r="M29" s="531" t="n">
        <f aca="false">+'Tabela III'!L37</f>
        <v>0</v>
      </c>
      <c r="N29" s="531" t="n">
        <f aca="false">+'Tabela III'!M37</f>
        <v>0</v>
      </c>
      <c r="O29" s="531" t="str">
        <f aca="false">+'Tabela III'!N37</f>
        <v/>
      </c>
      <c r="P29" s="531" t="str">
        <f aca="false">+'Tabela III'!O37</f>
        <v/>
      </c>
      <c r="Q29" s="531" t="str">
        <f aca="false">+'Tabela III'!P37</f>
        <v/>
      </c>
      <c r="R29" s="531" t="str">
        <f aca="false">+'Tabela III'!Q37</f>
        <v/>
      </c>
      <c r="S29" s="531" t="str">
        <f aca="false">+'Tabela III'!R37</f>
        <v/>
      </c>
    </row>
    <row r="30" customFormat="false" ht="15" hidden="false" customHeight="false" outlineLevel="0" collapsed="false">
      <c r="A30" s="530" t="n">
        <f aca="false">+'Tabela I'!$K$2</f>
        <v>0</v>
      </c>
      <c r="B30" s="530" t="n">
        <f aca="false">+'Tabela I'!$K$1</f>
        <v>2020</v>
      </c>
      <c r="C30" s="531" t="str">
        <f aca="false">+'Tabela III'!B38</f>
        <v/>
      </c>
      <c r="D30" s="531" t="str">
        <f aca="false">+'Tabela III'!C38</f>
        <v/>
      </c>
      <c r="E30" s="531" t="str">
        <f aca="false">+'Tabela III'!D38</f>
        <v/>
      </c>
      <c r="F30" s="531" t="n">
        <f aca="false">+'Tabela III'!E38</f>
        <v>0</v>
      </c>
      <c r="G30" s="531" t="n">
        <f aca="false">+'Tabela III'!F38</f>
        <v>0</v>
      </c>
      <c r="H30" s="531" t="n">
        <f aca="false">+'Tabela III'!G38</f>
        <v>0</v>
      </c>
      <c r="I30" s="531" t="n">
        <f aca="false">+'Tabela III'!H38</f>
        <v>0</v>
      </c>
      <c r="J30" s="531" t="n">
        <f aca="false">+'Tabela III'!I38</f>
        <v>0</v>
      </c>
      <c r="K30" s="531" t="n">
        <f aca="false">+'Tabela III'!J38</f>
        <v>0</v>
      </c>
      <c r="L30" s="531" t="n">
        <f aca="false">+'Tabela III'!K38</f>
        <v>0</v>
      </c>
      <c r="M30" s="531" t="n">
        <f aca="false">+'Tabela III'!L38</f>
        <v>0</v>
      </c>
      <c r="N30" s="531" t="n">
        <f aca="false">+'Tabela III'!M38</f>
        <v>0</v>
      </c>
      <c r="O30" s="531" t="str">
        <f aca="false">+'Tabela III'!N38</f>
        <v/>
      </c>
      <c r="P30" s="531" t="str">
        <f aca="false">+'Tabela III'!O38</f>
        <v/>
      </c>
      <c r="Q30" s="531" t="str">
        <f aca="false">+'Tabela III'!P38</f>
        <v/>
      </c>
      <c r="R30" s="531" t="str">
        <f aca="false">+'Tabela III'!Q38</f>
        <v/>
      </c>
      <c r="S30" s="531" t="str">
        <f aca="false">+'Tabela III'!R38</f>
        <v/>
      </c>
    </row>
    <row r="31" customFormat="false" ht="15" hidden="false" customHeight="false" outlineLevel="0" collapsed="false">
      <c r="A31" s="530" t="n">
        <f aca="false">+'Tabela I'!$K$2</f>
        <v>0</v>
      </c>
      <c r="B31" s="530" t="n">
        <f aca="false">+'Tabela I'!$K$1</f>
        <v>2020</v>
      </c>
      <c r="C31" s="531" t="str">
        <f aca="false">+'Tabela III'!B39</f>
        <v/>
      </c>
      <c r="D31" s="531" t="str">
        <f aca="false">+'Tabela III'!C39</f>
        <v/>
      </c>
      <c r="E31" s="531" t="str">
        <f aca="false">+'Tabela III'!D39</f>
        <v/>
      </c>
      <c r="F31" s="531" t="n">
        <f aca="false">+'Tabela III'!E39</f>
        <v>0</v>
      </c>
      <c r="G31" s="531" t="n">
        <f aca="false">+'Tabela III'!F39</f>
        <v>0</v>
      </c>
      <c r="H31" s="531" t="n">
        <f aca="false">+'Tabela III'!G39</f>
        <v>0</v>
      </c>
      <c r="I31" s="531" t="n">
        <f aca="false">+'Tabela III'!H39</f>
        <v>0</v>
      </c>
      <c r="J31" s="531" t="n">
        <f aca="false">+'Tabela III'!I39</f>
        <v>0</v>
      </c>
      <c r="K31" s="531" t="n">
        <f aca="false">+'Tabela III'!J39</f>
        <v>0</v>
      </c>
      <c r="L31" s="531" t="n">
        <f aca="false">+'Tabela III'!K39</f>
        <v>0</v>
      </c>
      <c r="M31" s="531" t="n">
        <f aca="false">+'Tabela III'!L39</f>
        <v>0</v>
      </c>
      <c r="N31" s="531" t="n">
        <f aca="false">+'Tabela III'!M39</f>
        <v>0</v>
      </c>
      <c r="O31" s="531" t="str">
        <f aca="false">+'Tabela III'!N39</f>
        <v/>
      </c>
      <c r="P31" s="531" t="str">
        <f aca="false">+'Tabela III'!O39</f>
        <v/>
      </c>
      <c r="Q31" s="531" t="str">
        <f aca="false">+'Tabela III'!P39</f>
        <v/>
      </c>
      <c r="R31" s="531" t="str">
        <f aca="false">+'Tabela III'!Q39</f>
        <v/>
      </c>
      <c r="S31" s="531" t="str">
        <f aca="false">+'Tabela III'!R39</f>
        <v/>
      </c>
    </row>
    <row r="32" customFormat="false" ht="15" hidden="false" customHeight="false" outlineLevel="0" collapsed="false">
      <c r="A32" s="530" t="n">
        <f aca="false">+'Tabela I'!$K$2</f>
        <v>0</v>
      </c>
      <c r="B32" s="530" t="n">
        <f aca="false">+'Tabela I'!$K$1</f>
        <v>2020</v>
      </c>
      <c r="C32" s="531" t="str">
        <f aca="false">+'Tabela III'!B40</f>
        <v/>
      </c>
      <c r="D32" s="531" t="str">
        <f aca="false">+'Tabela III'!C40</f>
        <v/>
      </c>
      <c r="E32" s="531" t="str">
        <f aca="false">+'Tabela III'!D40</f>
        <v/>
      </c>
      <c r="F32" s="531" t="n">
        <f aca="false">+'Tabela III'!E40</f>
        <v>0</v>
      </c>
      <c r="G32" s="531" t="n">
        <f aca="false">+'Tabela III'!F40</f>
        <v>0</v>
      </c>
      <c r="H32" s="531" t="n">
        <f aca="false">+'Tabela III'!G40</f>
        <v>0</v>
      </c>
      <c r="I32" s="531" t="n">
        <f aca="false">+'Tabela III'!H40</f>
        <v>0</v>
      </c>
      <c r="J32" s="531" t="n">
        <f aca="false">+'Tabela III'!I40</f>
        <v>0</v>
      </c>
      <c r="K32" s="531" t="n">
        <f aca="false">+'Tabela III'!J40</f>
        <v>0</v>
      </c>
      <c r="L32" s="531" t="n">
        <f aca="false">+'Tabela III'!K40</f>
        <v>0</v>
      </c>
      <c r="M32" s="531" t="n">
        <f aca="false">+'Tabela III'!L40</f>
        <v>0</v>
      </c>
      <c r="N32" s="531" t="n">
        <f aca="false">+'Tabela III'!M40</f>
        <v>0</v>
      </c>
      <c r="O32" s="531" t="str">
        <f aca="false">+'Tabela III'!N40</f>
        <v/>
      </c>
      <c r="P32" s="531" t="str">
        <f aca="false">+'Tabela III'!O40</f>
        <v/>
      </c>
      <c r="Q32" s="531" t="str">
        <f aca="false">+'Tabela III'!P40</f>
        <v/>
      </c>
      <c r="R32" s="531" t="str">
        <f aca="false">+'Tabela III'!Q40</f>
        <v/>
      </c>
      <c r="S32" s="531" t="str">
        <f aca="false">+'Tabela III'!R40</f>
        <v/>
      </c>
    </row>
    <row r="33" customFormat="false" ht="15" hidden="false" customHeight="false" outlineLevel="0" collapsed="false">
      <c r="A33" s="530" t="n">
        <f aca="false">+'Tabela I'!$K$2</f>
        <v>0</v>
      </c>
      <c r="B33" s="530" t="n">
        <f aca="false">+'Tabela I'!$K$1</f>
        <v>2020</v>
      </c>
      <c r="C33" s="531" t="str">
        <f aca="false">+'Tabela III'!B41</f>
        <v/>
      </c>
      <c r="D33" s="531" t="str">
        <f aca="false">+'Tabela III'!C41</f>
        <v/>
      </c>
      <c r="E33" s="531" t="str">
        <f aca="false">+'Tabela III'!D41</f>
        <v/>
      </c>
      <c r="F33" s="531" t="n">
        <f aca="false">+'Tabela III'!E41</f>
        <v>0</v>
      </c>
      <c r="G33" s="531" t="n">
        <f aca="false">+'Tabela III'!F41</f>
        <v>0</v>
      </c>
      <c r="H33" s="531" t="n">
        <f aca="false">+'Tabela III'!G41</f>
        <v>0</v>
      </c>
      <c r="I33" s="531" t="n">
        <f aca="false">+'Tabela III'!H41</f>
        <v>0</v>
      </c>
      <c r="J33" s="531" t="n">
        <f aca="false">+'Tabela III'!I41</f>
        <v>0</v>
      </c>
      <c r="K33" s="531" t="n">
        <f aca="false">+'Tabela III'!J41</f>
        <v>0</v>
      </c>
      <c r="L33" s="531" t="n">
        <f aca="false">+'Tabela III'!K41</f>
        <v>0</v>
      </c>
      <c r="M33" s="531" t="n">
        <f aca="false">+'Tabela III'!L41</f>
        <v>0</v>
      </c>
      <c r="N33" s="531" t="n">
        <f aca="false">+'Tabela III'!M41</f>
        <v>0</v>
      </c>
      <c r="O33" s="531" t="str">
        <f aca="false">+'Tabela III'!N41</f>
        <v/>
      </c>
      <c r="P33" s="531" t="str">
        <f aca="false">+'Tabela III'!O41</f>
        <v/>
      </c>
      <c r="Q33" s="531" t="str">
        <f aca="false">+'Tabela III'!P41</f>
        <v/>
      </c>
      <c r="R33" s="531" t="str">
        <f aca="false">+'Tabela III'!Q41</f>
        <v/>
      </c>
      <c r="S33" s="531" t="str">
        <f aca="false">+'Tabela III'!R41</f>
        <v/>
      </c>
    </row>
    <row r="34" customFormat="false" ht="15" hidden="false" customHeight="false" outlineLevel="0" collapsed="false">
      <c r="A34" s="530" t="n">
        <f aca="false">+'Tabela I'!$K$2</f>
        <v>0</v>
      </c>
      <c r="B34" s="530" t="n">
        <f aca="false">+'Tabela I'!$K$1</f>
        <v>2020</v>
      </c>
      <c r="C34" s="531" t="str">
        <f aca="false">+'Tabela III'!B42</f>
        <v/>
      </c>
      <c r="D34" s="531" t="str">
        <f aca="false">+'Tabela III'!C42</f>
        <v/>
      </c>
      <c r="E34" s="531" t="str">
        <f aca="false">+'Tabela III'!D42</f>
        <v/>
      </c>
      <c r="F34" s="531" t="n">
        <f aca="false">+'Tabela III'!E42</f>
        <v>0</v>
      </c>
      <c r="G34" s="531" t="n">
        <f aca="false">+'Tabela III'!F42</f>
        <v>0</v>
      </c>
      <c r="H34" s="531" t="n">
        <f aca="false">+'Tabela III'!G42</f>
        <v>0</v>
      </c>
      <c r="I34" s="531" t="n">
        <f aca="false">+'Tabela III'!H42</f>
        <v>0</v>
      </c>
      <c r="J34" s="531" t="n">
        <f aca="false">+'Tabela III'!I42</f>
        <v>0</v>
      </c>
      <c r="K34" s="531" t="n">
        <f aca="false">+'Tabela III'!J42</f>
        <v>0</v>
      </c>
      <c r="L34" s="531" t="n">
        <f aca="false">+'Tabela III'!K42</f>
        <v>0</v>
      </c>
      <c r="M34" s="531" t="n">
        <f aca="false">+'Tabela III'!L42</f>
        <v>0</v>
      </c>
      <c r="N34" s="531" t="n">
        <f aca="false">+'Tabela III'!M42</f>
        <v>0</v>
      </c>
      <c r="O34" s="531" t="str">
        <f aca="false">+'Tabela III'!N42</f>
        <v/>
      </c>
      <c r="P34" s="531" t="str">
        <f aca="false">+'Tabela III'!O42</f>
        <v/>
      </c>
      <c r="Q34" s="531" t="str">
        <f aca="false">+'Tabela III'!P42</f>
        <v/>
      </c>
      <c r="R34" s="531" t="str">
        <f aca="false">+'Tabela III'!Q42</f>
        <v/>
      </c>
      <c r="S34" s="531" t="str">
        <f aca="false">+'Tabela III'!R42</f>
        <v/>
      </c>
    </row>
    <row r="35" customFormat="false" ht="15" hidden="false" customHeight="false" outlineLevel="0" collapsed="false">
      <c r="A35" s="530" t="n">
        <f aca="false">+'Tabela I'!$K$2</f>
        <v>0</v>
      </c>
      <c r="B35" s="530" t="n">
        <f aca="false">+'Tabela I'!$K$1</f>
        <v>2020</v>
      </c>
      <c r="C35" s="531" t="str">
        <f aca="false">+'Tabela III'!B43</f>
        <v/>
      </c>
      <c r="D35" s="531" t="str">
        <f aca="false">+'Tabela III'!C43</f>
        <v/>
      </c>
      <c r="E35" s="531" t="str">
        <f aca="false">+'Tabela III'!D43</f>
        <v/>
      </c>
      <c r="F35" s="531" t="n">
        <f aca="false">+'Tabela III'!E43</f>
        <v>0</v>
      </c>
      <c r="G35" s="531" t="n">
        <f aca="false">+'Tabela III'!F43</f>
        <v>0</v>
      </c>
      <c r="H35" s="531" t="n">
        <f aca="false">+'Tabela III'!G43</f>
        <v>0</v>
      </c>
      <c r="I35" s="531" t="n">
        <f aca="false">+'Tabela III'!H43</f>
        <v>0</v>
      </c>
      <c r="J35" s="531" t="n">
        <f aca="false">+'Tabela III'!I43</f>
        <v>0</v>
      </c>
      <c r="K35" s="531" t="n">
        <f aca="false">+'Tabela III'!J43</f>
        <v>0</v>
      </c>
      <c r="L35" s="531" t="n">
        <f aca="false">+'Tabela III'!K43</f>
        <v>0</v>
      </c>
      <c r="M35" s="531" t="n">
        <f aca="false">+'Tabela III'!L43</f>
        <v>0</v>
      </c>
      <c r="N35" s="531" t="n">
        <f aca="false">+'Tabela III'!M43</f>
        <v>0</v>
      </c>
      <c r="O35" s="531" t="str">
        <f aca="false">+'Tabela III'!N43</f>
        <v/>
      </c>
      <c r="P35" s="531" t="str">
        <f aca="false">+'Tabela III'!O43</f>
        <v/>
      </c>
      <c r="Q35" s="531" t="str">
        <f aca="false">+'Tabela III'!P43</f>
        <v/>
      </c>
      <c r="R35" s="531" t="str">
        <f aca="false">+'Tabela III'!Q43</f>
        <v/>
      </c>
      <c r="S35" s="531" t="str">
        <f aca="false">+'Tabela III'!R43</f>
        <v/>
      </c>
    </row>
    <row r="36" customFormat="false" ht="15" hidden="false" customHeight="false" outlineLevel="0" collapsed="false">
      <c r="A36" s="530" t="n">
        <f aca="false">+'Tabela I'!$K$2</f>
        <v>0</v>
      </c>
      <c r="B36" s="530" t="n">
        <f aca="false">+'Tabela I'!$K$1</f>
        <v>2020</v>
      </c>
      <c r="C36" s="531" t="str">
        <f aca="false">+'Tabela III'!B44</f>
        <v/>
      </c>
      <c r="D36" s="531" t="str">
        <f aca="false">+'Tabela III'!C44</f>
        <v/>
      </c>
      <c r="E36" s="531" t="str">
        <f aca="false">+'Tabela III'!D44</f>
        <v/>
      </c>
      <c r="F36" s="531" t="n">
        <f aca="false">+'Tabela III'!E44</f>
        <v>0</v>
      </c>
      <c r="G36" s="531" t="n">
        <f aca="false">+'Tabela III'!F44</f>
        <v>0</v>
      </c>
      <c r="H36" s="531" t="n">
        <f aca="false">+'Tabela III'!G44</f>
        <v>0</v>
      </c>
      <c r="I36" s="531" t="n">
        <f aca="false">+'Tabela III'!H44</f>
        <v>0</v>
      </c>
      <c r="J36" s="531" t="n">
        <f aca="false">+'Tabela III'!I44</f>
        <v>0</v>
      </c>
      <c r="K36" s="531" t="n">
        <f aca="false">+'Tabela III'!J44</f>
        <v>0</v>
      </c>
      <c r="L36" s="531" t="n">
        <f aca="false">+'Tabela III'!K44</f>
        <v>0</v>
      </c>
      <c r="M36" s="531" t="n">
        <f aca="false">+'Tabela III'!L44</f>
        <v>0</v>
      </c>
      <c r="N36" s="531" t="n">
        <f aca="false">+'Tabela III'!M44</f>
        <v>0</v>
      </c>
      <c r="O36" s="531" t="str">
        <f aca="false">+'Tabela III'!N44</f>
        <v/>
      </c>
      <c r="P36" s="531" t="str">
        <f aca="false">+'Tabela III'!O44</f>
        <v/>
      </c>
      <c r="Q36" s="531" t="str">
        <f aca="false">+'Tabela III'!P44</f>
        <v/>
      </c>
      <c r="R36" s="531" t="str">
        <f aca="false">+'Tabela III'!Q44</f>
        <v/>
      </c>
      <c r="S36" s="531" t="str">
        <f aca="false">+'Tabela III'!R44</f>
        <v/>
      </c>
    </row>
    <row r="37" customFormat="false" ht="15" hidden="false" customHeight="false" outlineLevel="0" collapsed="false">
      <c r="A37" s="530" t="n">
        <f aca="false">+'Tabela I'!$K$2</f>
        <v>0</v>
      </c>
      <c r="B37" s="530" t="n">
        <f aca="false">+'Tabela I'!$K$1</f>
        <v>2020</v>
      </c>
      <c r="C37" s="531" t="str">
        <f aca="false">+'Tabela III'!B45</f>
        <v/>
      </c>
      <c r="D37" s="531" t="str">
        <f aca="false">+'Tabela III'!C45</f>
        <v/>
      </c>
      <c r="E37" s="531" t="str">
        <f aca="false">+'Tabela III'!D45</f>
        <v/>
      </c>
      <c r="F37" s="531" t="n">
        <f aca="false">+'Tabela III'!E45</f>
        <v>0</v>
      </c>
      <c r="G37" s="531" t="n">
        <f aca="false">+'Tabela III'!F45</f>
        <v>0</v>
      </c>
      <c r="H37" s="531" t="n">
        <f aca="false">+'Tabela III'!G45</f>
        <v>0</v>
      </c>
      <c r="I37" s="531" t="n">
        <f aca="false">+'Tabela III'!H45</f>
        <v>0</v>
      </c>
      <c r="J37" s="531" t="n">
        <f aca="false">+'Tabela III'!I45</f>
        <v>0</v>
      </c>
      <c r="K37" s="531" t="n">
        <f aca="false">+'Tabela III'!J45</f>
        <v>0</v>
      </c>
      <c r="L37" s="531" t="n">
        <f aca="false">+'Tabela III'!K45</f>
        <v>0</v>
      </c>
      <c r="M37" s="531" t="n">
        <f aca="false">+'Tabela III'!L45</f>
        <v>0</v>
      </c>
      <c r="N37" s="531" t="n">
        <f aca="false">+'Tabela III'!M45</f>
        <v>0</v>
      </c>
      <c r="O37" s="531" t="str">
        <f aca="false">+'Tabela III'!N45</f>
        <v/>
      </c>
      <c r="P37" s="531" t="str">
        <f aca="false">+'Tabela III'!O45</f>
        <v/>
      </c>
      <c r="Q37" s="531" t="str">
        <f aca="false">+'Tabela III'!P45</f>
        <v/>
      </c>
      <c r="R37" s="531" t="str">
        <f aca="false">+'Tabela III'!Q45</f>
        <v/>
      </c>
      <c r="S37" s="531" t="str">
        <f aca="false">+'Tabela III'!R45</f>
        <v/>
      </c>
    </row>
    <row r="38" customFormat="false" ht="15" hidden="false" customHeight="false" outlineLevel="0" collapsed="false">
      <c r="A38" s="530" t="n">
        <f aca="false">+'Tabela I'!$K$2</f>
        <v>0</v>
      </c>
      <c r="B38" s="530" t="n">
        <f aca="false">+'Tabela I'!$K$1</f>
        <v>2020</v>
      </c>
      <c r="C38" s="531" t="str">
        <f aca="false">+'Tabela III'!B46</f>
        <v/>
      </c>
      <c r="D38" s="531" t="str">
        <f aca="false">+'Tabela III'!C46</f>
        <v/>
      </c>
      <c r="E38" s="531" t="str">
        <f aca="false">+'Tabela III'!D46</f>
        <v/>
      </c>
      <c r="F38" s="531" t="n">
        <f aca="false">+'Tabela III'!E46</f>
        <v>0</v>
      </c>
      <c r="G38" s="531" t="n">
        <f aca="false">+'Tabela III'!F46</f>
        <v>0</v>
      </c>
      <c r="H38" s="531" t="n">
        <f aca="false">+'Tabela III'!G46</f>
        <v>0</v>
      </c>
      <c r="I38" s="531" t="n">
        <f aca="false">+'Tabela III'!H46</f>
        <v>0</v>
      </c>
      <c r="J38" s="531" t="n">
        <f aca="false">+'Tabela III'!I46</f>
        <v>0</v>
      </c>
      <c r="K38" s="531" t="n">
        <f aca="false">+'Tabela III'!J46</f>
        <v>0</v>
      </c>
      <c r="L38" s="531" t="n">
        <f aca="false">+'Tabela III'!K46</f>
        <v>0</v>
      </c>
      <c r="M38" s="531" t="n">
        <f aca="false">+'Tabela III'!L46</f>
        <v>0</v>
      </c>
      <c r="N38" s="531" t="n">
        <f aca="false">+'Tabela III'!M46</f>
        <v>0</v>
      </c>
      <c r="O38" s="531" t="str">
        <f aca="false">+'Tabela III'!N46</f>
        <v/>
      </c>
      <c r="P38" s="531" t="str">
        <f aca="false">+'Tabela III'!O46</f>
        <v/>
      </c>
      <c r="Q38" s="531" t="str">
        <f aca="false">+'Tabela III'!P46</f>
        <v/>
      </c>
      <c r="R38" s="531" t="str">
        <f aca="false">+'Tabela III'!Q46</f>
        <v/>
      </c>
      <c r="S38" s="531" t="str">
        <f aca="false">+'Tabela III'!R46</f>
        <v/>
      </c>
    </row>
    <row r="39" customFormat="false" ht="15" hidden="false" customHeight="false" outlineLevel="0" collapsed="false">
      <c r="A39" s="530" t="n">
        <f aca="false">+'Tabela I'!$K$2</f>
        <v>0</v>
      </c>
      <c r="B39" s="530" t="n">
        <f aca="false">+'Tabela I'!$K$1</f>
        <v>2020</v>
      </c>
      <c r="C39" s="531" t="str">
        <f aca="false">+'Tabela III'!B47</f>
        <v/>
      </c>
      <c r="D39" s="531" t="str">
        <f aca="false">+'Tabela III'!C47</f>
        <v/>
      </c>
      <c r="E39" s="531" t="str">
        <f aca="false">+'Tabela III'!D47</f>
        <v/>
      </c>
      <c r="F39" s="531" t="n">
        <f aca="false">+'Tabela III'!E47</f>
        <v>0</v>
      </c>
      <c r="G39" s="531" t="n">
        <f aca="false">+'Tabela III'!F47</f>
        <v>0</v>
      </c>
      <c r="H39" s="531" t="n">
        <f aca="false">+'Tabela III'!G47</f>
        <v>0</v>
      </c>
      <c r="I39" s="531" t="n">
        <f aca="false">+'Tabela III'!H47</f>
        <v>0</v>
      </c>
      <c r="J39" s="531" t="n">
        <f aca="false">+'Tabela III'!I47</f>
        <v>0</v>
      </c>
      <c r="K39" s="531" t="n">
        <f aca="false">+'Tabela III'!J47</f>
        <v>0</v>
      </c>
      <c r="L39" s="531" t="n">
        <f aca="false">+'Tabela III'!K47</f>
        <v>0</v>
      </c>
      <c r="M39" s="531" t="n">
        <f aca="false">+'Tabela III'!L47</f>
        <v>0</v>
      </c>
      <c r="N39" s="531" t="n">
        <f aca="false">+'Tabela III'!M47</f>
        <v>0</v>
      </c>
      <c r="O39" s="531" t="str">
        <f aca="false">+'Tabela III'!N47</f>
        <v/>
      </c>
      <c r="P39" s="531" t="str">
        <f aca="false">+'Tabela III'!O47</f>
        <v/>
      </c>
      <c r="Q39" s="531" t="str">
        <f aca="false">+'Tabela III'!P47</f>
        <v/>
      </c>
      <c r="R39" s="531" t="str">
        <f aca="false">+'Tabela III'!Q47</f>
        <v/>
      </c>
      <c r="S39" s="531" t="str">
        <f aca="false">+'Tabela III'!R47</f>
        <v/>
      </c>
    </row>
    <row r="40" customFormat="false" ht="15" hidden="false" customHeight="false" outlineLevel="0" collapsed="false">
      <c r="A40" s="530" t="n">
        <f aca="false">+'Tabela I'!$K$2</f>
        <v>0</v>
      </c>
      <c r="B40" s="530" t="n">
        <f aca="false">+'Tabela I'!$K$1</f>
        <v>2020</v>
      </c>
      <c r="C40" s="531" t="str">
        <f aca="false">+'Tabela III'!B48</f>
        <v/>
      </c>
      <c r="D40" s="531" t="str">
        <f aca="false">+'Tabela III'!C48</f>
        <v/>
      </c>
      <c r="E40" s="531" t="str">
        <f aca="false">+'Tabela III'!D48</f>
        <v/>
      </c>
      <c r="F40" s="531" t="n">
        <f aca="false">+'Tabela III'!E48</f>
        <v>0</v>
      </c>
      <c r="G40" s="531" t="n">
        <f aca="false">+'Tabela III'!F48</f>
        <v>0</v>
      </c>
      <c r="H40" s="531" t="n">
        <f aca="false">+'Tabela III'!G48</f>
        <v>0</v>
      </c>
      <c r="I40" s="531" t="n">
        <f aca="false">+'Tabela III'!H48</f>
        <v>0</v>
      </c>
      <c r="J40" s="531" t="n">
        <f aca="false">+'Tabela III'!I48</f>
        <v>0</v>
      </c>
      <c r="K40" s="531" t="n">
        <f aca="false">+'Tabela III'!J48</f>
        <v>0</v>
      </c>
      <c r="L40" s="531" t="n">
        <f aca="false">+'Tabela III'!K48</f>
        <v>0</v>
      </c>
      <c r="M40" s="531" t="n">
        <f aca="false">+'Tabela III'!L48</f>
        <v>0</v>
      </c>
      <c r="N40" s="531" t="n">
        <f aca="false">+'Tabela III'!M48</f>
        <v>0</v>
      </c>
      <c r="O40" s="531" t="str">
        <f aca="false">+'Tabela III'!N48</f>
        <v/>
      </c>
      <c r="P40" s="531" t="str">
        <f aca="false">+'Tabela III'!O48</f>
        <v/>
      </c>
      <c r="Q40" s="531" t="str">
        <f aca="false">+'Tabela III'!P48</f>
        <v/>
      </c>
      <c r="R40" s="531" t="str">
        <f aca="false">+'Tabela III'!Q48</f>
        <v/>
      </c>
      <c r="S40" s="531" t="str">
        <f aca="false">+'Tabela III'!R48</f>
        <v/>
      </c>
    </row>
    <row r="41" customFormat="false" ht="15" hidden="false" customHeight="false" outlineLevel="0" collapsed="false">
      <c r="A41" s="530" t="n">
        <f aca="false">+'Tabela I'!$K$2</f>
        <v>0</v>
      </c>
      <c r="B41" s="530" t="n">
        <f aca="false">+'Tabela I'!$K$1</f>
        <v>2020</v>
      </c>
      <c r="C41" s="531" t="str">
        <f aca="false">+'Tabela III'!B49</f>
        <v/>
      </c>
      <c r="D41" s="531" t="str">
        <f aca="false">+'Tabela III'!C49</f>
        <v/>
      </c>
      <c r="E41" s="531" t="str">
        <f aca="false">+'Tabela III'!D49</f>
        <v/>
      </c>
      <c r="F41" s="531" t="n">
        <f aca="false">+'Tabela III'!E49</f>
        <v>0</v>
      </c>
      <c r="G41" s="531" t="n">
        <f aca="false">+'Tabela III'!F49</f>
        <v>0</v>
      </c>
      <c r="H41" s="531" t="n">
        <f aca="false">+'Tabela III'!G49</f>
        <v>0</v>
      </c>
      <c r="I41" s="531" t="n">
        <f aca="false">+'Tabela III'!H49</f>
        <v>0</v>
      </c>
      <c r="J41" s="531" t="n">
        <f aca="false">+'Tabela III'!I49</f>
        <v>0</v>
      </c>
      <c r="K41" s="531" t="n">
        <f aca="false">+'Tabela III'!J49</f>
        <v>0</v>
      </c>
      <c r="L41" s="531" t="n">
        <f aca="false">+'Tabela III'!K49</f>
        <v>0</v>
      </c>
      <c r="M41" s="531" t="n">
        <f aca="false">+'Tabela III'!L49</f>
        <v>0</v>
      </c>
      <c r="N41" s="531" t="n">
        <f aca="false">+'Tabela III'!M49</f>
        <v>0</v>
      </c>
      <c r="O41" s="531" t="str">
        <f aca="false">+'Tabela III'!N49</f>
        <v/>
      </c>
      <c r="P41" s="531" t="str">
        <f aca="false">+'Tabela III'!O49</f>
        <v/>
      </c>
      <c r="Q41" s="531" t="str">
        <f aca="false">+'Tabela III'!P49</f>
        <v/>
      </c>
      <c r="R41" s="531" t="str">
        <f aca="false">+'Tabela III'!Q49</f>
        <v/>
      </c>
      <c r="S41" s="531" t="str">
        <f aca="false">+'Tabela III'!R49</f>
        <v/>
      </c>
    </row>
    <row r="42" customFormat="false" ht="15" hidden="false" customHeight="false" outlineLevel="0" collapsed="false">
      <c r="A42" s="530" t="n">
        <f aca="false">+'Tabela I'!$K$2</f>
        <v>0</v>
      </c>
      <c r="B42" s="530" t="n">
        <f aca="false">+'Tabela I'!$K$1</f>
        <v>2020</v>
      </c>
      <c r="C42" s="531" t="str">
        <f aca="false">+'Tabela III'!B50</f>
        <v/>
      </c>
      <c r="D42" s="531" t="str">
        <f aca="false">+'Tabela III'!C50</f>
        <v/>
      </c>
      <c r="E42" s="531" t="str">
        <f aca="false">+'Tabela III'!D50</f>
        <v/>
      </c>
      <c r="F42" s="531" t="n">
        <f aca="false">+'Tabela III'!E50</f>
        <v>0</v>
      </c>
      <c r="G42" s="531" t="n">
        <f aca="false">+'Tabela III'!F50</f>
        <v>0</v>
      </c>
      <c r="H42" s="531" t="n">
        <f aca="false">+'Tabela III'!G50</f>
        <v>0</v>
      </c>
      <c r="I42" s="531" t="n">
        <f aca="false">+'Tabela III'!H50</f>
        <v>0</v>
      </c>
      <c r="J42" s="531" t="n">
        <f aca="false">+'Tabela III'!I50</f>
        <v>0</v>
      </c>
      <c r="K42" s="531" t="n">
        <f aca="false">+'Tabela III'!J50</f>
        <v>0</v>
      </c>
      <c r="L42" s="531" t="n">
        <f aca="false">+'Tabela III'!K50</f>
        <v>0</v>
      </c>
      <c r="M42" s="531" t="n">
        <f aca="false">+'Tabela III'!L50</f>
        <v>0</v>
      </c>
      <c r="N42" s="531" t="n">
        <f aca="false">+'Tabela III'!M50</f>
        <v>0</v>
      </c>
      <c r="O42" s="531" t="str">
        <f aca="false">+'Tabela III'!N50</f>
        <v/>
      </c>
      <c r="P42" s="531" t="str">
        <f aca="false">+'Tabela III'!O50</f>
        <v/>
      </c>
      <c r="Q42" s="531" t="str">
        <f aca="false">+'Tabela III'!P50</f>
        <v/>
      </c>
      <c r="R42" s="531" t="str">
        <f aca="false">+'Tabela III'!Q50</f>
        <v/>
      </c>
      <c r="S42" s="531" t="str">
        <f aca="false">+'Tabela III'!R50</f>
        <v/>
      </c>
    </row>
    <row r="43" customFormat="false" ht="15" hidden="false" customHeight="false" outlineLevel="0" collapsed="false">
      <c r="A43" s="530" t="n">
        <f aca="false">+'Tabela I'!$K$2</f>
        <v>0</v>
      </c>
      <c r="B43" s="530" t="n">
        <f aca="false">+'Tabela I'!$K$1</f>
        <v>2020</v>
      </c>
      <c r="C43" s="531" t="str">
        <f aca="false">+'Tabela III'!B51</f>
        <v/>
      </c>
      <c r="D43" s="531" t="str">
        <f aca="false">+'Tabela III'!C51</f>
        <v/>
      </c>
      <c r="E43" s="531" t="str">
        <f aca="false">+'Tabela III'!D51</f>
        <v/>
      </c>
      <c r="F43" s="531" t="n">
        <f aca="false">+'Tabela III'!E51</f>
        <v>0</v>
      </c>
      <c r="G43" s="531" t="n">
        <f aca="false">+'Tabela III'!F51</f>
        <v>0</v>
      </c>
      <c r="H43" s="531" t="n">
        <f aca="false">+'Tabela III'!G51</f>
        <v>0</v>
      </c>
      <c r="I43" s="531" t="n">
        <f aca="false">+'Tabela III'!H51</f>
        <v>0</v>
      </c>
      <c r="J43" s="531" t="n">
        <f aca="false">+'Tabela III'!I51</f>
        <v>0</v>
      </c>
      <c r="K43" s="531" t="n">
        <f aca="false">+'Tabela III'!J51</f>
        <v>0</v>
      </c>
      <c r="L43" s="531" t="n">
        <f aca="false">+'Tabela III'!K51</f>
        <v>0</v>
      </c>
      <c r="M43" s="531" t="n">
        <f aca="false">+'Tabela III'!L51</f>
        <v>0</v>
      </c>
      <c r="N43" s="531" t="n">
        <f aca="false">+'Tabela III'!M51</f>
        <v>0</v>
      </c>
      <c r="O43" s="531" t="str">
        <f aca="false">+'Tabela III'!N51</f>
        <v/>
      </c>
      <c r="P43" s="531" t="str">
        <f aca="false">+'Tabela III'!O51</f>
        <v/>
      </c>
      <c r="Q43" s="531" t="str">
        <f aca="false">+'Tabela III'!P51</f>
        <v/>
      </c>
      <c r="R43" s="531" t="str">
        <f aca="false">+'Tabela III'!Q51</f>
        <v/>
      </c>
      <c r="S43" s="531" t="str">
        <f aca="false">+'Tabela III'!R51</f>
        <v/>
      </c>
    </row>
    <row r="44" s="397" customFormat="true" ht="15" hidden="false" customHeight="false" outlineLevel="0" collapsed="false">
      <c r="A44" s="530" t="n">
        <f aca="false">+'Tabela I'!$K$2</f>
        <v>0</v>
      </c>
      <c r="B44" s="530" t="n">
        <f aca="false">+'Tabela I'!$K$1</f>
        <v>2020</v>
      </c>
      <c r="C44" s="531" t="str">
        <f aca="false">+'Tabela III'!B52</f>
        <v/>
      </c>
      <c r="D44" s="531" t="str">
        <f aca="false">+'Tabela III'!C52</f>
        <v/>
      </c>
      <c r="E44" s="531" t="str">
        <f aca="false">+'Tabela III'!D52</f>
        <v/>
      </c>
      <c r="F44" s="531" t="n">
        <f aca="false">+'Tabela III'!E52</f>
        <v>0</v>
      </c>
      <c r="G44" s="531" t="n">
        <f aca="false">+'Tabela III'!F52</f>
        <v>0</v>
      </c>
      <c r="H44" s="531" t="n">
        <f aca="false">+'Tabela III'!G52</f>
        <v>0</v>
      </c>
      <c r="I44" s="531" t="n">
        <f aca="false">+'Tabela III'!H52</f>
        <v>0</v>
      </c>
      <c r="J44" s="531" t="n">
        <f aca="false">+'Tabela III'!I52</f>
        <v>0</v>
      </c>
      <c r="K44" s="531" t="n">
        <f aca="false">+'Tabela III'!J52</f>
        <v>0</v>
      </c>
      <c r="L44" s="531" t="n">
        <f aca="false">+'Tabela III'!K52</f>
        <v>0</v>
      </c>
      <c r="M44" s="531" t="n">
        <f aca="false">+'Tabela III'!L52</f>
        <v>0</v>
      </c>
      <c r="N44" s="531" t="n">
        <f aca="false">+'Tabela III'!M52</f>
        <v>0</v>
      </c>
      <c r="O44" s="531" t="str">
        <f aca="false">+'Tabela III'!N52</f>
        <v/>
      </c>
      <c r="P44" s="531" t="str">
        <f aca="false">+'Tabela III'!O52</f>
        <v/>
      </c>
      <c r="Q44" s="531" t="str">
        <f aca="false">+'Tabela III'!P52</f>
        <v/>
      </c>
      <c r="R44" s="531" t="str">
        <f aca="false">+'Tabela III'!Q52</f>
        <v/>
      </c>
      <c r="S44" s="531" t="str">
        <f aca="false">+'Tabela III'!R52</f>
        <v/>
      </c>
      <c r="T44" s="195"/>
      <c r="U44" s="195"/>
      <c r="V44" s="195"/>
    </row>
    <row r="45" s="397" customFormat="true" ht="15" hidden="false" customHeight="false" outlineLevel="0" collapsed="false">
      <c r="A45" s="530" t="n">
        <f aca="false">+'Tabela I'!$K$2</f>
        <v>0</v>
      </c>
      <c r="B45" s="530" t="n">
        <f aca="false">+'Tabela I'!$K$1</f>
        <v>2020</v>
      </c>
      <c r="C45" s="531" t="str">
        <f aca="false">+'Tabela III'!B53</f>
        <v/>
      </c>
      <c r="D45" s="531" t="str">
        <f aca="false">+'Tabela III'!C53</f>
        <v/>
      </c>
      <c r="E45" s="531" t="str">
        <f aca="false">+'Tabela III'!D53</f>
        <v/>
      </c>
      <c r="F45" s="531" t="n">
        <f aca="false">+'Tabela III'!E53</f>
        <v>0</v>
      </c>
      <c r="G45" s="531" t="n">
        <f aca="false">+'Tabela III'!F53</f>
        <v>0</v>
      </c>
      <c r="H45" s="531" t="n">
        <f aca="false">+'Tabela III'!G53</f>
        <v>0</v>
      </c>
      <c r="I45" s="531" t="n">
        <f aca="false">+'Tabela III'!H53</f>
        <v>0</v>
      </c>
      <c r="J45" s="531" t="n">
        <f aca="false">+'Tabela III'!I53</f>
        <v>0</v>
      </c>
      <c r="K45" s="531" t="n">
        <f aca="false">+'Tabela III'!J53</f>
        <v>0</v>
      </c>
      <c r="L45" s="531" t="n">
        <f aca="false">+'Tabela III'!K53</f>
        <v>0</v>
      </c>
      <c r="M45" s="531" t="n">
        <f aca="false">+'Tabela III'!L53</f>
        <v>0</v>
      </c>
      <c r="N45" s="531" t="n">
        <f aca="false">+'Tabela III'!M53</f>
        <v>0</v>
      </c>
      <c r="O45" s="531" t="str">
        <f aca="false">+'Tabela III'!N53</f>
        <v/>
      </c>
      <c r="P45" s="531" t="str">
        <f aca="false">+'Tabela III'!O53</f>
        <v/>
      </c>
      <c r="Q45" s="531" t="str">
        <f aca="false">+'Tabela III'!P53</f>
        <v/>
      </c>
      <c r="R45" s="531" t="str">
        <f aca="false">+'Tabela III'!Q53</f>
        <v/>
      </c>
      <c r="S45" s="531" t="str">
        <f aca="false">+'Tabela III'!R53</f>
        <v/>
      </c>
      <c r="T45" s="195"/>
      <c r="U45" s="195"/>
      <c r="V45" s="195"/>
    </row>
    <row r="46" s="397" customFormat="true" ht="15" hidden="false" customHeight="false" outlineLevel="0" collapsed="false">
      <c r="A46" s="530" t="n">
        <f aca="false">+'Tabela I'!$K$2</f>
        <v>0</v>
      </c>
      <c r="B46" s="530" t="n">
        <f aca="false">+'Tabela I'!$K$1</f>
        <v>2020</v>
      </c>
      <c r="C46" s="531" t="str">
        <f aca="false">+'Tabela III'!B54</f>
        <v/>
      </c>
      <c r="D46" s="531" t="str">
        <f aca="false">+'Tabela III'!C54</f>
        <v/>
      </c>
      <c r="E46" s="531" t="str">
        <f aca="false">+'Tabela III'!D54</f>
        <v/>
      </c>
      <c r="F46" s="531" t="n">
        <f aca="false">+'Tabela III'!E54</f>
        <v>0</v>
      </c>
      <c r="G46" s="531" t="n">
        <f aca="false">+'Tabela III'!F54</f>
        <v>0</v>
      </c>
      <c r="H46" s="531" t="n">
        <f aca="false">+'Tabela III'!G54</f>
        <v>0</v>
      </c>
      <c r="I46" s="531" t="n">
        <f aca="false">+'Tabela III'!H54</f>
        <v>0</v>
      </c>
      <c r="J46" s="531" t="n">
        <f aca="false">+'Tabela III'!I54</f>
        <v>0</v>
      </c>
      <c r="K46" s="531" t="n">
        <f aca="false">+'Tabela III'!J54</f>
        <v>0</v>
      </c>
      <c r="L46" s="531" t="n">
        <f aca="false">+'Tabela III'!K54</f>
        <v>0</v>
      </c>
      <c r="M46" s="531" t="n">
        <f aca="false">+'Tabela III'!L54</f>
        <v>0</v>
      </c>
      <c r="N46" s="531" t="n">
        <f aca="false">+'Tabela III'!M54</f>
        <v>0</v>
      </c>
      <c r="O46" s="531" t="str">
        <f aca="false">+'Tabela III'!N54</f>
        <v/>
      </c>
      <c r="P46" s="531" t="str">
        <f aca="false">+'Tabela III'!O54</f>
        <v/>
      </c>
      <c r="Q46" s="531" t="str">
        <f aca="false">+'Tabela III'!P54</f>
        <v/>
      </c>
      <c r="R46" s="531" t="str">
        <f aca="false">+'Tabela III'!Q54</f>
        <v/>
      </c>
      <c r="S46" s="531" t="str">
        <f aca="false">+'Tabela III'!R54</f>
        <v/>
      </c>
      <c r="T46" s="195"/>
      <c r="U46" s="195"/>
      <c r="V46" s="195"/>
    </row>
    <row r="47" s="397" customFormat="true" ht="15" hidden="false" customHeight="false" outlineLevel="0" collapsed="false">
      <c r="A47" s="530" t="n">
        <f aca="false">+'Tabela I'!$K$2</f>
        <v>0</v>
      </c>
      <c r="B47" s="530" t="n">
        <f aca="false">+'Tabela I'!$K$1</f>
        <v>2020</v>
      </c>
      <c r="C47" s="531" t="str">
        <f aca="false">+'Tabela III'!B55</f>
        <v/>
      </c>
      <c r="D47" s="531" t="str">
        <f aca="false">+'Tabela III'!C55</f>
        <v/>
      </c>
      <c r="E47" s="531" t="str">
        <f aca="false">+'Tabela III'!D55</f>
        <v/>
      </c>
      <c r="F47" s="531" t="n">
        <f aca="false">+'Tabela III'!E55</f>
        <v>0</v>
      </c>
      <c r="G47" s="531" t="n">
        <f aca="false">+'Tabela III'!F55</f>
        <v>0</v>
      </c>
      <c r="H47" s="531" t="n">
        <f aca="false">+'Tabela III'!G55</f>
        <v>0</v>
      </c>
      <c r="I47" s="531" t="n">
        <f aca="false">+'Tabela III'!H55</f>
        <v>0</v>
      </c>
      <c r="J47" s="531" t="n">
        <f aca="false">+'Tabela III'!I55</f>
        <v>0</v>
      </c>
      <c r="K47" s="531" t="n">
        <f aca="false">+'Tabela III'!J55</f>
        <v>0</v>
      </c>
      <c r="L47" s="531" t="n">
        <f aca="false">+'Tabela III'!K55</f>
        <v>0</v>
      </c>
      <c r="M47" s="531" t="n">
        <f aca="false">+'Tabela III'!L55</f>
        <v>0</v>
      </c>
      <c r="N47" s="531" t="n">
        <f aca="false">+'Tabela III'!M55</f>
        <v>0</v>
      </c>
      <c r="O47" s="531" t="str">
        <f aca="false">+'Tabela III'!N55</f>
        <v/>
      </c>
      <c r="P47" s="531" t="str">
        <f aca="false">+'Tabela III'!O55</f>
        <v/>
      </c>
      <c r="Q47" s="531" t="str">
        <f aca="false">+'Tabela III'!P55</f>
        <v/>
      </c>
      <c r="R47" s="531" t="str">
        <f aca="false">+'Tabela III'!Q55</f>
        <v/>
      </c>
      <c r="S47" s="531" t="str">
        <f aca="false">+'Tabela III'!R55</f>
        <v/>
      </c>
      <c r="T47" s="195"/>
      <c r="U47" s="195"/>
      <c r="V47" s="195"/>
    </row>
    <row r="48" s="397" customFormat="true" ht="15" hidden="false" customHeight="false" outlineLevel="0" collapsed="false">
      <c r="A48" s="530" t="n">
        <f aca="false">+'Tabela I'!$K$2</f>
        <v>0</v>
      </c>
      <c r="B48" s="530" t="n">
        <f aca="false">+'Tabela I'!$K$1</f>
        <v>2020</v>
      </c>
      <c r="C48" s="531" t="str">
        <f aca="false">+'Tabela III'!B56</f>
        <v/>
      </c>
      <c r="D48" s="531" t="str">
        <f aca="false">+'Tabela III'!C56</f>
        <v/>
      </c>
      <c r="E48" s="531" t="str">
        <f aca="false">+'Tabela III'!D56</f>
        <v/>
      </c>
      <c r="F48" s="531" t="n">
        <f aca="false">+'Tabela III'!E56</f>
        <v>0</v>
      </c>
      <c r="G48" s="531" t="n">
        <f aca="false">+'Tabela III'!F56</f>
        <v>0</v>
      </c>
      <c r="H48" s="531" t="n">
        <f aca="false">+'Tabela III'!G56</f>
        <v>0</v>
      </c>
      <c r="I48" s="531" t="n">
        <f aca="false">+'Tabela III'!H56</f>
        <v>0</v>
      </c>
      <c r="J48" s="531" t="n">
        <f aca="false">+'Tabela III'!I56</f>
        <v>0</v>
      </c>
      <c r="K48" s="531" t="n">
        <f aca="false">+'Tabela III'!J56</f>
        <v>0</v>
      </c>
      <c r="L48" s="531" t="n">
        <f aca="false">+'Tabela III'!K56</f>
        <v>0</v>
      </c>
      <c r="M48" s="531" t="n">
        <f aca="false">+'Tabela III'!L56</f>
        <v>0</v>
      </c>
      <c r="N48" s="531" t="n">
        <f aca="false">+'Tabela III'!M56</f>
        <v>0</v>
      </c>
      <c r="O48" s="531" t="str">
        <f aca="false">+'Tabela III'!N56</f>
        <v/>
      </c>
      <c r="P48" s="531" t="str">
        <f aca="false">+'Tabela III'!O56</f>
        <v/>
      </c>
      <c r="Q48" s="531" t="str">
        <f aca="false">+'Tabela III'!P56</f>
        <v/>
      </c>
      <c r="R48" s="531" t="str">
        <f aca="false">+'Tabela III'!Q56</f>
        <v/>
      </c>
      <c r="S48" s="531" t="str">
        <f aca="false">+'Tabela III'!R56</f>
        <v/>
      </c>
      <c r="T48" s="195"/>
      <c r="U48" s="195"/>
      <c r="V48" s="195"/>
    </row>
    <row r="49" s="397" customFormat="true" ht="15" hidden="false" customHeight="false" outlineLevel="0" collapsed="false">
      <c r="A49" s="530" t="n">
        <f aca="false">+'Tabela I'!$K$2</f>
        <v>0</v>
      </c>
      <c r="B49" s="530" t="n">
        <f aca="false">+'Tabela I'!$K$1</f>
        <v>2020</v>
      </c>
      <c r="C49" s="531" t="str">
        <f aca="false">+'Tabela III'!B57</f>
        <v/>
      </c>
      <c r="D49" s="531" t="str">
        <f aca="false">+'Tabela III'!C57</f>
        <v/>
      </c>
      <c r="E49" s="531" t="str">
        <f aca="false">+'Tabela III'!D57</f>
        <v/>
      </c>
      <c r="F49" s="531" t="n">
        <f aca="false">+'Tabela III'!E57</f>
        <v>0</v>
      </c>
      <c r="G49" s="531" t="n">
        <f aca="false">+'Tabela III'!F57</f>
        <v>0</v>
      </c>
      <c r="H49" s="531" t="n">
        <f aca="false">+'Tabela III'!G57</f>
        <v>0</v>
      </c>
      <c r="I49" s="531" t="n">
        <f aca="false">+'Tabela III'!H57</f>
        <v>0</v>
      </c>
      <c r="J49" s="531" t="n">
        <f aca="false">+'Tabela III'!I57</f>
        <v>0</v>
      </c>
      <c r="K49" s="531" t="n">
        <f aca="false">+'Tabela III'!J57</f>
        <v>0</v>
      </c>
      <c r="L49" s="531" t="n">
        <f aca="false">+'Tabela III'!K57</f>
        <v>0</v>
      </c>
      <c r="M49" s="531" t="n">
        <f aca="false">+'Tabela III'!L57</f>
        <v>0</v>
      </c>
      <c r="N49" s="531" t="n">
        <f aca="false">+'Tabela III'!M57</f>
        <v>0</v>
      </c>
      <c r="O49" s="531" t="str">
        <f aca="false">+'Tabela III'!N57</f>
        <v/>
      </c>
      <c r="P49" s="531" t="str">
        <f aca="false">+'Tabela III'!O57</f>
        <v/>
      </c>
      <c r="Q49" s="531" t="str">
        <f aca="false">+'Tabela III'!P57</f>
        <v/>
      </c>
      <c r="R49" s="531" t="str">
        <f aca="false">+'Tabela III'!Q57</f>
        <v/>
      </c>
      <c r="S49" s="531" t="str">
        <f aca="false">+'Tabela III'!R57</f>
        <v/>
      </c>
      <c r="T49" s="195"/>
      <c r="U49" s="195"/>
      <c r="V49" s="195"/>
    </row>
    <row r="50" s="397" customFormat="true" ht="15" hidden="false" customHeight="false" outlineLevel="0" collapsed="false">
      <c r="A50" s="530" t="n">
        <f aca="false">+'Tabela I'!$K$2</f>
        <v>0</v>
      </c>
      <c r="B50" s="530" t="n">
        <f aca="false">+'Tabela I'!$K$1</f>
        <v>2020</v>
      </c>
      <c r="C50" s="531" t="str">
        <f aca="false">+'Tabela III'!B58</f>
        <v/>
      </c>
      <c r="D50" s="531" t="str">
        <f aca="false">+'Tabela III'!C58</f>
        <v/>
      </c>
      <c r="E50" s="531" t="str">
        <f aca="false">+'Tabela III'!D58</f>
        <v/>
      </c>
      <c r="F50" s="531" t="n">
        <f aca="false">+'Tabela III'!E58</f>
        <v>0</v>
      </c>
      <c r="G50" s="531" t="n">
        <f aca="false">+'Tabela III'!F58</f>
        <v>0</v>
      </c>
      <c r="H50" s="531" t="n">
        <f aca="false">+'Tabela III'!G58</f>
        <v>0</v>
      </c>
      <c r="I50" s="531" t="n">
        <f aca="false">+'Tabela III'!H58</f>
        <v>0</v>
      </c>
      <c r="J50" s="531" t="n">
        <f aca="false">+'Tabela III'!I58</f>
        <v>0</v>
      </c>
      <c r="K50" s="531" t="n">
        <f aca="false">+'Tabela III'!J58</f>
        <v>0</v>
      </c>
      <c r="L50" s="531" t="n">
        <f aca="false">+'Tabela III'!K58</f>
        <v>0</v>
      </c>
      <c r="M50" s="531" t="n">
        <f aca="false">+'Tabela III'!L58</f>
        <v>0</v>
      </c>
      <c r="N50" s="531" t="n">
        <f aca="false">+'Tabela III'!M58</f>
        <v>0</v>
      </c>
      <c r="O50" s="531" t="str">
        <f aca="false">+'Tabela III'!N58</f>
        <v/>
      </c>
      <c r="P50" s="531" t="str">
        <f aca="false">+'Tabela III'!O58</f>
        <v/>
      </c>
      <c r="Q50" s="531" t="str">
        <f aca="false">+'Tabela III'!P58</f>
        <v/>
      </c>
      <c r="R50" s="531" t="str">
        <f aca="false">+'Tabela III'!Q58</f>
        <v/>
      </c>
      <c r="S50" s="531" t="str">
        <f aca="false">+'Tabela III'!R58</f>
        <v/>
      </c>
      <c r="T50" s="195"/>
      <c r="U50" s="195"/>
      <c r="V50" s="195"/>
    </row>
    <row r="51" s="397" customFormat="true" ht="15" hidden="false" customHeight="false" outlineLevel="0" collapsed="false">
      <c r="A51" s="530" t="n">
        <f aca="false">+'Tabela I'!$K$2</f>
        <v>0</v>
      </c>
      <c r="B51" s="530" t="n">
        <f aca="false">+'Tabela I'!$K$1</f>
        <v>2020</v>
      </c>
      <c r="C51" s="531" t="str">
        <f aca="false">+'Tabela III'!B59</f>
        <v/>
      </c>
      <c r="D51" s="531" t="str">
        <f aca="false">+'Tabela III'!C59</f>
        <v/>
      </c>
      <c r="E51" s="531" t="str">
        <f aca="false">+'Tabela III'!D59</f>
        <v/>
      </c>
      <c r="F51" s="531" t="n">
        <f aca="false">+'Tabela III'!E59</f>
        <v>0</v>
      </c>
      <c r="G51" s="531" t="n">
        <f aca="false">+'Tabela III'!F59</f>
        <v>0</v>
      </c>
      <c r="H51" s="531" t="n">
        <f aca="false">+'Tabela III'!G59</f>
        <v>0</v>
      </c>
      <c r="I51" s="531" t="n">
        <f aca="false">+'Tabela III'!H59</f>
        <v>0</v>
      </c>
      <c r="J51" s="531" t="n">
        <f aca="false">+'Tabela III'!I59</f>
        <v>0</v>
      </c>
      <c r="K51" s="531" t="n">
        <f aca="false">+'Tabela III'!J59</f>
        <v>0</v>
      </c>
      <c r="L51" s="531" t="n">
        <f aca="false">+'Tabela III'!K59</f>
        <v>0</v>
      </c>
      <c r="M51" s="531" t="n">
        <f aca="false">+'Tabela III'!L59</f>
        <v>0</v>
      </c>
      <c r="N51" s="531" t="n">
        <f aca="false">+'Tabela III'!M59</f>
        <v>0</v>
      </c>
      <c r="O51" s="531" t="str">
        <f aca="false">+'Tabela III'!N59</f>
        <v/>
      </c>
      <c r="P51" s="531" t="str">
        <f aca="false">+'Tabela III'!O59</f>
        <v/>
      </c>
      <c r="Q51" s="531" t="str">
        <f aca="false">+'Tabela III'!P59</f>
        <v/>
      </c>
      <c r="R51" s="531" t="str">
        <f aca="false">+'Tabela III'!Q59</f>
        <v/>
      </c>
      <c r="S51" s="531" t="str">
        <f aca="false">+'Tabela III'!R59</f>
        <v/>
      </c>
      <c r="T51" s="195"/>
      <c r="U51" s="195"/>
      <c r="V51" s="195"/>
    </row>
    <row r="52" s="397" customFormat="true" ht="15" hidden="false" customHeight="false" outlineLevel="0" collapsed="false">
      <c r="A52" s="530" t="n">
        <f aca="false">+'Tabela I'!$K$2</f>
        <v>0</v>
      </c>
      <c r="B52" s="530" t="n">
        <f aca="false">+'Tabela I'!$K$1</f>
        <v>2020</v>
      </c>
      <c r="C52" s="531" t="str">
        <f aca="false">+'Tabela III'!B60</f>
        <v/>
      </c>
      <c r="D52" s="531" t="str">
        <f aca="false">+'Tabela III'!C60</f>
        <v/>
      </c>
      <c r="E52" s="531" t="str">
        <f aca="false">+'Tabela III'!D60</f>
        <v/>
      </c>
      <c r="F52" s="531" t="n">
        <f aca="false">+'Tabela III'!E60</f>
        <v>0</v>
      </c>
      <c r="G52" s="531" t="n">
        <f aca="false">+'Tabela III'!F60</f>
        <v>0</v>
      </c>
      <c r="H52" s="531" t="n">
        <f aca="false">+'Tabela III'!G60</f>
        <v>0</v>
      </c>
      <c r="I52" s="531" t="n">
        <f aca="false">+'Tabela III'!H60</f>
        <v>0</v>
      </c>
      <c r="J52" s="531" t="n">
        <f aca="false">+'Tabela III'!I60</f>
        <v>0</v>
      </c>
      <c r="K52" s="531" t="n">
        <f aca="false">+'Tabela III'!J60</f>
        <v>0</v>
      </c>
      <c r="L52" s="531" t="n">
        <f aca="false">+'Tabela III'!K60</f>
        <v>0</v>
      </c>
      <c r="M52" s="531" t="n">
        <f aca="false">+'Tabela III'!L60</f>
        <v>0</v>
      </c>
      <c r="N52" s="531" t="n">
        <f aca="false">+'Tabela III'!M60</f>
        <v>0</v>
      </c>
      <c r="O52" s="531" t="str">
        <f aca="false">+'Tabela III'!N60</f>
        <v/>
      </c>
      <c r="P52" s="531" t="str">
        <f aca="false">+'Tabela III'!O60</f>
        <v/>
      </c>
      <c r="Q52" s="531" t="str">
        <f aca="false">+'Tabela III'!P60</f>
        <v/>
      </c>
      <c r="R52" s="531" t="str">
        <f aca="false">+'Tabela III'!Q60</f>
        <v/>
      </c>
      <c r="S52" s="531" t="str">
        <f aca="false">+'Tabela III'!R60</f>
        <v/>
      </c>
      <c r="T52" s="195"/>
      <c r="U52" s="195"/>
      <c r="V52" s="195"/>
    </row>
    <row r="53" s="397" customFormat="true" ht="15" hidden="false" customHeight="false" outlineLevel="0" collapsed="false">
      <c r="A53" s="530" t="n">
        <f aca="false">+'Tabela I'!$K$2</f>
        <v>0</v>
      </c>
      <c r="B53" s="530" t="n">
        <f aca="false">+'Tabela I'!$K$1</f>
        <v>2020</v>
      </c>
      <c r="C53" s="531" t="str">
        <f aca="false">+'Tabela III'!B61</f>
        <v/>
      </c>
      <c r="D53" s="531" t="str">
        <f aca="false">+'Tabela III'!C61</f>
        <v/>
      </c>
      <c r="E53" s="531" t="str">
        <f aca="false">+'Tabela III'!D61</f>
        <v/>
      </c>
      <c r="F53" s="531" t="n">
        <f aca="false">+'Tabela III'!E61</f>
        <v>0</v>
      </c>
      <c r="G53" s="531" t="n">
        <f aca="false">+'Tabela III'!F61</f>
        <v>0</v>
      </c>
      <c r="H53" s="531" t="n">
        <f aca="false">+'Tabela III'!G61</f>
        <v>0</v>
      </c>
      <c r="I53" s="531" t="n">
        <f aca="false">+'Tabela III'!H61</f>
        <v>0</v>
      </c>
      <c r="J53" s="531" t="n">
        <f aca="false">+'Tabela III'!I61</f>
        <v>0</v>
      </c>
      <c r="K53" s="531" t="n">
        <f aca="false">+'Tabela III'!J61</f>
        <v>0</v>
      </c>
      <c r="L53" s="531" t="n">
        <f aca="false">+'Tabela III'!K61</f>
        <v>0</v>
      </c>
      <c r="M53" s="531" t="n">
        <f aca="false">+'Tabela III'!L61</f>
        <v>0</v>
      </c>
      <c r="N53" s="531" t="n">
        <f aca="false">+'Tabela III'!M61</f>
        <v>0</v>
      </c>
      <c r="O53" s="531" t="str">
        <f aca="false">+'Tabela III'!N61</f>
        <v/>
      </c>
      <c r="P53" s="531" t="str">
        <f aca="false">+'Tabela III'!O61</f>
        <v/>
      </c>
      <c r="Q53" s="531" t="str">
        <f aca="false">+'Tabela III'!P61</f>
        <v/>
      </c>
      <c r="R53" s="531" t="str">
        <f aca="false">+'Tabela III'!Q61</f>
        <v/>
      </c>
      <c r="S53" s="531" t="str">
        <f aca="false">+'Tabela III'!R61</f>
        <v/>
      </c>
      <c r="T53" s="195"/>
      <c r="U53" s="195"/>
      <c r="V53" s="195"/>
    </row>
    <row r="54" s="397" customFormat="true" ht="15" hidden="false" customHeight="false" outlineLevel="0" collapsed="false">
      <c r="A54" s="530" t="n">
        <f aca="false">+'Tabela I'!$K$2</f>
        <v>0</v>
      </c>
      <c r="B54" s="530" t="n">
        <f aca="false">+'Tabela I'!$K$1</f>
        <v>2020</v>
      </c>
      <c r="C54" s="531" t="str">
        <f aca="false">+'Tabela III'!B62</f>
        <v/>
      </c>
      <c r="D54" s="531" t="str">
        <f aca="false">+'Tabela III'!C62</f>
        <v/>
      </c>
      <c r="E54" s="531" t="str">
        <f aca="false">+'Tabela III'!D62</f>
        <v/>
      </c>
      <c r="F54" s="531" t="n">
        <f aca="false">+'Tabela III'!E62</f>
        <v>0</v>
      </c>
      <c r="G54" s="531" t="n">
        <f aca="false">+'Tabela III'!F62</f>
        <v>0</v>
      </c>
      <c r="H54" s="531" t="n">
        <f aca="false">+'Tabela III'!G62</f>
        <v>0</v>
      </c>
      <c r="I54" s="531" t="n">
        <f aca="false">+'Tabela III'!H62</f>
        <v>0</v>
      </c>
      <c r="J54" s="531" t="n">
        <f aca="false">+'Tabela III'!I62</f>
        <v>0</v>
      </c>
      <c r="K54" s="531" t="n">
        <f aca="false">+'Tabela III'!J62</f>
        <v>0</v>
      </c>
      <c r="L54" s="531" t="n">
        <f aca="false">+'Tabela III'!K62</f>
        <v>0</v>
      </c>
      <c r="M54" s="531" t="n">
        <f aca="false">+'Tabela III'!L62</f>
        <v>0</v>
      </c>
      <c r="N54" s="531" t="n">
        <f aca="false">+'Tabela III'!M62</f>
        <v>0</v>
      </c>
      <c r="O54" s="531" t="str">
        <f aca="false">+'Tabela III'!N62</f>
        <v/>
      </c>
      <c r="P54" s="531" t="str">
        <f aca="false">+'Tabela III'!O62</f>
        <v/>
      </c>
      <c r="Q54" s="531" t="str">
        <f aca="false">+'Tabela III'!P62</f>
        <v/>
      </c>
      <c r="R54" s="531" t="str">
        <f aca="false">+'Tabela III'!Q62</f>
        <v/>
      </c>
      <c r="S54" s="531" t="str">
        <f aca="false">+'Tabela III'!R62</f>
        <v/>
      </c>
      <c r="T54" s="195"/>
      <c r="U54" s="195"/>
      <c r="V54" s="195"/>
    </row>
    <row r="55" s="397" customFormat="true" ht="15" hidden="false" customHeight="false" outlineLevel="0" collapsed="false">
      <c r="A55" s="530" t="n">
        <f aca="false">+'Tabela I'!$K$2</f>
        <v>0</v>
      </c>
      <c r="B55" s="530" t="n">
        <f aca="false">+'Tabela I'!$K$1</f>
        <v>2020</v>
      </c>
      <c r="C55" s="531" t="str">
        <f aca="false">+'Tabela III'!B63</f>
        <v/>
      </c>
      <c r="D55" s="531" t="str">
        <f aca="false">+'Tabela III'!C63</f>
        <v/>
      </c>
      <c r="E55" s="531" t="str">
        <f aca="false">+'Tabela III'!D63</f>
        <v/>
      </c>
      <c r="F55" s="531" t="n">
        <f aca="false">+'Tabela III'!E63</f>
        <v>0</v>
      </c>
      <c r="G55" s="531" t="n">
        <f aca="false">+'Tabela III'!F63</f>
        <v>0</v>
      </c>
      <c r="H55" s="531" t="n">
        <f aca="false">+'Tabela III'!G63</f>
        <v>0</v>
      </c>
      <c r="I55" s="531" t="n">
        <f aca="false">+'Tabela III'!H63</f>
        <v>0</v>
      </c>
      <c r="J55" s="531" t="n">
        <f aca="false">+'Tabela III'!I63</f>
        <v>0</v>
      </c>
      <c r="K55" s="531" t="n">
        <f aca="false">+'Tabela III'!J63</f>
        <v>0</v>
      </c>
      <c r="L55" s="531" t="n">
        <f aca="false">+'Tabela III'!K63</f>
        <v>0</v>
      </c>
      <c r="M55" s="531" t="n">
        <f aca="false">+'Tabela III'!L63</f>
        <v>0</v>
      </c>
      <c r="N55" s="531" t="n">
        <f aca="false">+'Tabela III'!M63</f>
        <v>0</v>
      </c>
      <c r="O55" s="531" t="str">
        <f aca="false">+'Tabela III'!N63</f>
        <v/>
      </c>
      <c r="P55" s="531" t="str">
        <f aca="false">+'Tabela III'!O63</f>
        <v/>
      </c>
      <c r="Q55" s="531" t="str">
        <f aca="false">+'Tabela III'!P63</f>
        <v/>
      </c>
      <c r="R55" s="531" t="str">
        <f aca="false">+'Tabela III'!Q63</f>
        <v/>
      </c>
      <c r="S55" s="531" t="str">
        <f aca="false">+'Tabela III'!R63</f>
        <v/>
      </c>
      <c r="T55" s="195"/>
      <c r="U55" s="195"/>
      <c r="V55" s="195"/>
    </row>
    <row r="56" s="397" customFormat="true" ht="15" hidden="false" customHeight="false" outlineLevel="0" collapsed="false">
      <c r="A56" s="530" t="n">
        <f aca="false">+'Tabela I'!$K$2</f>
        <v>0</v>
      </c>
      <c r="B56" s="530" t="n">
        <f aca="false">+'Tabela I'!$K$1</f>
        <v>2020</v>
      </c>
      <c r="C56" s="531" t="str">
        <f aca="false">+'Tabela III'!B64</f>
        <v/>
      </c>
      <c r="D56" s="531" t="str">
        <f aca="false">+'Tabela III'!C64</f>
        <v/>
      </c>
      <c r="E56" s="531" t="str">
        <f aca="false">+'Tabela III'!D64</f>
        <v/>
      </c>
      <c r="F56" s="531" t="n">
        <f aca="false">+'Tabela III'!E64</f>
        <v>0</v>
      </c>
      <c r="G56" s="531" t="n">
        <f aca="false">+'Tabela III'!F64</f>
        <v>0</v>
      </c>
      <c r="H56" s="531" t="n">
        <f aca="false">+'Tabela III'!G64</f>
        <v>0</v>
      </c>
      <c r="I56" s="531" t="n">
        <f aca="false">+'Tabela III'!H64</f>
        <v>0</v>
      </c>
      <c r="J56" s="531" t="n">
        <f aca="false">+'Tabela III'!I64</f>
        <v>0</v>
      </c>
      <c r="K56" s="531" t="n">
        <f aca="false">+'Tabela III'!J64</f>
        <v>0</v>
      </c>
      <c r="L56" s="531" t="n">
        <f aca="false">+'Tabela III'!K64</f>
        <v>0</v>
      </c>
      <c r="M56" s="531" t="n">
        <f aca="false">+'Tabela III'!L64</f>
        <v>0</v>
      </c>
      <c r="N56" s="531" t="n">
        <f aca="false">+'Tabela III'!M64</f>
        <v>0</v>
      </c>
      <c r="O56" s="531" t="str">
        <f aca="false">+'Tabela III'!N64</f>
        <v/>
      </c>
      <c r="P56" s="531" t="str">
        <f aca="false">+'Tabela III'!O64</f>
        <v/>
      </c>
      <c r="Q56" s="531" t="str">
        <f aca="false">+'Tabela III'!P64</f>
        <v/>
      </c>
      <c r="R56" s="531" t="str">
        <f aca="false">+'Tabela III'!Q64</f>
        <v/>
      </c>
      <c r="S56" s="531" t="str">
        <f aca="false">+'Tabela III'!R64</f>
        <v/>
      </c>
      <c r="T56" s="195"/>
      <c r="U56" s="195"/>
      <c r="V56" s="195"/>
    </row>
    <row r="57" s="397" customFormat="true" ht="15" hidden="false" customHeight="false" outlineLevel="0" collapsed="false">
      <c r="A57" s="530" t="n">
        <f aca="false">+'Tabela I'!$K$2</f>
        <v>0</v>
      </c>
      <c r="B57" s="530" t="n">
        <f aca="false">+'Tabela I'!$K$1</f>
        <v>2020</v>
      </c>
      <c r="C57" s="531" t="str">
        <f aca="false">+'Tabela III'!B65</f>
        <v/>
      </c>
      <c r="D57" s="531" t="str">
        <f aca="false">+'Tabela III'!C65</f>
        <v/>
      </c>
      <c r="E57" s="531" t="str">
        <f aca="false">+'Tabela III'!D65</f>
        <v/>
      </c>
      <c r="F57" s="531" t="n">
        <f aca="false">+'Tabela III'!E65</f>
        <v>0</v>
      </c>
      <c r="G57" s="531" t="n">
        <f aca="false">+'Tabela III'!F65</f>
        <v>0</v>
      </c>
      <c r="H57" s="531" t="n">
        <f aca="false">+'Tabela III'!G65</f>
        <v>0</v>
      </c>
      <c r="I57" s="531" t="n">
        <f aca="false">+'Tabela III'!H65</f>
        <v>0</v>
      </c>
      <c r="J57" s="531" t="n">
        <f aca="false">+'Tabela III'!I65</f>
        <v>0</v>
      </c>
      <c r="K57" s="531" t="n">
        <f aca="false">+'Tabela III'!J65</f>
        <v>0</v>
      </c>
      <c r="L57" s="531" t="n">
        <f aca="false">+'Tabela III'!K65</f>
        <v>0</v>
      </c>
      <c r="M57" s="531" t="n">
        <f aca="false">+'Tabela III'!L65</f>
        <v>0</v>
      </c>
      <c r="N57" s="531" t="n">
        <f aca="false">+'Tabela III'!M65</f>
        <v>0</v>
      </c>
      <c r="O57" s="531" t="str">
        <f aca="false">+'Tabela III'!N65</f>
        <v/>
      </c>
      <c r="P57" s="531" t="str">
        <f aca="false">+'Tabela III'!O65</f>
        <v/>
      </c>
      <c r="Q57" s="531" t="str">
        <f aca="false">+'Tabela III'!P65</f>
        <v/>
      </c>
      <c r="R57" s="531" t="str">
        <f aca="false">+'Tabela III'!Q65</f>
        <v/>
      </c>
      <c r="S57" s="531" t="str">
        <f aca="false">+'Tabela III'!R65</f>
        <v/>
      </c>
      <c r="T57" s="195"/>
      <c r="U57" s="195"/>
      <c r="V57" s="195"/>
    </row>
    <row r="58" s="397" customFormat="true" ht="15" hidden="false" customHeight="false" outlineLevel="0" collapsed="false">
      <c r="A58" s="530" t="n">
        <f aca="false">+'Tabela I'!$K$2</f>
        <v>0</v>
      </c>
      <c r="B58" s="530" t="n">
        <f aca="false">+'Tabela I'!$K$1</f>
        <v>2020</v>
      </c>
      <c r="C58" s="531" t="str">
        <f aca="false">+'Tabela III'!B66</f>
        <v/>
      </c>
      <c r="D58" s="531" t="str">
        <f aca="false">+'Tabela III'!C66</f>
        <v/>
      </c>
      <c r="E58" s="531" t="str">
        <f aca="false">+'Tabela III'!D66</f>
        <v/>
      </c>
      <c r="F58" s="531" t="n">
        <f aca="false">+'Tabela III'!E66</f>
        <v>0</v>
      </c>
      <c r="G58" s="531" t="n">
        <f aca="false">+'Tabela III'!F66</f>
        <v>0</v>
      </c>
      <c r="H58" s="531" t="n">
        <f aca="false">+'Tabela III'!G66</f>
        <v>0</v>
      </c>
      <c r="I58" s="531" t="n">
        <f aca="false">+'Tabela III'!H66</f>
        <v>0</v>
      </c>
      <c r="J58" s="531" t="n">
        <f aca="false">+'Tabela III'!I66</f>
        <v>0</v>
      </c>
      <c r="K58" s="531" t="n">
        <f aca="false">+'Tabela III'!J66</f>
        <v>0</v>
      </c>
      <c r="L58" s="531" t="n">
        <f aca="false">+'Tabela III'!K66</f>
        <v>0</v>
      </c>
      <c r="M58" s="531" t="n">
        <f aca="false">+'Tabela III'!L66</f>
        <v>0</v>
      </c>
      <c r="N58" s="531" t="n">
        <f aca="false">+'Tabela III'!M66</f>
        <v>0</v>
      </c>
      <c r="O58" s="531" t="str">
        <f aca="false">+'Tabela III'!N66</f>
        <v/>
      </c>
      <c r="P58" s="531" t="str">
        <f aca="false">+'Tabela III'!O66</f>
        <v/>
      </c>
      <c r="Q58" s="531" t="str">
        <f aca="false">+'Tabela III'!P66</f>
        <v/>
      </c>
      <c r="R58" s="531" t="str">
        <f aca="false">+'Tabela III'!Q66</f>
        <v/>
      </c>
      <c r="S58" s="531" t="str">
        <f aca="false">+'Tabela III'!R66</f>
        <v/>
      </c>
      <c r="T58" s="195"/>
      <c r="U58" s="195"/>
      <c r="V58" s="195"/>
    </row>
    <row r="59" s="397" customFormat="true" ht="15" hidden="false" customHeight="false" outlineLevel="0" collapsed="false">
      <c r="A59" s="530" t="n">
        <f aca="false">+'Tabela I'!$K$2</f>
        <v>0</v>
      </c>
      <c r="B59" s="530" t="n">
        <f aca="false">+'Tabela I'!$K$1</f>
        <v>2020</v>
      </c>
      <c r="C59" s="531" t="str">
        <f aca="false">+'Tabela III'!B67</f>
        <v/>
      </c>
      <c r="D59" s="531" t="str">
        <f aca="false">+'Tabela III'!C67</f>
        <v/>
      </c>
      <c r="E59" s="531" t="str">
        <f aca="false">+'Tabela III'!D67</f>
        <v/>
      </c>
      <c r="F59" s="531" t="n">
        <f aca="false">+'Tabela III'!E67</f>
        <v>0</v>
      </c>
      <c r="G59" s="531" t="n">
        <f aca="false">+'Tabela III'!F67</f>
        <v>0</v>
      </c>
      <c r="H59" s="531" t="n">
        <f aca="false">+'Tabela III'!G67</f>
        <v>0</v>
      </c>
      <c r="I59" s="531" t="n">
        <f aca="false">+'Tabela III'!H67</f>
        <v>0</v>
      </c>
      <c r="J59" s="531" t="n">
        <f aca="false">+'Tabela III'!I67</f>
        <v>0</v>
      </c>
      <c r="K59" s="531" t="n">
        <f aca="false">+'Tabela III'!J67</f>
        <v>0</v>
      </c>
      <c r="L59" s="531" t="n">
        <f aca="false">+'Tabela III'!K67</f>
        <v>0</v>
      </c>
      <c r="M59" s="531" t="n">
        <f aca="false">+'Tabela III'!L67</f>
        <v>0</v>
      </c>
      <c r="N59" s="531" t="n">
        <f aca="false">+'Tabela III'!M67</f>
        <v>0</v>
      </c>
      <c r="O59" s="531" t="str">
        <f aca="false">+'Tabela III'!N67</f>
        <v/>
      </c>
      <c r="P59" s="531" t="str">
        <f aca="false">+'Tabela III'!O67</f>
        <v/>
      </c>
      <c r="Q59" s="531" t="str">
        <f aca="false">+'Tabela III'!P67</f>
        <v/>
      </c>
      <c r="R59" s="531" t="str">
        <f aca="false">+'Tabela III'!Q67</f>
        <v/>
      </c>
      <c r="S59" s="531" t="str">
        <f aca="false">+'Tabela III'!R67</f>
        <v/>
      </c>
      <c r="T59" s="195"/>
      <c r="U59" s="195"/>
      <c r="V59" s="195"/>
    </row>
    <row r="60" s="397" customFormat="true" ht="15" hidden="false" customHeight="false" outlineLevel="0" collapsed="false">
      <c r="A60" s="530" t="n">
        <f aca="false">+'Tabela I'!$K$2</f>
        <v>0</v>
      </c>
      <c r="B60" s="530" t="n">
        <f aca="false">+'Tabela I'!$K$1</f>
        <v>2020</v>
      </c>
      <c r="C60" s="531" t="str">
        <f aca="false">+'Tabela III'!B68</f>
        <v/>
      </c>
      <c r="D60" s="531" t="str">
        <f aca="false">+'Tabela III'!C68</f>
        <v/>
      </c>
      <c r="E60" s="531" t="str">
        <f aca="false">+'Tabela III'!D68</f>
        <v/>
      </c>
      <c r="F60" s="531" t="n">
        <f aca="false">+'Tabela III'!E68</f>
        <v>0</v>
      </c>
      <c r="G60" s="531" t="n">
        <f aca="false">+'Tabela III'!F68</f>
        <v>0</v>
      </c>
      <c r="H60" s="531" t="n">
        <f aca="false">+'Tabela III'!G68</f>
        <v>0</v>
      </c>
      <c r="I60" s="531" t="n">
        <f aca="false">+'Tabela III'!H68</f>
        <v>0</v>
      </c>
      <c r="J60" s="531" t="n">
        <f aca="false">+'Tabela III'!I68</f>
        <v>0</v>
      </c>
      <c r="K60" s="531" t="n">
        <f aca="false">+'Tabela III'!J68</f>
        <v>0</v>
      </c>
      <c r="L60" s="531" t="n">
        <f aca="false">+'Tabela III'!K68</f>
        <v>0</v>
      </c>
      <c r="M60" s="531" t="n">
        <f aca="false">+'Tabela III'!L68</f>
        <v>0</v>
      </c>
      <c r="N60" s="531" t="n">
        <f aca="false">+'Tabela III'!M68</f>
        <v>0</v>
      </c>
      <c r="O60" s="531" t="str">
        <f aca="false">+'Tabela III'!N68</f>
        <v/>
      </c>
      <c r="P60" s="531" t="str">
        <f aca="false">+'Tabela III'!O68</f>
        <v/>
      </c>
      <c r="Q60" s="531" t="str">
        <f aca="false">+'Tabela III'!P68</f>
        <v/>
      </c>
      <c r="R60" s="531" t="str">
        <f aca="false">+'Tabela III'!Q68</f>
        <v/>
      </c>
      <c r="S60" s="531" t="str">
        <f aca="false">+'Tabela III'!R68</f>
        <v/>
      </c>
      <c r="T60" s="195"/>
      <c r="U60" s="195"/>
      <c r="V60" s="195"/>
    </row>
    <row r="61" s="397" customFormat="true" ht="15" hidden="false" customHeight="false" outlineLevel="0" collapsed="false">
      <c r="A61" s="530" t="n">
        <f aca="false">+'Tabela I'!$K$2</f>
        <v>0</v>
      </c>
      <c r="B61" s="530" t="n">
        <f aca="false">+'Tabela I'!$K$1</f>
        <v>2020</v>
      </c>
      <c r="C61" s="531" t="str">
        <f aca="false">+'Tabela III'!B69</f>
        <v/>
      </c>
      <c r="D61" s="531" t="str">
        <f aca="false">+'Tabela III'!C69</f>
        <v/>
      </c>
      <c r="E61" s="531" t="str">
        <f aca="false">+'Tabela III'!D69</f>
        <v/>
      </c>
      <c r="F61" s="531" t="n">
        <f aca="false">+'Tabela III'!E69</f>
        <v>0</v>
      </c>
      <c r="G61" s="531" t="n">
        <f aca="false">+'Tabela III'!F69</f>
        <v>0</v>
      </c>
      <c r="H61" s="531" t="n">
        <f aca="false">+'Tabela III'!G69</f>
        <v>0</v>
      </c>
      <c r="I61" s="531" t="n">
        <f aca="false">+'Tabela III'!H69</f>
        <v>0</v>
      </c>
      <c r="J61" s="531" t="n">
        <f aca="false">+'Tabela III'!I69</f>
        <v>0</v>
      </c>
      <c r="K61" s="531" t="n">
        <f aca="false">+'Tabela III'!J69</f>
        <v>0</v>
      </c>
      <c r="L61" s="531" t="n">
        <f aca="false">+'Tabela III'!K69</f>
        <v>0</v>
      </c>
      <c r="M61" s="531" t="n">
        <f aca="false">+'Tabela III'!L69</f>
        <v>0</v>
      </c>
      <c r="N61" s="531" t="n">
        <f aca="false">+'Tabela III'!M69</f>
        <v>0</v>
      </c>
      <c r="O61" s="531" t="str">
        <f aca="false">+'Tabela III'!N69</f>
        <v/>
      </c>
      <c r="P61" s="531" t="str">
        <f aca="false">+'Tabela III'!O69</f>
        <v/>
      </c>
      <c r="Q61" s="531" t="str">
        <f aca="false">+'Tabela III'!P69</f>
        <v/>
      </c>
      <c r="R61" s="531" t="str">
        <f aca="false">+'Tabela III'!Q69</f>
        <v/>
      </c>
      <c r="S61" s="531" t="str">
        <f aca="false">+'Tabela III'!R69</f>
        <v/>
      </c>
      <c r="T61" s="195"/>
      <c r="U61" s="195"/>
      <c r="V61" s="195"/>
    </row>
    <row r="62" s="397" customFormat="true" ht="15" hidden="false" customHeight="false" outlineLevel="0" collapsed="false">
      <c r="A62" s="530" t="n">
        <f aca="false">+'Tabela I'!$K$2</f>
        <v>0</v>
      </c>
      <c r="B62" s="530" t="n">
        <f aca="false">+'Tabela I'!$K$1</f>
        <v>2020</v>
      </c>
      <c r="C62" s="531" t="n">
        <f aca="false">+'Tabela III'!B70</f>
        <v>0</v>
      </c>
      <c r="D62" s="531" t="n">
        <f aca="false">+'Tabela III'!C70</f>
        <v>0</v>
      </c>
      <c r="E62" s="531" t="n">
        <f aca="false">+'Tabela III'!D70</f>
        <v>0</v>
      </c>
      <c r="F62" s="531" t="n">
        <f aca="false">+'Tabela III'!E70</f>
        <v>0</v>
      </c>
      <c r="G62" s="531" t="n">
        <f aca="false">+'Tabela III'!F70</f>
        <v>0</v>
      </c>
      <c r="H62" s="531" t="n">
        <f aca="false">+'Tabela III'!G70</f>
        <v>0</v>
      </c>
      <c r="I62" s="531" t="n">
        <f aca="false">+'Tabela III'!H70</f>
        <v>0</v>
      </c>
      <c r="J62" s="531" t="n">
        <f aca="false">+'Tabela III'!I70</f>
        <v>0</v>
      </c>
      <c r="K62" s="531" t="n">
        <f aca="false">+'Tabela III'!J70</f>
        <v>0</v>
      </c>
      <c r="L62" s="531" t="n">
        <f aca="false">+'Tabela III'!K70</f>
        <v>0</v>
      </c>
      <c r="M62" s="531" t="n">
        <f aca="false">+'Tabela III'!L70</f>
        <v>0</v>
      </c>
      <c r="N62" s="531" t="n">
        <f aca="false">+'Tabela III'!M70</f>
        <v>0</v>
      </c>
      <c r="O62" s="531" t="str">
        <f aca="false">+'Tabela III'!N70</f>
        <v/>
      </c>
      <c r="P62" s="531" t="str">
        <f aca="false">+'Tabela III'!O70</f>
        <v/>
      </c>
      <c r="Q62" s="531" t="str">
        <f aca="false">+'Tabela III'!P70</f>
        <v/>
      </c>
      <c r="R62" s="531" t="str">
        <f aca="false">+'Tabela III'!Q70</f>
        <v/>
      </c>
      <c r="S62" s="531" t="str">
        <f aca="false">+'Tabela III'!R70</f>
        <v/>
      </c>
      <c r="T62" s="195"/>
      <c r="U62" s="195"/>
      <c r="V62" s="195"/>
    </row>
    <row r="63" s="397" customFormat="true" ht="15" hidden="false" customHeight="false" outlineLevel="0" collapsed="false">
      <c r="A63" s="530" t="n">
        <f aca="false">+'Tabela I'!$K$2</f>
        <v>0</v>
      </c>
      <c r="B63" s="530" t="n">
        <f aca="false">+'Tabela I'!$K$1</f>
        <v>2020</v>
      </c>
      <c r="C63" s="531" t="n">
        <f aca="false">+'Tabela III'!B71</f>
        <v>0</v>
      </c>
      <c r="D63" s="531" t="n">
        <f aca="false">+'Tabela III'!C71</f>
        <v>0</v>
      </c>
      <c r="E63" s="531" t="n">
        <f aca="false">+'Tabela III'!D71</f>
        <v>0</v>
      </c>
      <c r="F63" s="531" t="n">
        <f aca="false">+'Tabela III'!E71</f>
        <v>0</v>
      </c>
      <c r="G63" s="531" t="n">
        <f aca="false">+'Tabela III'!F71</f>
        <v>0</v>
      </c>
      <c r="H63" s="531" t="n">
        <f aca="false">+'Tabela III'!G71</f>
        <v>0</v>
      </c>
      <c r="I63" s="531" t="n">
        <f aca="false">+'Tabela III'!H71</f>
        <v>0</v>
      </c>
      <c r="J63" s="531" t="n">
        <f aca="false">+'Tabela III'!I71</f>
        <v>0</v>
      </c>
      <c r="K63" s="531" t="n">
        <f aca="false">+'Tabela III'!J71</f>
        <v>0</v>
      </c>
      <c r="L63" s="531" t="n">
        <f aca="false">+'Tabela III'!K71</f>
        <v>0</v>
      </c>
      <c r="M63" s="531" t="n">
        <f aca="false">+'Tabela III'!L71</f>
        <v>0</v>
      </c>
      <c r="N63" s="531" t="n">
        <f aca="false">+'Tabela III'!M71</f>
        <v>0</v>
      </c>
      <c r="O63" s="531" t="str">
        <f aca="false">+'Tabela III'!N71</f>
        <v/>
      </c>
      <c r="P63" s="531" t="str">
        <f aca="false">+'Tabela III'!O71</f>
        <v/>
      </c>
      <c r="Q63" s="531" t="str">
        <f aca="false">+'Tabela III'!P71</f>
        <v/>
      </c>
      <c r="R63" s="531" t="str">
        <f aca="false">+'Tabela III'!Q71</f>
        <v/>
      </c>
      <c r="S63" s="531" t="str">
        <f aca="false">+'Tabela III'!R71</f>
        <v/>
      </c>
      <c r="T63" s="195"/>
      <c r="U63" s="195"/>
      <c r="V63" s="195"/>
    </row>
    <row r="64" s="397" customFormat="true" ht="15" hidden="false" customHeight="false" outlineLevel="0" collapsed="false">
      <c r="A64" s="530" t="n">
        <f aca="false">+'Tabela I'!$K$2</f>
        <v>0</v>
      </c>
      <c r="B64" s="530" t="n">
        <f aca="false">+'Tabela I'!$K$1</f>
        <v>2020</v>
      </c>
      <c r="C64" s="531" t="n">
        <f aca="false">+'Tabela III'!B72</f>
        <v>0</v>
      </c>
      <c r="D64" s="531" t="n">
        <f aca="false">+'Tabela III'!C72</f>
        <v>0</v>
      </c>
      <c r="E64" s="531" t="n">
        <f aca="false">+'Tabela III'!D72</f>
        <v>0</v>
      </c>
      <c r="F64" s="531" t="n">
        <f aca="false">+'Tabela III'!E72</f>
        <v>0</v>
      </c>
      <c r="G64" s="531" t="n">
        <f aca="false">+'Tabela III'!F72</f>
        <v>0</v>
      </c>
      <c r="H64" s="531" t="n">
        <f aca="false">+'Tabela III'!G72</f>
        <v>0</v>
      </c>
      <c r="I64" s="531" t="n">
        <f aca="false">+'Tabela III'!H72</f>
        <v>0</v>
      </c>
      <c r="J64" s="531" t="n">
        <f aca="false">+'Tabela III'!I72</f>
        <v>0</v>
      </c>
      <c r="K64" s="531" t="n">
        <f aca="false">+'Tabela III'!J72</f>
        <v>0</v>
      </c>
      <c r="L64" s="531" t="n">
        <f aca="false">+'Tabela III'!K72</f>
        <v>0</v>
      </c>
      <c r="M64" s="531" t="n">
        <f aca="false">+'Tabela III'!L72</f>
        <v>0</v>
      </c>
      <c r="N64" s="531" t="n">
        <f aca="false">+'Tabela III'!M72</f>
        <v>0</v>
      </c>
      <c r="O64" s="531" t="str">
        <f aca="false">+'Tabela III'!N72</f>
        <v/>
      </c>
      <c r="P64" s="531" t="str">
        <f aca="false">+'Tabela III'!O72</f>
        <v/>
      </c>
      <c r="Q64" s="531" t="str">
        <f aca="false">+'Tabela III'!P72</f>
        <v/>
      </c>
      <c r="R64" s="531" t="str">
        <f aca="false">+'Tabela III'!Q72</f>
        <v/>
      </c>
      <c r="S64" s="531" t="str">
        <f aca="false">+'Tabela III'!R72</f>
        <v/>
      </c>
      <c r="T64" s="195"/>
      <c r="U64" s="195"/>
      <c r="V64" s="195"/>
    </row>
    <row r="65" s="397" customFormat="true" ht="15" hidden="false" customHeight="false" outlineLevel="0" collapsed="false">
      <c r="A65" s="530" t="n">
        <f aca="false">+'Tabela I'!$K$2</f>
        <v>0</v>
      </c>
      <c r="B65" s="530" t="n">
        <f aca="false">+'Tabela I'!$K$1</f>
        <v>2020</v>
      </c>
      <c r="C65" s="531" t="n">
        <f aca="false">+'Tabela III'!B73</f>
        <v>0</v>
      </c>
      <c r="D65" s="531" t="n">
        <f aca="false">+'Tabela III'!C73</f>
        <v>0</v>
      </c>
      <c r="E65" s="531" t="n">
        <f aca="false">+'Tabela III'!D73</f>
        <v>0</v>
      </c>
      <c r="F65" s="531" t="n">
        <f aca="false">+'Tabela III'!E73</f>
        <v>0</v>
      </c>
      <c r="G65" s="531" t="n">
        <f aca="false">+'Tabela III'!F73</f>
        <v>0</v>
      </c>
      <c r="H65" s="531" t="n">
        <f aca="false">+'Tabela III'!G73</f>
        <v>0</v>
      </c>
      <c r="I65" s="531" t="n">
        <f aca="false">+'Tabela III'!H73</f>
        <v>0</v>
      </c>
      <c r="J65" s="531" t="n">
        <f aca="false">+'Tabela III'!I73</f>
        <v>0</v>
      </c>
      <c r="K65" s="531" t="n">
        <f aca="false">+'Tabela III'!J73</f>
        <v>0</v>
      </c>
      <c r="L65" s="531" t="n">
        <f aca="false">+'Tabela III'!K73</f>
        <v>0</v>
      </c>
      <c r="M65" s="531" t="n">
        <f aca="false">+'Tabela III'!L73</f>
        <v>0</v>
      </c>
      <c r="N65" s="531" t="n">
        <f aca="false">+'Tabela III'!M73</f>
        <v>0</v>
      </c>
      <c r="O65" s="531" t="str">
        <f aca="false">+'Tabela III'!N73</f>
        <v/>
      </c>
      <c r="P65" s="531" t="str">
        <f aca="false">+'Tabela III'!O73</f>
        <v/>
      </c>
      <c r="Q65" s="531" t="str">
        <f aca="false">+'Tabela III'!P73</f>
        <v/>
      </c>
      <c r="R65" s="531" t="str">
        <f aca="false">+'Tabela III'!Q73</f>
        <v/>
      </c>
      <c r="S65" s="531" t="str">
        <f aca="false">+'Tabela III'!R73</f>
        <v/>
      </c>
      <c r="T65" s="195"/>
      <c r="U65" s="195"/>
      <c r="V65" s="195"/>
    </row>
    <row r="66" s="397" customFormat="true" ht="15" hidden="false" customHeight="false" outlineLevel="0" collapsed="false">
      <c r="A66" s="530" t="n">
        <f aca="false">+'Tabela I'!$K$2</f>
        <v>0</v>
      </c>
      <c r="B66" s="530" t="n">
        <f aca="false">+'Tabela I'!$K$1</f>
        <v>2020</v>
      </c>
      <c r="C66" s="531" t="n">
        <f aca="false">+'Tabela III'!B74</f>
        <v>0</v>
      </c>
      <c r="D66" s="531" t="n">
        <f aca="false">+'Tabela III'!C74</f>
        <v>0</v>
      </c>
      <c r="E66" s="531" t="n">
        <f aca="false">+'Tabela III'!D74</f>
        <v>0</v>
      </c>
      <c r="F66" s="531" t="n">
        <f aca="false">+'Tabela III'!E74</f>
        <v>0</v>
      </c>
      <c r="G66" s="531" t="n">
        <f aca="false">+'Tabela III'!F74</f>
        <v>0</v>
      </c>
      <c r="H66" s="531" t="n">
        <f aca="false">+'Tabela III'!G74</f>
        <v>0</v>
      </c>
      <c r="I66" s="531" t="n">
        <f aca="false">+'Tabela III'!H74</f>
        <v>0</v>
      </c>
      <c r="J66" s="531" t="n">
        <f aca="false">+'Tabela III'!I74</f>
        <v>0</v>
      </c>
      <c r="K66" s="531" t="n">
        <f aca="false">+'Tabela III'!J74</f>
        <v>0</v>
      </c>
      <c r="L66" s="531" t="n">
        <f aca="false">+'Tabela III'!K74</f>
        <v>0</v>
      </c>
      <c r="M66" s="531" t="n">
        <f aca="false">+'Tabela III'!L74</f>
        <v>0</v>
      </c>
      <c r="N66" s="531" t="n">
        <f aca="false">+'Tabela III'!M74</f>
        <v>0</v>
      </c>
      <c r="O66" s="531" t="str">
        <f aca="false">+'Tabela III'!N74</f>
        <v/>
      </c>
      <c r="P66" s="531" t="str">
        <f aca="false">+'Tabela III'!O74</f>
        <v/>
      </c>
      <c r="Q66" s="531" t="str">
        <f aca="false">+'Tabela III'!P74</f>
        <v/>
      </c>
      <c r="R66" s="531" t="str">
        <f aca="false">+'Tabela III'!Q74</f>
        <v/>
      </c>
      <c r="S66" s="531" t="str">
        <f aca="false">+'Tabela III'!R74</f>
        <v/>
      </c>
      <c r="T66" s="195"/>
      <c r="U66" s="195"/>
      <c r="V66" s="195"/>
    </row>
    <row r="67" s="397" customFormat="true" ht="15" hidden="false" customHeight="false" outlineLevel="0" collapsed="false">
      <c r="B67" s="195"/>
      <c r="C67" s="195"/>
      <c r="D67" s="195"/>
      <c r="E67" s="195"/>
      <c r="F67" s="195"/>
      <c r="G67" s="195"/>
      <c r="H67" s="195"/>
      <c r="I67" s="195"/>
      <c r="J67" s="195"/>
      <c r="K67" s="195"/>
      <c r="L67" s="195"/>
      <c r="M67" s="195"/>
      <c r="N67" s="195"/>
      <c r="P67" s="195"/>
      <c r="R67" s="195"/>
      <c r="S67" s="398"/>
      <c r="T67" s="195"/>
      <c r="U67" s="195"/>
      <c r="V67" s="195"/>
    </row>
    <row r="68" s="397" customFormat="true" ht="15" hidden="false" customHeight="false" outlineLevel="0" collapsed="false">
      <c r="B68" s="195"/>
      <c r="C68" s="195"/>
      <c r="D68" s="195"/>
      <c r="E68" s="195"/>
      <c r="F68" s="195"/>
      <c r="G68" s="195"/>
      <c r="H68" s="195"/>
      <c r="I68" s="195"/>
      <c r="J68" s="195"/>
      <c r="K68" s="195"/>
      <c r="L68" s="195"/>
      <c r="M68" s="195"/>
      <c r="N68" s="195"/>
      <c r="P68" s="195"/>
      <c r="R68" s="195"/>
      <c r="S68" s="398"/>
      <c r="T68" s="195"/>
      <c r="U68" s="195"/>
      <c r="V68" s="195"/>
    </row>
    <row r="69" s="397" customFormat="true" ht="15" hidden="false" customHeight="false" outlineLevel="0" collapsed="false">
      <c r="A69" s="397" t="s">
        <v>229</v>
      </c>
      <c r="B69" s="195"/>
      <c r="C69" s="195"/>
      <c r="D69" s="195"/>
      <c r="E69" s="195"/>
      <c r="F69" s="195"/>
      <c r="G69" s="195"/>
      <c r="H69" s="195"/>
      <c r="I69" s="195"/>
      <c r="J69" s="195"/>
      <c r="K69" s="195"/>
      <c r="L69" s="195"/>
      <c r="M69" s="195"/>
      <c r="N69" s="195"/>
      <c r="P69" s="195"/>
      <c r="R69" s="195"/>
      <c r="S69" s="398"/>
      <c r="T69" s="195"/>
      <c r="U69" s="195"/>
      <c r="V69" s="195"/>
    </row>
    <row r="70" s="397" customFormat="true" ht="15" hidden="false" customHeight="false" outlineLevel="0" collapsed="false">
      <c r="B70" s="195"/>
      <c r="C70" s="195"/>
      <c r="D70" s="195"/>
      <c r="E70" s="195"/>
      <c r="F70" s="195"/>
      <c r="G70" s="195"/>
      <c r="H70" s="195"/>
      <c r="I70" s="195"/>
      <c r="J70" s="195"/>
      <c r="K70" s="195"/>
      <c r="L70" s="195"/>
      <c r="M70" s="195"/>
      <c r="N70" s="195"/>
      <c r="P70" s="195"/>
      <c r="R70" s="195"/>
      <c r="S70" s="398"/>
      <c r="T70" s="195"/>
      <c r="U70" s="195"/>
      <c r="V70" s="195"/>
    </row>
    <row r="71" s="397" customFormat="true" ht="15" hidden="false" customHeight="true" outlineLevel="0" collapsed="false">
      <c r="A71" s="530" t="n">
        <f aca="false">+'Tabela I'!$K$2</f>
        <v>0</v>
      </c>
      <c r="B71" s="530" t="n">
        <f aca="false">+'Tabela I'!$K$1</f>
        <v>2020</v>
      </c>
      <c r="C71" s="531" t="str">
        <f aca="false">+'Tabela III'!B86</f>
        <v>Ime i prezime</v>
      </c>
      <c r="D71" s="531" t="n">
        <f aca="false">+'Tabela III'!C86</f>
        <v>0</v>
      </c>
      <c r="E71" s="531" t="str">
        <f aca="false">+'Tabela III'!D86</f>
        <v>Predsjednik suda</v>
      </c>
      <c r="F71" s="531" t="n">
        <f aca="false">+'Tabela III'!E86</f>
        <v>0</v>
      </c>
      <c r="G71" s="531" t="n">
        <f aca="false">+'Tabela III'!F86</f>
        <v>0</v>
      </c>
      <c r="H71" s="531" t="n">
        <f aca="false">+'Tabela III'!G86</f>
        <v>0</v>
      </c>
      <c r="I71" s="531" t="n">
        <f aca="false">+'Tabela III'!H86</f>
        <v>0</v>
      </c>
      <c r="J71" s="531" t="n">
        <f aca="false">+'Tabela III'!I86</f>
        <v>0</v>
      </c>
      <c r="K71" s="531" t="n">
        <f aca="false">+'Tabela III'!J86</f>
        <v>0</v>
      </c>
      <c r="L71" s="531" t="n">
        <f aca="false">+'Tabela III'!K86</f>
        <v>0</v>
      </c>
      <c r="M71" s="531" t="n">
        <f aca="false">+'Tabela III'!L86</f>
        <v>0</v>
      </c>
      <c r="N71" s="531" t="n">
        <f aca="false">+'Tabela III'!M86</f>
        <v>0</v>
      </c>
      <c r="O71" s="531" t="str">
        <f aca="false">+'Tabela III'!N86</f>
        <v/>
      </c>
      <c r="P71" s="531" t="str">
        <f aca="false">+'Tabela III'!O86</f>
        <v/>
      </c>
      <c r="Q71" s="531" t="str">
        <f aca="false">+'Tabela III'!P86</f>
        <v/>
      </c>
      <c r="R71" s="531" t="str">
        <f aca="false">+'Tabela III'!Q86</f>
        <v/>
      </c>
      <c r="S71" s="531" t="str">
        <f aca="false">+'Tabela III'!R86</f>
        <v/>
      </c>
      <c r="T71" s="195"/>
      <c r="U71" s="195"/>
      <c r="V71" s="195"/>
    </row>
    <row r="72" s="397" customFormat="true" ht="15" hidden="false" customHeight="true" outlineLevel="0" collapsed="false">
      <c r="A72" s="530" t="n">
        <f aca="false">+'Tabela I'!$K$2</f>
        <v>0</v>
      </c>
      <c r="B72" s="530" t="n">
        <f aca="false">+'Tabela I'!$K$1</f>
        <v>2020</v>
      </c>
      <c r="C72" s="531" t="str">
        <f aca="false">+'Tabela III'!B93</f>
        <v>Ime i prezime</v>
      </c>
      <c r="D72" s="531" t="n">
        <f aca="false">+'Tabela III'!C93</f>
        <v>0</v>
      </c>
      <c r="E72" s="531" t="n">
        <f aca="false">+'Tabela III'!D93</f>
        <v>0</v>
      </c>
      <c r="F72" s="531" t="n">
        <f aca="false">+'Tabela III'!E93</f>
        <v>0</v>
      </c>
      <c r="G72" s="531" t="n">
        <f aca="false">+'Tabela III'!F93</f>
        <v>0</v>
      </c>
      <c r="H72" s="531" t="n">
        <f aca="false">+'Tabela III'!G93</f>
        <v>0</v>
      </c>
      <c r="I72" s="531" t="n">
        <f aca="false">+'Tabela III'!H93</f>
        <v>0</v>
      </c>
      <c r="J72" s="531" t="n">
        <f aca="false">+'Tabela III'!I93</f>
        <v>0</v>
      </c>
      <c r="K72" s="531" t="n">
        <f aca="false">+'Tabela III'!J93</f>
        <v>0</v>
      </c>
      <c r="L72" s="531" t="n">
        <f aca="false">+'Tabela III'!K93</f>
        <v>0</v>
      </c>
      <c r="M72" s="531" t="n">
        <f aca="false">+'Tabela III'!L93</f>
        <v>0</v>
      </c>
      <c r="N72" s="531" t="n">
        <f aca="false">+'Tabela III'!M93</f>
        <v>0</v>
      </c>
      <c r="O72" s="531" t="str">
        <f aca="false">+'Tabela III'!N93</f>
        <v/>
      </c>
      <c r="P72" s="531" t="str">
        <f aca="false">+'Tabela III'!O93</f>
        <v/>
      </c>
      <c r="Q72" s="531" t="str">
        <f aca="false">+'Tabela III'!P93</f>
        <v/>
      </c>
      <c r="R72" s="531" t="str">
        <f aca="false">+'Tabela III'!Q93</f>
        <v/>
      </c>
      <c r="S72" s="531" t="str">
        <f aca="false">+'Tabela III'!R93</f>
        <v/>
      </c>
      <c r="T72" s="195"/>
      <c r="U72" s="195"/>
      <c r="V72" s="195"/>
    </row>
    <row r="73" s="397" customFormat="true" ht="15" hidden="false" customHeight="true" outlineLevel="0" collapsed="false">
      <c r="A73" s="530" t="n">
        <f aca="false">+'Tabela I'!$K$2</f>
        <v>0</v>
      </c>
      <c r="B73" s="530" t="n">
        <f aca="false">+'Tabela I'!$K$1</f>
        <v>2020</v>
      </c>
      <c r="C73" s="531" t="str">
        <f aca="false">+'Tabela III'!B100</f>
        <v>Ime i prezime</v>
      </c>
      <c r="D73" s="531" t="n">
        <f aca="false">+'Tabela III'!C100</f>
        <v>0</v>
      </c>
      <c r="E73" s="531" t="n">
        <f aca="false">+'Tabela III'!D100</f>
        <v>0</v>
      </c>
      <c r="F73" s="531" t="n">
        <f aca="false">+'Tabela III'!E100</f>
        <v>0</v>
      </c>
      <c r="G73" s="531" t="n">
        <f aca="false">+'Tabela III'!F100</f>
        <v>0</v>
      </c>
      <c r="H73" s="531" t="n">
        <f aca="false">+'Tabela III'!G100</f>
        <v>0</v>
      </c>
      <c r="I73" s="531" t="n">
        <f aca="false">+'Tabela III'!H100</f>
        <v>0</v>
      </c>
      <c r="J73" s="531" t="n">
        <f aca="false">+'Tabela III'!I100</f>
        <v>0</v>
      </c>
      <c r="K73" s="531" t="n">
        <f aca="false">+'Tabela III'!J100</f>
        <v>0</v>
      </c>
      <c r="L73" s="531" t="n">
        <f aca="false">+'Tabela III'!K100</f>
        <v>0</v>
      </c>
      <c r="M73" s="531" t="n">
        <f aca="false">+'Tabela III'!L100</f>
        <v>0</v>
      </c>
      <c r="N73" s="531" t="n">
        <f aca="false">+'Tabela III'!M100</f>
        <v>0</v>
      </c>
      <c r="O73" s="531" t="str">
        <f aca="false">+'Tabela III'!N100</f>
        <v/>
      </c>
      <c r="P73" s="531" t="str">
        <f aca="false">+'Tabela III'!O100</f>
        <v/>
      </c>
      <c r="Q73" s="531" t="str">
        <f aca="false">+'Tabela III'!P100</f>
        <v/>
      </c>
      <c r="R73" s="531" t="str">
        <f aca="false">+'Tabela III'!Q100</f>
        <v/>
      </c>
      <c r="S73" s="531" t="str">
        <f aca="false">+'Tabela III'!R100</f>
        <v/>
      </c>
      <c r="T73" s="195"/>
      <c r="U73" s="195"/>
      <c r="V73" s="195"/>
    </row>
    <row r="74" s="397" customFormat="true" ht="15" hidden="false" customHeight="true" outlineLevel="0" collapsed="false">
      <c r="A74" s="530" t="n">
        <f aca="false">+'Tabela I'!$K$2</f>
        <v>0</v>
      </c>
      <c r="B74" s="530" t="n">
        <f aca="false">+'Tabela I'!$K$1</f>
        <v>2020</v>
      </c>
      <c r="C74" s="531" t="str">
        <f aca="false">+'Tabela III'!B107</f>
        <v>Ime i prezime</v>
      </c>
      <c r="D74" s="531" t="n">
        <f aca="false">+'Tabela III'!C107</f>
        <v>0</v>
      </c>
      <c r="E74" s="531" t="n">
        <f aca="false">+'Tabela III'!D107</f>
        <v>0</v>
      </c>
      <c r="F74" s="531" t="n">
        <f aca="false">+'Tabela III'!E107</f>
        <v>0</v>
      </c>
      <c r="G74" s="531" t="n">
        <f aca="false">+'Tabela III'!F107</f>
        <v>0</v>
      </c>
      <c r="H74" s="531" t="n">
        <f aca="false">+'Tabela III'!G107</f>
        <v>0</v>
      </c>
      <c r="I74" s="531" t="n">
        <f aca="false">+'Tabela III'!H107</f>
        <v>0</v>
      </c>
      <c r="J74" s="531" t="n">
        <f aca="false">+'Tabela III'!I107</f>
        <v>0</v>
      </c>
      <c r="K74" s="531" t="n">
        <f aca="false">+'Tabela III'!J107</f>
        <v>0</v>
      </c>
      <c r="L74" s="531" t="n">
        <f aca="false">+'Tabela III'!K107</f>
        <v>0</v>
      </c>
      <c r="M74" s="531" t="n">
        <f aca="false">+'Tabela III'!L107</f>
        <v>0</v>
      </c>
      <c r="N74" s="531" t="n">
        <f aca="false">+'Tabela III'!M107</f>
        <v>0</v>
      </c>
      <c r="O74" s="531" t="str">
        <f aca="false">+'Tabela III'!N107</f>
        <v/>
      </c>
      <c r="P74" s="531" t="str">
        <f aca="false">+'Tabela III'!O107</f>
        <v/>
      </c>
      <c r="Q74" s="531" t="str">
        <f aca="false">+'Tabela III'!P107</f>
        <v/>
      </c>
      <c r="R74" s="531" t="str">
        <f aca="false">+'Tabela III'!Q107</f>
        <v/>
      </c>
      <c r="S74" s="531" t="str">
        <f aca="false">+'Tabela III'!R107</f>
        <v/>
      </c>
      <c r="T74" s="195"/>
      <c r="U74" s="195"/>
      <c r="V74" s="195"/>
    </row>
    <row r="75" s="397" customFormat="true" ht="15" hidden="false" customHeight="true" outlineLevel="0" collapsed="false">
      <c r="A75" s="530" t="n">
        <f aca="false">+'Tabela I'!$K$2</f>
        <v>0</v>
      </c>
      <c r="B75" s="530" t="n">
        <f aca="false">+'Tabela I'!$K$1</f>
        <v>2020</v>
      </c>
      <c r="C75" s="531" t="str">
        <f aca="false">+'Tabela III'!B114</f>
        <v>Ime i prezime</v>
      </c>
      <c r="D75" s="531" t="n">
        <f aca="false">+'Tabela III'!C114</f>
        <v>0</v>
      </c>
      <c r="E75" s="531" t="n">
        <f aca="false">+'Tabela III'!D114</f>
        <v>0</v>
      </c>
      <c r="F75" s="531" t="n">
        <f aca="false">+'Tabela III'!E114</f>
        <v>0</v>
      </c>
      <c r="G75" s="531" t="n">
        <f aca="false">+'Tabela III'!F114</f>
        <v>0</v>
      </c>
      <c r="H75" s="531" t="n">
        <f aca="false">+'Tabela III'!G114</f>
        <v>0</v>
      </c>
      <c r="I75" s="531" t="n">
        <f aca="false">+'Tabela III'!H114</f>
        <v>0</v>
      </c>
      <c r="J75" s="531" t="n">
        <f aca="false">+'Tabela III'!I114</f>
        <v>0</v>
      </c>
      <c r="K75" s="531" t="n">
        <f aca="false">+'Tabela III'!J114</f>
        <v>0</v>
      </c>
      <c r="L75" s="531" t="n">
        <f aca="false">+'Tabela III'!K114</f>
        <v>0</v>
      </c>
      <c r="M75" s="531" t="n">
        <f aca="false">+'Tabela III'!L114</f>
        <v>0</v>
      </c>
      <c r="N75" s="531" t="n">
        <f aca="false">+'Tabela III'!M114</f>
        <v>0</v>
      </c>
      <c r="O75" s="531" t="str">
        <f aca="false">+'Tabela III'!N114</f>
        <v/>
      </c>
      <c r="P75" s="531" t="str">
        <f aca="false">+'Tabela III'!O114</f>
        <v/>
      </c>
      <c r="Q75" s="531" t="str">
        <f aca="false">+'Tabela III'!P114</f>
        <v/>
      </c>
      <c r="R75" s="531" t="str">
        <f aca="false">+'Tabela III'!Q114</f>
        <v/>
      </c>
      <c r="S75" s="531" t="str">
        <f aca="false">+'Tabela III'!R114</f>
        <v/>
      </c>
      <c r="T75" s="195"/>
      <c r="U75" s="195"/>
      <c r="V75" s="195"/>
    </row>
    <row r="76" s="397" customFormat="true" ht="15" hidden="false" customHeight="true" outlineLevel="0" collapsed="false">
      <c r="A76" s="530" t="n">
        <f aca="false">+'Tabela I'!$K$2</f>
        <v>0</v>
      </c>
      <c r="B76" s="530" t="n">
        <f aca="false">+'Tabela I'!$K$1</f>
        <v>2020</v>
      </c>
      <c r="C76" s="531" t="str">
        <f aca="false">+'Tabela III'!B121</f>
        <v>Ime i prezime</v>
      </c>
      <c r="D76" s="531" t="n">
        <f aca="false">+'Tabela III'!C121</f>
        <v>0</v>
      </c>
      <c r="E76" s="531" t="n">
        <f aca="false">+'Tabela III'!D121</f>
        <v>0</v>
      </c>
      <c r="F76" s="531" t="n">
        <f aca="false">+'Tabela III'!E121</f>
        <v>0</v>
      </c>
      <c r="G76" s="531" t="n">
        <f aca="false">+'Tabela III'!F121</f>
        <v>0</v>
      </c>
      <c r="H76" s="531" t="n">
        <f aca="false">+'Tabela III'!G121</f>
        <v>0</v>
      </c>
      <c r="I76" s="531" t="n">
        <f aca="false">+'Tabela III'!H121</f>
        <v>0</v>
      </c>
      <c r="J76" s="531" t="n">
        <f aca="false">+'Tabela III'!I121</f>
        <v>0</v>
      </c>
      <c r="K76" s="531" t="n">
        <f aca="false">+'Tabela III'!J121</f>
        <v>0</v>
      </c>
      <c r="L76" s="531" t="n">
        <f aca="false">+'Tabela III'!K121</f>
        <v>0</v>
      </c>
      <c r="M76" s="531" t="n">
        <f aca="false">+'Tabela III'!L121</f>
        <v>0</v>
      </c>
      <c r="N76" s="531" t="n">
        <f aca="false">+'Tabela III'!M121</f>
        <v>0</v>
      </c>
      <c r="O76" s="531" t="str">
        <f aca="false">+'Tabela III'!N121</f>
        <v/>
      </c>
      <c r="P76" s="531" t="str">
        <f aca="false">+'Tabela III'!O121</f>
        <v/>
      </c>
      <c r="Q76" s="531" t="str">
        <f aca="false">+'Tabela III'!P121</f>
        <v/>
      </c>
      <c r="R76" s="531" t="str">
        <f aca="false">+'Tabela III'!Q121</f>
        <v/>
      </c>
      <c r="S76" s="531" t="str">
        <f aca="false">+'Tabela III'!R121</f>
        <v/>
      </c>
      <c r="T76" s="195"/>
      <c r="U76" s="195"/>
      <c r="V76" s="195"/>
    </row>
    <row r="77" s="397" customFormat="true" ht="15" hidden="false" customHeight="true" outlineLevel="0" collapsed="false">
      <c r="A77" s="530" t="n">
        <f aca="false">+'Tabela I'!$K$2</f>
        <v>0</v>
      </c>
      <c r="B77" s="530" t="n">
        <f aca="false">+'Tabela I'!$K$1</f>
        <v>2020</v>
      </c>
      <c r="C77" s="531" t="str">
        <f aca="false">+'Tabela III'!B128</f>
        <v>Ime i prezime</v>
      </c>
      <c r="D77" s="531" t="n">
        <f aca="false">+'Tabela III'!C128</f>
        <v>0</v>
      </c>
      <c r="E77" s="531" t="n">
        <f aca="false">+'Tabela III'!D128</f>
        <v>0</v>
      </c>
      <c r="F77" s="531" t="n">
        <f aca="false">+'Tabela III'!E128</f>
        <v>0</v>
      </c>
      <c r="G77" s="531" t="n">
        <f aca="false">+'Tabela III'!F128</f>
        <v>0</v>
      </c>
      <c r="H77" s="531" t="n">
        <f aca="false">+'Tabela III'!G128</f>
        <v>0</v>
      </c>
      <c r="I77" s="531" t="n">
        <f aca="false">+'Tabela III'!H128</f>
        <v>0</v>
      </c>
      <c r="J77" s="531" t="n">
        <f aca="false">+'Tabela III'!I128</f>
        <v>0</v>
      </c>
      <c r="K77" s="531" t="n">
        <f aca="false">+'Tabela III'!J128</f>
        <v>0</v>
      </c>
      <c r="L77" s="531" t="n">
        <f aca="false">+'Tabela III'!K128</f>
        <v>0</v>
      </c>
      <c r="M77" s="531" t="n">
        <f aca="false">+'Tabela III'!L128</f>
        <v>0</v>
      </c>
      <c r="N77" s="531" t="n">
        <f aca="false">+'Tabela III'!M128</f>
        <v>0</v>
      </c>
      <c r="O77" s="531" t="str">
        <f aca="false">+'Tabela III'!N128</f>
        <v/>
      </c>
      <c r="P77" s="531" t="str">
        <f aca="false">+'Tabela III'!O128</f>
        <v/>
      </c>
      <c r="Q77" s="531" t="str">
        <f aca="false">+'Tabela III'!P128</f>
        <v/>
      </c>
      <c r="R77" s="531" t="str">
        <f aca="false">+'Tabela III'!Q128</f>
        <v/>
      </c>
      <c r="S77" s="531" t="str">
        <f aca="false">+'Tabela III'!R128</f>
        <v/>
      </c>
      <c r="T77" s="195"/>
      <c r="U77" s="195"/>
      <c r="V77" s="195"/>
    </row>
    <row r="78" s="397" customFormat="true" ht="15" hidden="false" customHeight="true" outlineLevel="0" collapsed="false">
      <c r="A78" s="530" t="n">
        <f aca="false">+'Tabela I'!$K$2</f>
        <v>0</v>
      </c>
      <c r="B78" s="530" t="n">
        <f aca="false">+'Tabela I'!$K$1</f>
        <v>2020</v>
      </c>
      <c r="C78" s="531" t="str">
        <f aca="false">+'Tabela III'!B135</f>
        <v>Ime i prezime</v>
      </c>
      <c r="D78" s="531" t="n">
        <f aca="false">+'Tabela III'!C135</f>
        <v>0</v>
      </c>
      <c r="E78" s="531" t="n">
        <f aca="false">+'Tabela III'!D135</f>
        <v>0</v>
      </c>
      <c r="F78" s="531" t="n">
        <f aca="false">+'Tabela III'!E135</f>
        <v>0</v>
      </c>
      <c r="G78" s="531" t="n">
        <f aca="false">+'Tabela III'!F135</f>
        <v>0</v>
      </c>
      <c r="H78" s="531" t="n">
        <f aca="false">+'Tabela III'!G135</f>
        <v>0</v>
      </c>
      <c r="I78" s="531" t="n">
        <f aca="false">+'Tabela III'!H135</f>
        <v>0</v>
      </c>
      <c r="J78" s="531" t="n">
        <f aca="false">+'Tabela III'!I135</f>
        <v>0</v>
      </c>
      <c r="K78" s="531" t="n">
        <f aca="false">+'Tabela III'!J135</f>
        <v>0</v>
      </c>
      <c r="L78" s="531" t="n">
        <f aca="false">+'Tabela III'!K135</f>
        <v>0</v>
      </c>
      <c r="M78" s="531" t="n">
        <f aca="false">+'Tabela III'!L135</f>
        <v>0</v>
      </c>
      <c r="N78" s="531" t="n">
        <f aca="false">+'Tabela III'!M135</f>
        <v>0</v>
      </c>
      <c r="O78" s="531" t="str">
        <f aca="false">+'Tabela III'!N135</f>
        <v/>
      </c>
      <c r="P78" s="531" t="str">
        <f aca="false">+'Tabela III'!O135</f>
        <v/>
      </c>
      <c r="Q78" s="531" t="str">
        <f aca="false">+'Tabela III'!P135</f>
        <v/>
      </c>
      <c r="R78" s="531" t="str">
        <f aca="false">+'Tabela III'!Q135</f>
        <v/>
      </c>
      <c r="S78" s="531" t="str">
        <f aca="false">+'Tabela III'!R135</f>
        <v/>
      </c>
      <c r="T78" s="195"/>
      <c r="U78" s="195"/>
      <c r="V78" s="195"/>
    </row>
    <row r="79" s="397" customFormat="true" ht="15" hidden="false" customHeight="true" outlineLevel="0" collapsed="false">
      <c r="A79" s="530" t="n">
        <f aca="false">+'Tabela I'!$K$2</f>
        <v>0</v>
      </c>
      <c r="B79" s="530" t="n">
        <f aca="false">+'Tabela I'!$K$1</f>
        <v>2020</v>
      </c>
      <c r="C79" s="531" t="str">
        <f aca="false">+'Tabela III'!B142</f>
        <v>Ime i prezime</v>
      </c>
      <c r="D79" s="531" t="n">
        <f aca="false">+'Tabela III'!C142</f>
        <v>0</v>
      </c>
      <c r="E79" s="531" t="n">
        <f aca="false">+'Tabela III'!D142</f>
        <v>0</v>
      </c>
      <c r="F79" s="531" t="n">
        <f aca="false">+'Tabela III'!E142</f>
        <v>0</v>
      </c>
      <c r="G79" s="531" t="n">
        <f aca="false">+'Tabela III'!F142</f>
        <v>0</v>
      </c>
      <c r="H79" s="531" t="n">
        <f aca="false">+'Tabela III'!G142</f>
        <v>0</v>
      </c>
      <c r="I79" s="531" t="n">
        <f aca="false">+'Tabela III'!H142</f>
        <v>0</v>
      </c>
      <c r="J79" s="531" t="n">
        <f aca="false">+'Tabela III'!I142</f>
        <v>0</v>
      </c>
      <c r="K79" s="531" t="n">
        <f aca="false">+'Tabela III'!J142</f>
        <v>0</v>
      </c>
      <c r="L79" s="531" t="n">
        <f aca="false">+'Tabela III'!K142</f>
        <v>0</v>
      </c>
      <c r="M79" s="531" t="n">
        <f aca="false">+'Tabela III'!L142</f>
        <v>0</v>
      </c>
      <c r="N79" s="531" t="n">
        <f aca="false">+'Tabela III'!M142</f>
        <v>0</v>
      </c>
      <c r="O79" s="531" t="str">
        <f aca="false">+'Tabela III'!N142</f>
        <v/>
      </c>
      <c r="P79" s="531" t="str">
        <f aca="false">+'Tabela III'!O142</f>
        <v/>
      </c>
      <c r="Q79" s="531" t="str">
        <f aca="false">+'Tabela III'!P142</f>
        <v/>
      </c>
      <c r="R79" s="531" t="str">
        <f aca="false">+'Tabela III'!Q142</f>
        <v/>
      </c>
      <c r="S79" s="531" t="str">
        <f aca="false">+'Tabela III'!R142</f>
        <v/>
      </c>
      <c r="T79" s="195"/>
      <c r="U79" s="195"/>
      <c r="V79" s="195"/>
    </row>
    <row r="80" s="397" customFormat="true" ht="15" hidden="false" customHeight="true" outlineLevel="0" collapsed="false">
      <c r="A80" s="530" t="n">
        <f aca="false">+'Tabela I'!$K$2</f>
        <v>0</v>
      </c>
      <c r="B80" s="530" t="n">
        <f aca="false">+'Tabela I'!$K$1</f>
        <v>2020</v>
      </c>
      <c r="C80" s="531" t="str">
        <f aca="false">+'Tabela III'!B149</f>
        <v>Ime i prezime</v>
      </c>
      <c r="D80" s="531" t="n">
        <f aca="false">+'Tabela III'!C149</f>
        <v>0</v>
      </c>
      <c r="E80" s="531" t="n">
        <f aca="false">+'Tabela III'!D149</f>
        <v>0</v>
      </c>
      <c r="F80" s="531" t="n">
        <f aca="false">+'Tabela III'!E149</f>
        <v>0</v>
      </c>
      <c r="G80" s="531" t="n">
        <f aca="false">+'Tabela III'!F149</f>
        <v>0</v>
      </c>
      <c r="H80" s="531" t="n">
        <f aca="false">+'Tabela III'!G149</f>
        <v>0</v>
      </c>
      <c r="I80" s="531" t="n">
        <f aca="false">+'Tabela III'!H149</f>
        <v>0</v>
      </c>
      <c r="J80" s="531" t="n">
        <f aca="false">+'Tabela III'!I149</f>
        <v>0</v>
      </c>
      <c r="K80" s="531" t="n">
        <f aca="false">+'Tabela III'!J149</f>
        <v>0</v>
      </c>
      <c r="L80" s="531" t="n">
        <f aca="false">+'Tabela III'!K149</f>
        <v>0</v>
      </c>
      <c r="M80" s="531" t="n">
        <f aca="false">+'Tabela III'!L149</f>
        <v>0</v>
      </c>
      <c r="N80" s="531" t="n">
        <f aca="false">+'Tabela III'!M149</f>
        <v>0</v>
      </c>
      <c r="O80" s="531" t="str">
        <f aca="false">+'Tabela III'!N149</f>
        <v/>
      </c>
      <c r="P80" s="531" t="str">
        <f aca="false">+'Tabela III'!O149</f>
        <v/>
      </c>
      <c r="Q80" s="531" t="str">
        <f aca="false">+'Tabela III'!P149</f>
        <v/>
      </c>
      <c r="R80" s="531" t="str">
        <f aca="false">+'Tabela III'!Q149</f>
        <v/>
      </c>
      <c r="S80" s="531" t="str">
        <f aca="false">+'Tabela III'!R149</f>
        <v/>
      </c>
      <c r="T80" s="195"/>
      <c r="U80" s="195"/>
      <c r="V80" s="195"/>
    </row>
    <row r="81" s="397" customFormat="true" ht="15" hidden="false" customHeight="true" outlineLevel="0" collapsed="false">
      <c r="A81" s="530" t="n">
        <f aca="false">+'Tabela I'!$K$2</f>
        <v>0</v>
      </c>
      <c r="B81" s="530" t="n">
        <f aca="false">+'Tabela I'!$K$1</f>
        <v>2020</v>
      </c>
      <c r="C81" s="531" t="str">
        <f aca="false">+'Tabela III'!B156</f>
        <v>Ime i prezime</v>
      </c>
      <c r="D81" s="531" t="n">
        <f aca="false">+'Tabela III'!C156</f>
        <v>0</v>
      </c>
      <c r="E81" s="531" t="n">
        <f aca="false">+'Tabela III'!D156</f>
        <v>0</v>
      </c>
      <c r="F81" s="531" t="n">
        <f aca="false">+'Tabela III'!E156</f>
        <v>0</v>
      </c>
      <c r="G81" s="531" t="n">
        <f aca="false">+'Tabela III'!F156</f>
        <v>0</v>
      </c>
      <c r="H81" s="531" t="n">
        <f aca="false">+'Tabela III'!G156</f>
        <v>0</v>
      </c>
      <c r="I81" s="531" t="n">
        <f aca="false">+'Tabela III'!H156</f>
        <v>0</v>
      </c>
      <c r="J81" s="531" t="n">
        <f aca="false">+'Tabela III'!I156</f>
        <v>0</v>
      </c>
      <c r="K81" s="531" t="n">
        <f aca="false">+'Tabela III'!J156</f>
        <v>0</v>
      </c>
      <c r="L81" s="531" t="n">
        <f aca="false">+'Tabela III'!K156</f>
        <v>0</v>
      </c>
      <c r="M81" s="531" t="n">
        <f aca="false">+'Tabela III'!L156</f>
        <v>0</v>
      </c>
      <c r="N81" s="531" t="n">
        <f aca="false">+'Tabela III'!M156</f>
        <v>0</v>
      </c>
      <c r="O81" s="531" t="str">
        <f aca="false">+'Tabela III'!N156</f>
        <v/>
      </c>
      <c r="P81" s="531" t="str">
        <f aca="false">+'Tabela III'!O156</f>
        <v/>
      </c>
      <c r="Q81" s="531" t="str">
        <f aca="false">+'Tabela III'!P156</f>
        <v/>
      </c>
      <c r="R81" s="531" t="str">
        <f aca="false">+'Tabela III'!Q156</f>
        <v/>
      </c>
      <c r="S81" s="531" t="str">
        <f aca="false">+'Tabela III'!R156</f>
        <v/>
      </c>
      <c r="T81" s="195"/>
      <c r="U81" s="195"/>
      <c r="V81" s="195"/>
    </row>
    <row r="82" s="397" customFormat="true" ht="15" hidden="false" customHeight="true" outlineLevel="0" collapsed="false">
      <c r="A82" s="530" t="n">
        <f aca="false">+'Tabela I'!$K$2</f>
        <v>0</v>
      </c>
      <c r="B82" s="530" t="n">
        <f aca="false">+'Tabela I'!$K$1</f>
        <v>2020</v>
      </c>
      <c r="C82" s="531" t="str">
        <f aca="false">+'Tabela III'!B163</f>
        <v>Ime i prezime</v>
      </c>
      <c r="D82" s="531" t="n">
        <f aca="false">+'Tabela III'!C163</f>
        <v>0</v>
      </c>
      <c r="E82" s="531" t="n">
        <f aca="false">+'Tabela III'!D163</f>
        <v>0</v>
      </c>
      <c r="F82" s="531" t="n">
        <f aca="false">+'Tabela III'!E163</f>
        <v>0</v>
      </c>
      <c r="G82" s="531" t="n">
        <f aca="false">+'Tabela III'!F163</f>
        <v>0</v>
      </c>
      <c r="H82" s="531" t="n">
        <f aca="false">+'Tabela III'!G163</f>
        <v>0</v>
      </c>
      <c r="I82" s="531" t="n">
        <f aca="false">+'Tabela III'!H163</f>
        <v>0</v>
      </c>
      <c r="J82" s="531" t="n">
        <f aca="false">+'Tabela III'!I163</f>
        <v>0</v>
      </c>
      <c r="K82" s="531" t="n">
        <f aca="false">+'Tabela III'!J163</f>
        <v>0</v>
      </c>
      <c r="L82" s="531" t="n">
        <f aca="false">+'Tabela III'!K163</f>
        <v>0</v>
      </c>
      <c r="M82" s="531" t="n">
        <f aca="false">+'Tabela III'!L163</f>
        <v>0</v>
      </c>
      <c r="N82" s="531" t="n">
        <f aca="false">+'Tabela III'!M163</f>
        <v>0</v>
      </c>
      <c r="O82" s="531" t="str">
        <f aca="false">+'Tabela III'!N163</f>
        <v/>
      </c>
      <c r="P82" s="531" t="str">
        <f aca="false">+'Tabela III'!O163</f>
        <v/>
      </c>
      <c r="Q82" s="531" t="str">
        <f aca="false">+'Tabela III'!P163</f>
        <v/>
      </c>
      <c r="R82" s="531" t="str">
        <f aca="false">+'Tabela III'!Q163</f>
        <v/>
      </c>
      <c r="S82" s="531" t="str">
        <f aca="false">+'Tabela III'!R163</f>
        <v/>
      </c>
      <c r="T82" s="195"/>
      <c r="U82" s="195"/>
      <c r="V82" s="195"/>
    </row>
    <row r="83" s="397" customFormat="true" ht="15" hidden="false" customHeight="true" outlineLevel="0" collapsed="false">
      <c r="A83" s="530" t="n">
        <f aca="false">+'Tabela I'!$K$2</f>
        <v>0</v>
      </c>
      <c r="B83" s="530" t="n">
        <f aca="false">+'Tabela I'!$K$1</f>
        <v>2020</v>
      </c>
      <c r="C83" s="531" t="str">
        <f aca="false">+'Tabela III'!B170</f>
        <v>Ime i prezime</v>
      </c>
      <c r="D83" s="531" t="n">
        <f aca="false">+'Tabela III'!C170</f>
        <v>0</v>
      </c>
      <c r="E83" s="531" t="n">
        <f aca="false">+'Tabela III'!D170</f>
        <v>0</v>
      </c>
      <c r="F83" s="531" t="n">
        <f aca="false">+'Tabela III'!E170</f>
        <v>0</v>
      </c>
      <c r="G83" s="531" t="n">
        <f aca="false">+'Tabela III'!F170</f>
        <v>0</v>
      </c>
      <c r="H83" s="531" t="n">
        <f aca="false">+'Tabela III'!G170</f>
        <v>0</v>
      </c>
      <c r="I83" s="531" t="n">
        <f aca="false">+'Tabela III'!H170</f>
        <v>0</v>
      </c>
      <c r="J83" s="531" t="n">
        <f aca="false">+'Tabela III'!I170</f>
        <v>0</v>
      </c>
      <c r="K83" s="531" t="n">
        <f aca="false">+'Tabela III'!J170</f>
        <v>0</v>
      </c>
      <c r="L83" s="531" t="n">
        <f aca="false">+'Tabela III'!K170</f>
        <v>0</v>
      </c>
      <c r="M83" s="531" t="n">
        <f aca="false">+'Tabela III'!L170</f>
        <v>0</v>
      </c>
      <c r="N83" s="531" t="n">
        <f aca="false">+'Tabela III'!M170</f>
        <v>0</v>
      </c>
      <c r="O83" s="531" t="str">
        <f aca="false">+'Tabela III'!N170</f>
        <v/>
      </c>
      <c r="P83" s="531" t="str">
        <f aca="false">+'Tabela III'!O170</f>
        <v/>
      </c>
      <c r="Q83" s="531" t="str">
        <f aca="false">+'Tabela III'!P170</f>
        <v/>
      </c>
      <c r="R83" s="531" t="str">
        <f aca="false">+'Tabela III'!Q170</f>
        <v/>
      </c>
      <c r="S83" s="531" t="str">
        <f aca="false">+'Tabela III'!R170</f>
        <v/>
      </c>
      <c r="T83" s="195"/>
      <c r="U83" s="195"/>
      <c r="V83" s="195"/>
    </row>
    <row r="84" s="397" customFormat="true" ht="15" hidden="false" customHeight="true" outlineLevel="0" collapsed="false">
      <c r="A84" s="530" t="n">
        <f aca="false">+'Tabela I'!$K$2</f>
        <v>0</v>
      </c>
      <c r="B84" s="530" t="n">
        <f aca="false">+'Tabela I'!$K$1</f>
        <v>2020</v>
      </c>
      <c r="C84" s="531" t="str">
        <f aca="false">+'Tabela III'!B177</f>
        <v>Ime i prezime</v>
      </c>
      <c r="D84" s="531" t="n">
        <f aca="false">+'Tabela III'!C177</f>
        <v>0</v>
      </c>
      <c r="E84" s="531" t="n">
        <f aca="false">+'Tabela III'!D177</f>
        <v>0</v>
      </c>
      <c r="F84" s="531" t="n">
        <f aca="false">+'Tabela III'!E177</f>
        <v>0</v>
      </c>
      <c r="G84" s="531" t="n">
        <f aca="false">+'Tabela III'!F177</f>
        <v>0</v>
      </c>
      <c r="H84" s="531" t="n">
        <f aca="false">+'Tabela III'!G177</f>
        <v>0</v>
      </c>
      <c r="I84" s="531" t="n">
        <f aca="false">+'Tabela III'!H177</f>
        <v>0</v>
      </c>
      <c r="J84" s="531" t="n">
        <f aca="false">+'Tabela III'!I177</f>
        <v>0</v>
      </c>
      <c r="K84" s="531" t="n">
        <f aca="false">+'Tabela III'!J177</f>
        <v>0</v>
      </c>
      <c r="L84" s="531" t="n">
        <f aca="false">+'Tabela III'!K177</f>
        <v>0</v>
      </c>
      <c r="M84" s="531" t="n">
        <f aca="false">+'Tabela III'!L177</f>
        <v>0</v>
      </c>
      <c r="N84" s="531" t="n">
        <f aca="false">+'Tabela III'!M177</f>
        <v>0</v>
      </c>
      <c r="O84" s="531" t="str">
        <f aca="false">+'Tabela III'!N177</f>
        <v/>
      </c>
      <c r="P84" s="531" t="str">
        <f aca="false">+'Tabela III'!O177</f>
        <v/>
      </c>
      <c r="Q84" s="531" t="str">
        <f aca="false">+'Tabela III'!P177</f>
        <v/>
      </c>
      <c r="R84" s="531" t="str">
        <f aca="false">+'Tabela III'!Q177</f>
        <v/>
      </c>
      <c r="S84" s="531" t="str">
        <f aca="false">+'Tabela III'!R177</f>
        <v/>
      </c>
      <c r="T84" s="195"/>
      <c r="U84" s="195"/>
      <c r="V84" s="195"/>
    </row>
    <row r="85" s="397" customFormat="true" ht="15" hidden="false" customHeight="true" outlineLevel="0" collapsed="false">
      <c r="A85" s="530" t="n">
        <f aca="false">+'Tabela I'!$K$2</f>
        <v>0</v>
      </c>
      <c r="B85" s="530" t="n">
        <f aca="false">+'Tabela I'!$K$1</f>
        <v>2020</v>
      </c>
      <c r="C85" s="531" t="str">
        <f aca="false">+'Tabela III'!B184</f>
        <v>Ime i prezime</v>
      </c>
      <c r="D85" s="531" t="n">
        <f aca="false">+'Tabela III'!C184</f>
        <v>0</v>
      </c>
      <c r="E85" s="531" t="n">
        <f aca="false">+'Tabela III'!D184</f>
        <v>0</v>
      </c>
      <c r="F85" s="531" t="n">
        <f aca="false">+'Tabela III'!E184</f>
        <v>0</v>
      </c>
      <c r="G85" s="531" t="n">
        <f aca="false">+'Tabela III'!F184</f>
        <v>0</v>
      </c>
      <c r="H85" s="531" t="n">
        <f aca="false">+'Tabela III'!G184</f>
        <v>0</v>
      </c>
      <c r="I85" s="531" t="n">
        <f aca="false">+'Tabela III'!H184</f>
        <v>0</v>
      </c>
      <c r="J85" s="531" t="n">
        <f aca="false">+'Tabela III'!I184</f>
        <v>0</v>
      </c>
      <c r="K85" s="531" t="n">
        <f aca="false">+'Tabela III'!J184</f>
        <v>0</v>
      </c>
      <c r="L85" s="531" t="n">
        <f aca="false">+'Tabela III'!K184</f>
        <v>0</v>
      </c>
      <c r="M85" s="531" t="n">
        <f aca="false">+'Tabela III'!L184</f>
        <v>0</v>
      </c>
      <c r="N85" s="531" t="n">
        <f aca="false">+'Tabela III'!M184</f>
        <v>0</v>
      </c>
      <c r="O85" s="531" t="str">
        <f aca="false">+'Tabela III'!N184</f>
        <v/>
      </c>
      <c r="P85" s="531" t="str">
        <f aca="false">+'Tabela III'!O184</f>
        <v/>
      </c>
      <c r="Q85" s="531" t="str">
        <f aca="false">+'Tabela III'!P184</f>
        <v/>
      </c>
      <c r="R85" s="531" t="str">
        <f aca="false">+'Tabela III'!Q184</f>
        <v/>
      </c>
      <c r="S85" s="531" t="str">
        <f aca="false">+'Tabela III'!R184</f>
        <v/>
      </c>
      <c r="T85" s="195"/>
      <c r="U85" s="195"/>
      <c r="V85" s="195"/>
    </row>
    <row r="86" s="397" customFormat="true" ht="15" hidden="false" customHeight="true" outlineLevel="0" collapsed="false">
      <c r="A86" s="530" t="n">
        <f aca="false">+'Tabela I'!$K$2</f>
        <v>0</v>
      </c>
      <c r="B86" s="530" t="n">
        <f aca="false">+'Tabela I'!$K$1</f>
        <v>2020</v>
      </c>
      <c r="C86" s="531" t="str">
        <f aca="false">+'Tabela III'!B191</f>
        <v>Ime i prezime</v>
      </c>
      <c r="D86" s="531" t="n">
        <f aca="false">+'Tabela III'!C191</f>
        <v>0</v>
      </c>
      <c r="E86" s="531" t="n">
        <f aca="false">+'Tabela III'!D191</f>
        <v>0</v>
      </c>
      <c r="F86" s="531" t="n">
        <f aca="false">+'Tabela III'!E191</f>
        <v>0</v>
      </c>
      <c r="G86" s="531" t="n">
        <f aca="false">+'Tabela III'!F191</f>
        <v>0</v>
      </c>
      <c r="H86" s="531" t="n">
        <f aca="false">+'Tabela III'!G191</f>
        <v>0</v>
      </c>
      <c r="I86" s="531" t="n">
        <f aca="false">+'Tabela III'!H191</f>
        <v>0</v>
      </c>
      <c r="J86" s="531" t="n">
        <f aca="false">+'Tabela III'!I191</f>
        <v>0</v>
      </c>
      <c r="K86" s="531" t="n">
        <f aca="false">+'Tabela III'!J191</f>
        <v>0</v>
      </c>
      <c r="L86" s="531" t="n">
        <f aca="false">+'Tabela III'!K191</f>
        <v>0</v>
      </c>
      <c r="M86" s="531" t="n">
        <f aca="false">+'Tabela III'!L191</f>
        <v>0</v>
      </c>
      <c r="N86" s="531" t="n">
        <f aca="false">+'Tabela III'!M191</f>
        <v>0</v>
      </c>
      <c r="O86" s="531" t="str">
        <f aca="false">+'Tabela III'!N191</f>
        <v/>
      </c>
      <c r="P86" s="531" t="str">
        <f aca="false">+'Tabela III'!O191</f>
        <v/>
      </c>
      <c r="Q86" s="531" t="str">
        <f aca="false">+'Tabela III'!P191</f>
        <v/>
      </c>
      <c r="R86" s="531" t="str">
        <f aca="false">+'Tabela III'!Q191</f>
        <v/>
      </c>
      <c r="S86" s="531" t="str">
        <f aca="false">+'Tabela III'!R191</f>
        <v/>
      </c>
      <c r="T86" s="195"/>
      <c r="U86" s="195"/>
      <c r="V86" s="195"/>
    </row>
    <row r="87" s="397" customFormat="true" ht="15" hidden="false" customHeight="true" outlineLevel="0" collapsed="false">
      <c r="A87" s="530" t="n">
        <f aca="false">+'Tabela I'!$K$2</f>
        <v>0</v>
      </c>
      <c r="B87" s="530" t="n">
        <f aca="false">+'Tabela I'!$K$1</f>
        <v>2020</v>
      </c>
      <c r="C87" s="531" t="str">
        <f aca="false">+'Tabela III'!B198</f>
        <v>Ime i prezime</v>
      </c>
      <c r="D87" s="531" t="n">
        <f aca="false">+'Tabela III'!C198</f>
        <v>0</v>
      </c>
      <c r="E87" s="531" t="n">
        <f aca="false">+'Tabela III'!D198</f>
        <v>0</v>
      </c>
      <c r="F87" s="531" t="n">
        <f aca="false">+'Tabela III'!E198</f>
        <v>0</v>
      </c>
      <c r="G87" s="531" t="n">
        <f aca="false">+'Tabela III'!F198</f>
        <v>0</v>
      </c>
      <c r="H87" s="531" t="n">
        <f aca="false">+'Tabela III'!G198</f>
        <v>0</v>
      </c>
      <c r="I87" s="531" t="n">
        <f aca="false">+'Tabela III'!H198</f>
        <v>0</v>
      </c>
      <c r="J87" s="531" t="n">
        <f aca="false">+'Tabela III'!I198</f>
        <v>0</v>
      </c>
      <c r="K87" s="531" t="n">
        <f aca="false">+'Tabela III'!J198</f>
        <v>0</v>
      </c>
      <c r="L87" s="531" t="n">
        <f aca="false">+'Tabela III'!K198</f>
        <v>0</v>
      </c>
      <c r="M87" s="531" t="n">
        <f aca="false">+'Tabela III'!L198</f>
        <v>0</v>
      </c>
      <c r="N87" s="531" t="n">
        <f aca="false">+'Tabela III'!M198</f>
        <v>0</v>
      </c>
      <c r="O87" s="531" t="str">
        <f aca="false">+'Tabela III'!N198</f>
        <v/>
      </c>
      <c r="P87" s="531" t="str">
        <f aca="false">+'Tabela III'!O198</f>
        <v/>
      </c>
      <c r="Q87" s="531" t="str">
        <f aca="false">+'Tabela III'!P198</f>
        <v/>
      </c>
      <c r="R87" s="531" t="str">
        <f aca="false">+'Tabela III'!Q198</f>
        <v/>
      </c>
      <c r="S87" s="531" t="str">
        <f aca="false">+'Tabela III'!R198</f>
        <v/>
      </c>
      <c r="T87" s="195"/>
      <c r="U87" s="195"/>
      <c r="V87" s="195"/>
    </row>
    <row r="88" s="397" customFormat="true" ht="15" hidden="false" customHeight="true" outlineLevel="0" collapsed="false">
      <c r="A88" s="530" t="n">
        <f aca="false">+'Tabela I'!$K$2</f>
        <v>0</v>
      </c>
      <c r="B88" s="530" t="n">
        <f aca="false">+'Tabela I'!$K$1</f>
        <v>2020</v>
      </c>
      <c r="C88" s="531" t="str">
        <f aca="false">+'Tabela III'!B205</f>
        <v>Ime i prezime</v>
      </c>
      <c r="D88" s="531" t="n">
        <f aca="false">+'Tabela III'!C205</f>
        <v>0</v>
      </c>
      <c r="E88" s="531" t="n">
        <f aca="false">+'Tabela III'!D205</f>
        <v>0</v>
      </c>
      <c r="F88" s="531" t="n">
        <f aca="false">+'Tabela III'!E205</f>
        <v>0</v>
      </c>
      <c r="G88" s="531" t="n">
        <f aca="false">+'Tabela III'!F205</f>
        <v>0</v>
      </c>
      <c r="H88" s="531" t="n">
        <f aca="false">+'Tabela III'!G205</f>
        <v>0</v>
      </c>
      <c r="I88" s="531" t="n">
        <f aca="false">+'Tabela III'!H205</f>
        <v>0</v>
      </c>
      <c r="J88" s="531" t="n">
        <f aca="false">+'Tabela III'!I205</f>
        <v>0</v>
      </c>
      <c r="K88" s="531" t="n">
        <f aca="false">+'Tabela III'!J205</f>
        <v>0</v>
      </c>
      <c r="L88" s="531" t="n">
        <f aca="false">+'Tabela III'!K205</f>
        <v>0</v>
      </c>
      <c r="M88" s="531" t="n">
        <f aca="false">+'Tabela III'!L205</f>
        <v>0</v>
      </c>
      <c r="N88" s="531" t="n">
        <f aca="false">+'Tabela III'!M205</f>
        <v>0</v>
      </c>
      <c r="O88" s="531" t="str">
        <f aca="false">+'Tabela III'!N205</f>
        <v/>
      </c>
      <c r="P88" s="531" t="str">
        <f aca="false">+'Tabela III'!O205</f>
        <v/>
      </c>
      <c r="Q88" s="531" t="str">
        <f aca="false">+'Tabela III'!P205</f>
        <v/>
      </c>
      <c r="R88" s="531" t="str">
        <f aca="false">+'Tabela III'!Q205</f>
        <v/>
      </c>
      <c r="S88" s="531" t="str">
        <f aca="false">+'Tabela III'!R205</f>
        <v/>
      </c>
      <c r="T88" s="195"/>
      <c r="U88" s="195"/>
      <c r="V88" s="195"/>
    </row>
    <row r="89" s="397" customFormat="true" ht="15" hidden="false" customHeight="true" outlineLevel="0" collapsed="false">
      <c r="A89" s="530" t="n">
        <f aca="false">+'Tabela I'!$K$2</f>
        <v>0</v>
      </c>
      <c r="B89" s="530" t="n">
        <f aca="false">+'Tabela I'!$K$1</f>
        <v>2020</v>
      </c>
      <c r="C89" s="531" t="str">
        <f aca="false">+'Tabela III'!B212</f>
        <v>Ime i prezime</v>
      </c>
      <c r="D89" s="531" t="n">
        <f aca="false">+'Tabela III'!C212</f>
        <v>0</v>
      </c>
      <c r="E89" s="531" t="n">
        <f aca="false">+'Tabela III'!D212</f>
        <v>0</v>
      </c>
      <c r="F89" s="531" t="n">
        <f aca="false">+'Tabela III'!E212</f>
        <v>0</v>
      </c>
      <c r="G89" s="531" t="n">
        <f aca="false">+'Tabela III'!F212</f>
        <v>0</v>
      </c>
      <c r="H89" s="531" t="n">
        <f aca="false">+'Tabela III'!G212</f>
        <v>0</v>
      </c>
      <c r="I89" s="531" t="n">
        <f aca="false">+'Tabela III'!H212</f>
        <v>0</v>
      </c>
      <c r="J89" s="531" t="n">
        <f aca="false">+'Tabela III'!I212</f>
        <v>0</v>
      </c>
      <c r="K89" s="531" t="n">
        <f aca="false">+'Tabela III'!J212</f>
        <v>0</v>
      </c>
      <c r="L89" s="531" t="n">
        <f aca="false">+'Tabela III'!K212</f>
        <v>0</v>
      </c>
      <c r="M89" s="531" t="n">
        <f aca="false">+'Tabela III'!L212</f>
        <v>0</v>
      </c>
      <c r="N89" s="531" t="n">
        <f aca="false">+'Tabela III'!M212</f>
        <v>0</v>
      </c>
      <c r="O89" s="531" t="str">
        <f aca="false">+'Tabela III'!N212</f>
        <v/>
      </c>
      <c r="P89" s="531" t="str">
        <f aca="false">+'Tabela III'!O212</f>
        <v/>
      </c>
      <c r="Q89" s="531" t="str">
        <f aca="false">+'Tabela III'!P212</f>
        <v/>
      </c>
      <c r="R89" s="531" t="str">
        <f aca="false">+'Tabela III'!Q212</f>
        <v/>
      </c>
      <c r="S89" s="531" t="str">
        <f aca="false">+'Tabela III'!R212</f>
        <v/>
      </c>
      <c r="T89" s="195"/>
      <c r="U89" s="195"/>
      <c r="V89" s="195"/>
    </row>
    <row r="90" s="397" customFormat="true" ht="15" hidden="false" customHeight="true" outlineLevel="0" collapsed="false">
      <c r="A90" s="530" t="n">
        <f aca="false">+'Tabela I'!$K$2</f>
        <v>0</v>
      </c>
      <c r="B90" s="530" t="n">
        <f aca="false">+'Tabela I'!$K$1</f>
        <v>2020</v>
      </c>
      <c r="C90" s="531" t="str">
        <f aca="false">+'Tabela III'!B219</f>
        <v>Ime i prezime</v>
      </c>
      <c r="D90" s="531" t="n">
        <f aca="false">+'Tabela III'!C219</f>
        <v>0</v>
      </c>
      <c r="E90" s="531" t="n">
        <f aca="false">+'Tabela III'!D219</f>
        <v>0</v>
      </c>
      <c r="F90" s="531" t="n">
        <f aca="false">+'Tabela III'!E219</f>
        <v>0</v>
      </c>
      <c r="G90" s="531" t="n">
        <f aca="false">+'Tabela III'!F219</f>
        <v>0</v>
      </c>
      <c r="H90" s="531" t="n">
        <f aca="false">+'Tabela III'!G219</f>
        <v>0</v>
      </c>
      <c r="I90" s="531" t="n">
        <f aca="false">+'Tabela III'!H219</f>
        <v>0</v>
      </c>
      <c r="J90" s="531" t="n">
        <f aca="false">+'Tabela III'!I219</f>
        <v>0</v>
      </c>
      <c r="K90" s="531" t="n">
        <f aca="false">+'Tabela III'!J219</f>
        <v>0</v>
      </c>
      <c r="L90" s="531" t="n">
        <f aca="false">+'Tabela III'!K219</f>
        <v>0</v>
      </c>
      <c r="M90" s="531" t="n">
        <f aca="false">+'Tabela III'!L219</f>
        <v>0</v>
      </c>
      <c r="N90" s="531" t="n">
        <f aca="false">+'Tabela III'!M219</f>
        <v>0</v>
      </c>
      <c r="O90" s="531" t="str">
        <f aca="false">+'Tabela III'!N219</f>
        <v/>
      </c>
      <c r="P90" s="531" t="str">
        <f aca="false">+'Tabela III'!O219</f>
        <v/>
      </c>
      <c r="Q90" s="531" t="str">
        <f aca="false">+'Tabela III'!P219</f>
        <v/>
      </c>
      <c r="R90" s="531" t="str">
        <f aca="false">+'Tabela III'!Q219</f>
        <v/>
      </c>
      <c r="S90" s="531" t="str">
        <f aca="false">+'Tabela III'!R219</f>
        <v/>
      </c>
      <c r="T90" s="195"/>
      <c r="U90" s="195"/>
      <c r="V90" s="195"/>
    </row>
    <row r="91" s="397" customFormat="true" ht="15" hidden="false" customHeight="false" outlineLevel="0" collapsed="false">
      <c r="B91" s="195"/>
      <c r="C91" s="195"/>
      <c r="D91" s="195"/>
      <c r="E91" s="195"/>
      <c r="F91" s="195"/>
      <c r="G91" s="195"/>
      <c r="H91" s="195"/>
      <c r="I91" s="195"/>
      <c r="J91" s="195"/>
      <c r="K91" s="195"/>
      <c r="L91" s="195"/>
      <c r="M91" s="195"/>
      <c r="N91" s="195"/>
      <c r="P91" s="195"/>
      <c r="R91" s="195"/>
      <c r="S91" s="398"/>
      <c r="T91" s="195"/>
      <c r="U91" s="195"/>
      <c r="V91" s="195"/>
    </row>
    <row r="92" s="397" customFormat="true" ht="15" hidden="false" customHeight="false" outlineLevel="0" collapsed="false">
      <c r="B92" s="195"/>
      <c r="C92" s="195"/>
      <c r="D92" s="195"/>
      <c r="E92" s="195"/>
      <c r="F92" s="195"/>
      <c r="G92" s="195"/>
      <c r="H92" s="195"/>
      <c r="I92" s="195"/>
      <c r="J92" s="195"/>
      <c r="K92" s="195"/>
      <c r="L92" s="195"/>
      <c r="M92" s="195"/>
      <c r="N92" s="195"/>
      <c r="P92" s="195"/>
      <c r="R92" s="195"/>
      <c r="S92" s="398"/>
      <c r="T92" s="195"/>
      <c r="U92" s="195"/>
      <c r="V92" s="195"/>
    </row>
    <row r="93" s="397" customFormat="true" ht="15" hidden="false" customHeight="false" outlineLevel="0" collapsed="false">
      <c r="B93" s="195"/>
      <c r="C93" s="195"/>
      <c r="D93" s="195"/>
      <c r="E93" s="195"/>
      <c r="F93" s="195"/>
      <c r="G93" s="195"/>
      <c r="H93" s="195"/>
      <c r="I93" s="195"/>
      <c r="J93" s="195"/>
      <c r="K93" s="195"/>
      <c r="L93" s="195"/>
      <c r="M93" s="195"/>
      <c r="N93" s="195"/>
      <c r="P93" s="195"/>
      <c r="R93" s="195"/>
      <c r="S93" s="398"/>
      <c r="T93" s="195"/>
      <c r="U93" s="195"/>
      <c r="V93" s="195"/>
    </row>
    <row r="94" s="397" customFormat="true" ht="15" hidden="false" customHeight="false" outlineLevel="0" collapsed="false">
      <c r="B94" s="195"/>
      <c r="C94" s="195"/>
      <c r="D94" s="195"/>
      <c r="E94" s="195"/>
      <c r="F94" s="195"/>
      <c r="G94" s="195"/>
      <c r="H94" s="195"/>
      <c r="I94" s="195"/>
      <c r="J94" s="195"/>
      <c r="K94" s="195"/>
      <c r="L94" s="195"/>
      <c r="M94" s="195"/>
      <c r="N94" s="195"/>
      <c r="P94" s="195"/>
      <c r="R94" s="195"/>
      <c r="S94" s="398"/>
      <c r="T94" s="195"/>
      <c r="U94" s="195"/>
      <c r="V94" s="195"/>
    </row>
    <row r="95" s="397" customFormat="true" ht="15" hidden="false" customHeight="false" outlineLevel="0" collapsed="false">
      <c r="B95" s="195"/>
      <c r="C95" s="195"/>
      <c r="D95" s="195"/>
      <c r="E95" s="195"/>
      <c r="F95" s="195"/>
      <c r="G95" s="195"/>
      <c r="H95" s="195"/>
      <c r="I95" s="195"/>
      <c r="J95" s="195"/>
      <c r="K95" s="195"/>
      <c r="L95" s="195"/>
      <c r="M95" s="195"/>
      <c r="N95" s="195"/>
      <c r="P95" s="195"/>
      <c r="R95" s="195"/>
      <c r="S95" s="398"/>
      <c r="T95" s="195"/>
      <c r="U95" s="195"/>
      <c r="V95" s="195"/>
    </row>
    <row r="96" s="397" customFormat="true" ht="15" hidden="false" customHeight="false" outlineLevel="0" collapsed="false">
      <c r="B96" s="195"/>
      <c r="C96" s="195"/>
      <c r="D96" s="195"/>
      <c r="E96" s="195"/>
      <c r="F96" s="195"/>
      <c r="G96" s="195"/>
      <c r="H96" s="195"/>
      <c r="I96" s="195"/>
      <c r="J96" s="195"/>
      <c r="K96" s="195"/>
      <c r="L96" s="195"/>
      <c r="M96" s="195"/>
      <c r="N96" s="195"/>
      <c r="P96" s="195"/>
      <c r="R96" s="195"/>
      <c r="S96" s="398"/>
      <c r="T96" s="195"/>
      <c r="U96" s="195"/>
      <c r="V96" s="195"/>
    </row>
    <row r="97" s="397" customFormat="true" ht="15" hidden="false" customHeight="false" outlineLevel="0" collapsed="false">
      <c r="B97" s="195"/>
      <c r="C97" s="195"/>
      <c r="D97" s="195"/>
      <c r="E97" s="195"/>
      <c r="F97" s="195"/>
      <c r="G97" s="195"/>
      <c r="H97" s="195"/>
      <c r="I97" s="195"/>
      <c r="J97" s="195"/>
      <c r="K97" s="195"/>
      <c r="L97" s="195"/>
      <c r="M97" s="195"/>
      <c r="N97" s="195"/>
      <c r="P97" s="195"/>
      <c r="R97" s="195"/>
      <c r="S97" s="398"/>
      <c r="T97" s="195"/>
      <c r="U97" s="195"/>
      <c r="V97" s="195"/>
    </row>
    <row r="98" s="397" customFormat="true" ht="15" hidden="false" customHeight="false" outlineLevel="0" collapsed="false">
      <c r="B98" s="195"/>
      <c r="C98" s="195"/>
      <c r="D98" s="195"/>
      <c r="E98" s="195"/>
      <c r="F98" s="195"/>
      <c r="G98" s="195"/>
      <c r="H98" s="195"/>
      <c r="I98" s="195"/>
      <c r="J98" s="195"/>
      <c r="K98" s="195"/>
      <c r="L98" s="195"/>
      <c r="M98" s="195"/>
      <c r="N98" s="195"/>
      <c r="P98" s="195"/>
      <c r="R98" s="195"/>
      <c r="S98" s="398"/>
      <c r="T98" s="195"/>
      <c r="U98" s="195"/>
      <c r="V98" s="195"/>
    </row>
    <row r="99" s="397" customFormat="true" ht="15" hidden="false" customHeight="false" outlineLevel="0" collapsed="false">
      <c r="B99" s="195"/>
      <c r="C99" s="195"/>
      <c r="D99" s="195"/>
      <c r="E99" s="195"/>
      <c r="F99" s="195"/>
      <c r="G99" s="195"/>
      <c r="H99" s="195"/>
      <c r="I99" s="195"/>
      <c r="J99" s="195"/>
      <c r="K99" s="195"/>
      <c r="L99" s="195"/>
      <c r="M99" s="195"/>
      <c r="N99" s="195"/>
      <c r="P99" s="195"/>
      <c r="R99" s="195"/>
      <c r="S99" s="398"/>
      <c r="T99" s="195"/>
      <c r="U99" s="195"/>
      <c r="V99" s="195"/>
    </row>
    <row r="100" s="397" customFormat="true" ht="15" hidden="false" customHeight="false" outlineLevel="0" collapsed="false">
      <c r="B100" s="195"/>
      <c r="C100" s="195"/>
      <c r="D100" s="195"/>
      <c r="E100" s="195"/>
      <c r="F100" s="195"/>
      <c r="G100" s="195"/>
      <c r="H100" s="195"/>
      <c r="I100" s="195"/>
      <c r="J100" s="195"/>
      <c r="K100" s="195"/>
      <c r="L100" s="195"/>
      <c r="M100" s="195"/>
      <c r="N100" s="195"/>
      <c r="P100" s="195"/>
      <c r="R100" s="195"/>
      <c r="S100" s="398"/>
      <c r="T100" s="195"/>
      <c r="U100" s="195"/>
      <c r="V100" s="195"/>
    </row>
    <row r="101" s="397" customFormat="true" ht="15" hidden="false" customHeight="false" outlineLevel="0" collapsed="false">
      <c r="B101" s="195"/>
      <c r="C101" s="195"/>
      <c r="D101" s="195"/>
      <c r="E101" s="195"/>
      <c r="F101" s="195"/>
      <c r="G101" s="195"/>
      <c r="H101" s="195"/>
      <c r="I101" s="195"/>
      <c r="J101" s="195"/>
      <c r="K101" s="195"/>
      <c r="L101" s="195"/>
      <c r="M101" s="195"/>
      <c r="N101" s="195"/>
      <c r="P101" s="195"/>
      <c r="R101" s="195"/>
      <c r="S101" s="398"/>
      <c r="T101" s="195"/>
      <c r="U101" s="195"/>
      <c r="V101" s="195"/>
    </row>
    <row r="102" s="397" customFormat="true" ht="15" hidden="false" customHeight="false" outlineLevel="0" collapsed="false">
      <c r="B102" s="195"/>
      <c r="C102" s="195"/>
      <c r="D102" s="195"/>
      <c r="E102" s="195"/>
      <c r="F102" s="195"/>
      <c r="G102" s="195"/>
      <c r="H102" s="195"/>
      <c r="I102" s="195"/>
      <c r="J102" s="195"/>
      <c r="K102" s="195"/>
      <c r="L102" s="195"/>
      <c r="M102" s="195"/>
      <c r="N102" s="195"/>
      <c r="P102" s="195"/>
      <c r="R102" s="195"/>
      <c r="S102" s="398"/>
      <c r="T102" s="195"/>
      <c r="U102" s="195"/>
      <c r="V102" s="195"/>
    </row>
    <row r="103" s="397" customFormat="true" ht="15" hidden="false" customHeight="false" outlineLevel="0" collapsed="false">
      <c r="B103" s="195"/>
      <c r="C103" s="195"/>
      <c r="D103" s="195"/>
      <c r="E103" s="195"/>
      <c r="F103" s="195"/>
      <c r="G103" s="195"/>
      <c r="H103" s="195"/>
      <c r="I103" s="195"/>
      <c r="J103" s="195"/>
      <c r="K103" s="195"/>
      <c r="L103" s="195"/>
      <c r="M103" s="195"/>
      <c r="N103" s="195"/>
      <c r="P103" s="195"/>
      <c r="R103" s="195"/>
      <c r="S103" s="398"/>
      <c r="T103" s="195"/>
      <c r="U103" s="195"/>
      <c r="V103" s="195"/>
    </row>
    <row r="104" s="397" customFormat="true" ht="15" hidden="false" customHeight="false" outlineLevel="0" collapsed="false">
      <c r="B104" s="195"/>
      <c r="C104" s="195"/>
      <c r="D104" s="195"/>
      <c r="E104" s="195"/>
      <c r="F104" s="195"/>
      <c r="G104" s="195"/>
      <c r="H104" s="195"/>
      <c r="I104" s="195"/>
      <c r="J104" s="195"/>
      <c r="K104" s="195"/>
      <c r="L104" s="195"/>
      <c r="M104" s="195"/>
      <c r="N104" s="195"/>
      <c r="P104" s="195"/>
      <c r="R104" s="195"/>
      <c r="S104" s="398"/>
      <c r="T104" s="195"/>
      <c r="U104" s="195"/>
      <c r="V104" s="195"/>
    </row>
    <row r="105" s="397" customFormat="true" ht="15" hidden="false" customHeight="false" outlineLevel="0" collapsed="false">
      <c r="B105" s="195"/>
      <c r="C105" s="195"/>
      <c r="D105" s="195"/>
      <c r="E105" s="195"/>
      <c r="F105" s="195"/>
      <c r="G105" s="195"/>
      <c r="H105" s="195"/>
      <c r="I105" s="195"/>
      <c r="J105" s="195"/>
      <c r="K105" s="195"/>
      <c r="L105" s="195"/>
      <c r="M105" s="195"/>
      <c r="N105" s="195"/>
      <c r="P105" s="195"/>
      <c r="R105" s="195"/>
      <c r="S105" s="398"/>
      <c r="T105" s="195"/>
      <c r="U105" s="195"/>
      <c r="V105" s="195"/>
    </row>
    <row r="106" s="397" customFormat="true" ht="15" hidden="false" customHeight="false" outlineLevel="0" collapsed="false">
      <c r="B106" s="195"/>
      <c r="C106" s="195"/>
      <c r="D106" s="195"/>
      <c r="E106" s="195"/>
      <c r="F106" s="195"/>
      <c r="G106" s="195"/>
      <c r="H106" s="195"/>
      <c r="I106" s="195"/>
      <c r="J106" s="195"/>
      <c r="K106" s="195"/>
      <c r="L106" s="195"/>
      <c r="M106" s="195"/>
      <c r="N106" s="195"/>
      <c r="P106" s="195"/>
      <c r="R106" s="195"/>
      <c r="S106" s="398"/>
      <c r="T106" s="195"/>
      <c r="U106" s="195"/>
      <c r="V106" s="195"/>
    </row>
    <row r="107" s="397" customFormat="true" ht="15" hidden="false" customHeight="false" outlineLevel="0" collapsed="false">
      <c r="B107" s="195"/>
      <c r="C107" s="195"/>
      <c r="D107" s="195"/>
      <c r="E107" s="195"/>
      <c r="F107" s="195"/>
      <c r="G107" s="195"/>
      <c r="H107" s="195"/>
      <c r="I107" s="195"/>
      <c r="J107" s="195"/>
      <c r="K107" s="195"/>
      <c r="L107" s="195"/>
      <c r="M107" s="195"/>
      <c r="N107" s="195"/>
      <c r="P107" s="195"/>
      <c r="R107" s="195"/>
      <c r="S107" s="398"/>
      <c r="T107" s="195"/>
      <c r="U107" s="195"/>
      <c r="V107" s="195"/>
    </row>
    <row r="108" s="397" customFormat="true" ht="15" hidden="false" customHeight="false" outlineLevel="0" collapsed="false">
      <c r="B108" s="195"/>
      <c r="C108" s="195"/>
      <c r="D108" s="195"/>
      <c r="E108" s="195"/>
      <c r="F108" s="195"/>
      <c r="G108" s="195"/>
      <c r="H108" s="195"/>
      <c r="I108" s="195"/>
      <c r="J108" s="195"/>
      <c r="K108" s="195"/>
      <c r="L108" s="195"/>
      <c r="M108" s="195"/>
      <c r="N108" s="195"/>
      <c r="P108" s="195"/>
      <c r="R108" s="195"/>
      <c r="S108" s="398"/>
      <c r="T108" s="195"/>
      <c r="U108" s="195"/>
      <c r="V108" s="195"/>
    </row>
    <row r="109" s="397" customFormat="true" ht="15" hidden="false" customHeight="false" outlineLevel="0" collapsed="false">
      <c r="B109" s="195"/>
      <c r="C109" s="195"/>
      <c r="D109" s="195"/>
      <c r="E109" s="195"/>
      <c r="F109" s="195"/>
      <c r="G109" s="195"/>
      <c r="H109" s="195"/>
      <c r="I109" s="195"/>
      <c r="J109" s="195"/>
      <c r="K109" s="195"/>
      <c r="L109" s="195"/>
      <c r="M109" s="195"/>
      <c r="N109" s="195"/>
      <c r="P109" s="195"/>
      <c r="R109" s="195"/>
      <c r="S109" s="398"/>
      <c r="T109" s="195"/>
      <c r="U109" s="195"/>
      <c r="V109" s="195"/>
    </row>
    <row r="110" s="397" customFormat="true" ht="15" hidden="false" customHeight="false" outlineLevel="0" collapsed="false">
      <c r="B110" s="195"/>
      <c r="C110" s="195"/>
      <c r="D110" s="195"/>
      <c r="E110" s="195"/>
      <c r="F110" s="195"/>
      <c r="G110" s="195"/>
      <c r="H110" s="195"/>
      <c r="I110" s="195"/>
      <c r="J110" s="195"/>
      <c r="K110" s="195"/>
      <c r="L110" s="195"/>
      <c r="M110" s="195"/>
      <c r="N110" s="195"/>
      <c r="P110" s="195"/>
      <c r="R110" s="195"/>
      <c r="S110" s="398"/>
      <c r="T110" s="195"/>
      <c r="U110" s="195"/>
      <c r="V110" s="195"/>
    </row>
    <row r="111" s="397" customFormat="true" ht="15" hidden="false" customHeight="false" outlineLevel="0" collapsed="false">
      <c r="B111" s="195"/>
      <c r="C111" s="195"/>
      <c r="D111" s="195"/>
      <c r="E111" s="195"/>
      <c r="F111" s="195"/>
      <c r="G111" s="195"/>
      <c r="H111" s="195"/>
      <c r="I111" s="195"/>
      <c r="J111" s="195"/>
      <c r="K111" s="195"/>
      <c r="L111" s="195"/>
      <c r="M111" s="195"/>
      <c r="N111" s="195"/>
      <c r="P111" s="195"/>
      <c r="R111" s="195"/>
      <c r="S111" s="398"/>
      <c r="T111" s="195"/>
      <c r="U111" s="195"/>
      <c r="V111" s="195"/>
    </row>
    <row r="112" s="397" customFormat="true" ht="15" hidden="false" customHeight="false" outlineLevel="0" collapsed="false">
      <c r="B112" s="195"/>
      <c r="C112" s="195"/>
      <c r="D112" s="195"/>
      <c r="E112" s="195"/>
      <c r="F112" s="195"/>
      <c r="G112" s="195"/>
      <c r="H112" s="195"/>
      <c r="I112" s="195"/>
      <c r="J112" s="195"/>
      <c r="K112" s="195"/>
      <c r="L112" s="195"/>
      <c r="M112" s="195"/>
      <c r="N112" s="195"/>
      <c r="P112" s="195"/>
      <c r="R112" s="195"/>
      <c r="S112" s="398"/>
      <c r="T112" s="195"/>
      <c r="U112" s="195"/>
      <c r="V112" s="195"/>
    </row>
    <row r="113" s="397" customFormat="true" ht="15" hidden="false" customHeight="false" outlineLevel="0" collapsed="false">
      <c r="B113" s="195"/>
      <c r="C113" s="195"/>
      <c r="D113" s="195"/>
      <c r="E113" s="195"/>
      <c r="F113" s="195"/>
      <c r="G113" s="195"/>
      <c r="H113" s="195"/>
      <c r="I113" s="195"/>
      <c r="J113" s="195"/>
      <c r="K113" s="195"/>
      <c r="L113" s="195"/>
      <c r="M113" s="195"/>
      <c r="N113" s="195"/>
      <c r="P113" s="195"/>
      <c r="R113" s="195"/>
      <c r="S113" s="398"/>
      <c r="T113" s="195"/>
      <c r="U113" s="195"/>
      <c r="V113" s="195"/>
    </row>
    <row r="114" s="397" customFormat="true" ht="15" hidden="false" customHeight="false" outlineLevel="0" collapsed="false">
      <c r="B114" s="195"/>
      <c r="C114" s="195"/>
      <c r="D114" s="195"/>
      <c r="E114" s="195"/>
      <c r="F114" s="195"/>
      <c r="G114" s="195"/>
      <c r="H114" s="195"/>
      <c r="I114" s="195"/>
      <c r="J114" s="195"/>
      <c r="K114" s="195"/>
      <c r="L114" s="195"/>
      <c r="M114" s="195"/>
      <c r="N114" s="195"/>
      <c r="P114" s="195"/>
      <c r="R114" s="195"/>
      <c r="S114" s="398"/>
      <c r="T114" s="195"/>
      <c r="U114" s="195"/>
      <c r="V114" s="195"/>
    </row>
    <row r="115" s="397" customFormat="true" ht="15" hidden="false" customHeight="false" outlineLevel="0" collapsed="false">
      <c r="B115" s="195"/>
      <c r="C115" s="195"/>
      <c r="D115" s="195"/>
      <c r="E115" s="195"/>
      <c r="F115" s="195"/>
      <c r="G115" s="195"/>
      <c r="H115" s="195"/>
      <c r="I115" s="195"/>
      <c r="J115" s="195"/>
      <c r="K115" s="195"/>
      <c r="L115" s="195"/>
      <c r="M115" s="195"/>
      <c r="N115" s="195"/>
      <c r="P115" s="195"/>
      <c r="R115" s="195"/>
      <c r="S115" s="398"/>
      <c r="T115" s="195"/>
      <c r="U115" s="195"/>
      <c r="V115" s="195"/>
    </row>
    <row r="116" s="397" customFormat="true" ht="15" hidden="false" customHeight="false" outlineLevel="0" collapsed="false">
      <c r="B116" s="195"/>
      <c r="C116" s="195"/>
      <c r="D116" s="195"/>
      <c r="E116" s="195"/>
      <c r="F116" s="195"/>
      <c r="G116" s="195"/>
      <c r="H116" s="195"/>
      <c r="I116" s="195"/>
      <c r="J116" s="195"/>
      <c r="K116" s="195"/>
      <c r="L116" s="195"/>
      <c r="M116" s="195"/>
      <c r="N116" s="195"/>
      <c r="P116" s="195"/>
      <c r="R116" s="195"/>
      <c r="S116" s="398"/>
      <c r="T116" s="195"/>
      <c r="U116" s="195"/>
      <c r="V116" s="195"/>
    </row>
    <row r="117" s="397" customFormat="true" ht="15" hidden="false" customHeight="false" outlineLevel="0" collapsed="false">
      <c r="B117" s="195"/>
      <c r="C117" s="195"/>
      <c r="D117" s="195"/>
      <c r="E117" s="195"/>
      <c r="F117" s="195"/>
      <c r="G117" s="195"/>
      <c r="H117" s="195"/>
      <c r="I117" s="195"/>
      <c r="J117" s="195"/>
      <c r="K117" s="195"/>
      <c r="L117" s="195"/>
      <c r="M117" s="195"/>
      <c r="N117" s="195"/>
      <c r="P117" s="195"/>
      <c r="R117" s="195"/>
      <c r="S117" s="398"/>
      <c r="T117" s="195"/>
      <c r="U117" s="195"/>
      <c r="V117" s="195"/>
    </row>
    <row r="118" s="397" customFormat="true" ht="15" hidden="false" customHeight="false" outlineLevel="0" collapsed="false">
      <c r="B118" s="195"/>
      <c r="C118" s="195"/>
      <c r="D118" s="195"/>
      <c r="E118" s="195"/>
      <c r="F118" s="195"/>
      <c r="G118" s="195"/>
      <c r="H118" s="195"/>
      <c r="I118" s="195"/>
      <c r="J118" s="195"/>
      <c r="K118" s="195"/>
      <c r="L118" s="195"/>
      <c r="M118" s="195"/>
      <c r="N118" s="195"/>
      <c r="P118" s="195"/>
      <c r="R118" s="195"/>
      <c r="S118" s="398"/>
      <c r="T118" s="195"/>
      <c r="U118" s="195"/>
      <c r="V118" s="195"/>
    </row>
    <row r="119" s="397" customFormat="true" ht="15" hidden="false" customHeight="false" outlineLevel="0" collapsed="false">
      <c r="B119" s="195"/>
      <c r="C119" s="195"/>
      <c r="D119" s="195"/>
      <c r="E119" s="195"/>
      <c r="F119" s="195"/>
      <c r="G119" s="195"/>
      <c r="H119" s="195"/>
      <c r="I119" s="195"/>
      <c r="J119" s="195"/>
      <c r="K119" s="195"/>
      <c r="L119" s="195"/>
      <c r="M119" s="195"/>
      <c r="N119" s="195"/>
      <c r="P119" s="195"/>
      <c r="R119" s="195"/>
      <c r="S119" s="398"/>
      <c r="T119" s="195"/>
      <c r="U119" s="195"/>
      <c r="V119" s="195"/>
    </row>
    <row r="120" s="397" customFormat="true" ht="15" hidden="false" customHeight="false" outlineLevel="0" collapsed="false">
      <c r="B120" s="195"/>
      <c r="C120" s="195"/>
      <c r="D120" s="195"/>
      <c r="E120" s="195"/>
      <c r="F120" s="195"/>
      <c r="G120" s="195"/>
      <c r="H120" s="195"/>
      <c r="I120" s="195"/>
      <c r="J120" s="195"/>
      <c r="K120" s="195"/>
      <c r="L120" s="195"/>
      <c r="M120" s="195"/>
      <c r="N120" s="195"/>
      <c r="P120" s="195"/>
      <c r="R120" s="195"/>
      <c r="S120" s="398"/>
      <c r="T120" s="195"/>
      <c r="U120" s="195"/>
      <c r="V120" s="195"/>
    </row>
    <row r="121" s="397" customFormat="true" ht="15" hidden="false" customHeight="false" outlineLevel="0" collapsed="false">
      <c r="B121" s="195"/>
      <c r="C121" s="195"/>
      <c r="D121" s="195"/>
      <c r="E121" s="195"/>
      <c r="F121" s="195"/>
      <c r="G121" s="195"/>
      <c r="H121" s="195"/>
      <c r="I121" s="195"/>
      <c r="J121" s="195"/>
      <c r="K121" s="195"/>
      <c r="L121" s="195"/>
      <c r="M121" s="195"/>
      <c r="N121" s="195"/>
      <c r="P121" s="195"/>
      <c r="R121" s="195"/>
      <c r="S121" s="398"/>
      <c r="T121" s="195"/>
      <c r="U121" s="195"/>
      <c r="V121" s="195"/>
    </row>
    <row r="122" s="397" customFormat="true" ht="15" hidden="false" customHeight="false" outlineLevel="0" collapsed="false">
      <c r="B122" s="195"/>
      <c r="C122" s="195"/>
      <c r="D122" s="195"/>
      <c r="E122" s="195"/>
      <c r="F122" s="195"/>
      <c r="G122" s="195"/>
      <c r="H122" s="195"/>
      <c r="I122" s="195"/>
      <c r="J122" s="195"/>
      <c r="K122" s="195"/>
      <c r="L122" s="195"/>
      <c r="M122" s="195"/>
      <c r="N122" s="195"/>
      <c r="P122" s="195"/>
      <c r="R122" s="195"/>
      <c r="S122" s="398"/>
      <c r="T122" s="195"/>
      <c r="U122" s="195"/>
      <c r="V122" s="195"/>
    </row>
    <row r="123" s="397" customFormat="true" ht="15" hidden="false" customHeight="false" outlineLevel="0" collapsed="false">
      <c r="B123" s="195"/>
      <c r="C123" s="195"/>
      <c r="D123" s="195"/>
      <c r="E123" s="195"/>
      <c r="F123" s="195"/>
      <c r="G123" s="195"/>
      <c r="H123" s="195"/>
      <c r="I123" s="195"/>
      <c r="J123" s="195"/>
      <c r="K123" s="195"/>
      <c r="L123" s="195"/>
      <c r="M123" s="195"/>
      <c r="N123" s="195"/>
      <c r="P123" s="195"/>
      <c r="R123" s="195"/>
      <c r="S123" s="398"/>
      <c r="T123" s="195"/>
      <c r="U123" s="195"/>
      <c r="V123" s="195"/>
    </row>
    <row r="124" s="397" customFormat="true" ht="15" hidden="false" customHeight="false" outlineLevel="0" collapsed="false">
      <c r="B124" s="195"/>
      <c r="C124" s="195"/>
      <c r="D124" s="195"/>
      <c r="E124" s="195"/>
      <c r="F124" s="195"/>
      <c r="G124" s="195"/>
      <c r="H124" s="195"/>
      <c r="I124" s="195"/>
      <c r="J124" s="195"/>
      <c r="K124" s="195"/>
      <c r="L124" s="195"/>
      <c r="M124" s="195"/>
      <c r="N124" s="195"/>
      <c r="P124" s="195"/>
      <c r="R124" s="195"/>
      <c r="S124" s="398"/>
      <c r="T124" s="195"/>
      <c r="U124" s="195"/>
      <c r="V124" s="195"/>
    </row>
    <row r="125" s="397" customFormat="true" ht="15" hidden="false" customHeight="false" outlineLevel="0" collapsed="false">
      <c r="B125" s="195"/>
      <c r="C125" s="195"/>
      <c r="D125" s="195"/>
      <c r="E125" s="195"/>
      <c r="F125" s="195"/>
      <c r="G125" s="195"/>
      <c r="H125" s="195"/>
      <c r="I125" s="195"/>
      <c r="J125" s="195"/>
      <c r="K125" s="195"/>
      <c r="L125" s="195"/>
      <c r="M125" s="195"/>
      <c r="N125" s="195"/>
      <c r="P125" s="195"/>
      <c r="R125" s="195"/>
      <c r="S125" s="398"/>
      <c r="T125" s="195"/>
      <c r="U125" s="195"/>
      <c r="V125" s="195"/>
    </row>
    <row r="126" s="397" customFormat="true" ht="15" hidden="false" customHeight="false" outlineLevel="0" collapsed="false">
      <c r="B126" s="195"/>
      <c r="C126" s="195"/>
      <c r="D126" s="195"/>
      <c r="E126" s="195"/>
      <c r="F126" s="195"/>
      <c r="G126" s="195"/>
      <c r="H126" s="195"/>
      <c r="I126" s="195"/>
      <c r="J126" s="195"/>
      <c r="K126" s="195"/>
      <c r="L126" s="195"/>
      <c r="M126" s="195"/>
      <c r="N126" s="195"/>
      <c r="P126" s="195"/>
      <c r="R126" s="195"/>
      <c r="S126" s="398"/>
      <c r="T126" s="195"/>
      <c r="U126" s="195"/>
      <c r="V126" s="195"/>
    </row>
    <row r="127" s="397" customFormat="true" ht="15" hidden="false" customHeight="false" outlineLevel="0" collapsed="false">
      <c r="B127" s="195"/>
      <c r="C127" s="195"/>
      <c r="D127" s="195"/>
      <c r="E127" s="195"/>
      <c r="F127" s="195"/>
      <c r="G127" s="195"/>
      <c r="H127" s="195"/>
      <c r="I127" s="195"/>
      <c r="J127" s="195"/>
      <c r="K127" s="195"/>
      <c r="L127" s="195"/>
      <c r="M127" s="195"/>
      <c r="N127" s="195"/>
      <c r="P127" s="195"/>
      <c r="R127" s="195"/>
      <c r="S127" s="398"/>
      <c r="T127" s="195"/>
      <c r="U127" s="195"/>
      <c r="V127" s="195"/>
    </row>
    <row r="128" s="397" customFormat="true" ht="15" hidden="false" customHeight="false" outlineLevel="0" collapsed="false">
      <c r="B128" s="195"/>
      <c r="C128" s="195"/>
      <c r="D128" s="195"/>
      <c r="E128" s="195"/>
      <c r="F128" s="195"/>
      <c r="G128" s="195"/>
      <c r="H128" s="195"/>
      <c r="I128" s="195"/>
      <c r="J128" s="195"/>
      <c r="K128" s="195"/>
      <c r="L128" s="195"/>
      <c r="M128" s="195"/>
      <c r="N128" s="195"/>
      <c r="P128" s="195"/>
      <c r="R128" s="195"/>
      <c r="S128" s="398"/>
      <c r="T128" s="195"/>
      <c r="U128" s="195"/>
      <c r="V128" s="195"/>
    </row>
    <row r="129" s="397" customFormat="true" ht="15" hidden="false" customHeight="false" outlineLevel="0" collapsed="false">
      <c r="B129" s="195"/>
      <c r="C129" s="195"/>
      <c r="D129" s="195"/>
      <c r="E129" s="195"/>
      <c r="F129" s="195"/>
      <c r="G129" s="195"/>
      <c r="H129" s="195"/>
      <c r="I129" s="195"/>
      <c r="J129" s="195"/>
      <c r="K129" s="195"/>
      <c r="L129" s="195"/>
      <c r="M129" s="195"/>
      <c r="N129" s="195"/>
      <c r="P129" s="195"/>
      <c r="R129" s="195"/>
      <c r="S129" s="398"/>
      <c r="T129" s="195"/>
      <c r="U129" s="195"/>
      <c r="V129" s="195"/>
    </row>
    <row r="130" s="397" customFormat="true" ht="15" hidden="false" customHeight="false" outlineLevel="0" collapsed="false">
      <c r="B130" s="195"/>
      <c r="C130" s="195"/>
      <c r="D130" s="195"/>
      <c r="E130" s="195"/>
      <c r="F130" s="195"/>
      <c r="G130" s="195"/>
      <c r="H130" s="195"/>
      <c r="I130" s="195"/>
      <c r="J130" s="195"/>
      <c r="K130" s="195"/>
      <c r="L130" s="195"/>
      <c r="M130" s="195"/>
      <c r="N130" s="195"/>
      <c r="P130" s="195"/>
      <c r="R130" s="195"/>
      <c r="S130" s="398"/>
      <c r="T130" s="195"/>
      <c r="U130" s="195"/>
      <c r="V130" s="195"/>
    </row>
    <row r="131" s="397" customFormat="true" ht="15" hidden="false" customHeight="false" outlineLevel="0" collapsed="false">
      <c r="B131" s="195"/>
      <c r="C131" s="195"/>
      <c r="D131" s="195"/>
      <c r="E131" s="195"/>
      <c r="F131" s="195"/>
      <c r="G131" s="195"/>
      <c r="H131" s="195"/>
      <c r="I131" s="195"/>
      <c r="J131" s="195"/>
      <c r="K131" s="195"/>
      <c r="L131" s="195"/>
      <c r="M131" s="195"/>
      <c r="N131" s="195"/>
      <c r="P131" s="195"/>
      <c r="R131" s="195"/>
      <c r="S131" s="398"/>
      <c r="T131" s="195"/>
      <c r="U131" s="195"/>
      <c r="V131" s="195"/>
    </row>
    <row r="132" s="397" customFormat="true" ht="15" hidden="false" customHeight="false" outlineLevel="0" collapsed="false">
      <c r="B132" s="195"/>
      <c r="C132" s="195"/>
      <c r="D132" s="195"/>
      <c r="E132" s="195"/>
      <c r="F132" s="195"/>
      <c r="G132" s="195"/>
      <c r="H132" s="195"/>
      <c r="I132" s="195"/>
      <c r="J132" s="195"/>
      <c r="K132" s="195"/>
      <c r="L132" s="195"/>
      <c r="M132" s="195"/>
      <c r="N132" s="195"/>
      <c r="P132" s="195"/>
      <c r="R132" s="195"/>
      <c r="S132" s="398"/>
      <c r="T132" s="195"/>
      <c r="U132" s="195"/>
      <c r="V132" s="195"/>
    </row>
    <row r="133" s="397" customFormat="true" ht="15" hidden="false" customHeight="false" outlineLevel="0" collapsed="false">
      <c r="B133" s="195"/>
      <c r="C133" s="195"/>
      <c r="D133" s="195"/>
      <c r="E133" s="195"/>
      <c r="F133" s="195"/>
      <c r="G133" s="195"/>
      <c r="H133" s="195"/>
      <c r="I133" s="195"/>
      <c r="J133" s="195"/>
      <c r="K133" s="195"/>
      <c r="L133" s="195"/>
      <c r="M133" s="195"/>
      <c r="N133" s="195"/>
      <c r="P133" s="195"/>
      <c r="R133" s="195"/>
      <c r="S133" s="398"/>
      <c r="T133" s="195"/>
      <c r="U133" s="195"/>
      <c r="V133" s="195"/>
    </row>
    <row r="134" s="397" customFormat="true" ht="15" hidden="false" customHeight="false" outlineLevel="0" collapsed="false">
      <c r="B134" s="195"/>
      <c r="C134" s="195"/>
      <c r="D134" s="195"/>
      <c r="E134" s="195"/>
      <c r="F134" s="195"/>
      <c r="G134" s="195"/>
      <c r="H134" s="195"/>
      <c r="I134" s="195"/>
      <c r="J134" s="195"/>
      <c r="K134" s="195"/>
      <c r="L134" s="195"/>
      <c r="M134" s="195"/>
      <c r="N134" s="195"/>
      <c r="P134" s="195"/>
      <c r="R134" s="195"/>
      <c r="S134" s="398"/>
      <c r="T134" s="195"/>
      <c r="U134" s="195"/>
      <c r="V134" s="195"/>
    </row>
    <row r="135" s="397" customFormat="true" ht="15" hidden="false" customHeight="false" outlineLevel="0" collapsed="false">
      <c r="B135" s="195"/>
      <c r="C135" s="195"/>
      <c r="D135" s="195"/>
      <c r="E135" s="195"/>
      <c r="F135" s="195"/>
      <c r="G135" s="195"/>
      <c r="H135" s="195"/>
      <c r="I135" s="195"/>
      <c r="J135" s="195"/>
      <c r="K135" s="195"/>
      <c r="L135" s="195"/>
      <c r="M135" s="195"/>
      <c r="N135" s="195"/>
      <c r="P135" s="195"/>
      <c r="R135" s="195"/>
      <c r="S135" s="398"/>
      <c r="T135" s="195"/>
      <c r="U135" s="195"/>
      <c r="V135" s="195"/>
    </row>
    <row r="136" s="397" customFormat="true" ht="15" hidden="false" customHeight="false" outlineLevel="0" collapsed="false">
      <c r="B136" s="195"/>
      <c r="C136" s="195"/>
      <c r="D136" s="195"/>
      <c r="E136" s="195"/>
      <c r="F136" s="195"/>
      <c r="G136" s="195"/>
      <c r="H136" s="195"/>
      <c r="I136" s="195"/>
      <c r="J136" s="195"/>
      <c r="K136" s="195"/>
      <c r="L136" s="195"/>
      <c r="M136" s="195"/>
      <c r="N136" s="195"/>
      <c r="P136" s="195"/>
      <c r="R136" s="195"/>
      <c r="S136" s="398"/>
      <c r="T136" s="195"/>
      <c r="U136" s="195"/>
      <c r="V136" s="195"/>
    </row>
    <row r="137" s="397" customFormat="true" ht="15" hidden="false" customHeight="false" outlineLevel="0" collapsed="false">
      <c r="B137" s="195"/>
      <c r="C137" s="195"/>
      <c r="D137" s="195"/>
      <c r="E137" s="195"/>
      <c r="F137" s="195"/>
      <c r="G137" s="195"/>
      <c r="H137" s="195"/>
      <c r="I137" s="195"/>
      <c r="J137" s="195"/>
      <c r="K137" s="195"/>
      <c r="L137" s="195"/>
      <c r="M137" s="195"/>
      <c r="N137" s="195"/>
      <c r="P137" s="195"/>
      <c r="R137" s="195"/>
      <c r="S137" s="398"/>
      <c r="T137" s="195"/>
      <c r="U137" s="195"/>
      <c r="V137" s="195"/>
    </row>
    <row r="138" s="397" customFormat="true" ht="15" hidden="false" customHeight="false" outlineLevel="0" collapsed="false">
      <c r="B138" s="195"/>
      <c r="C138" s="195"/>
      <c r="D138" s="195"/>
      <c r="E138" s="195"/>
      <c r="F138" s="195"/>
      <c r="G138" s="195"/>
      <c r="H138" s="195"/>
      <c r="I138" s="195"/>
      <c r="J138" s="195"/>
      <c r="K138" s="195"/>
      <c r="L138" s="195"/>
      <c r="M138" s="195"/>
      <c r="N138" s="195"/>
      <c r="P138" s="195"/>
      <c r="R138" s="195"/>
      <c r="S138" s="398"/>
      <c r="T138" s="195"/>
      <c r="U138" s="195"/>
      <c r="V138" s="195"/>
    </row>
    <row r="139" s="397" customFormat="true" ht="15" hidden="false" customHeight="false" outlineLevel="0" collapsed="false">
      <c r="B139" s="195"/>
      <c r="C139" s="195"/>
      <c r="D139" s="195"/>
      <c r="E139" s="195"/>
      <c r="F139" s="195"/>
      <c r="G139" s="195"/>
      <c r="H139" s="195"/>
      <c r="I139" s="195"/>
      <c r="J139" s="195"/>
      <c r="K139" s="195"/>
      <c r="L139" s="195"/>
      <c r="M139" s="195"/>
      <c r="N139" s="195"/>
      <c r="P139" s="195"/>
      <c r="R139" s="195"/>
      <c r="S139" s="398"/>
      <c r="T139" s="195"/>
      <c r="U139" s="195"/>
      <c r="V139" s="195"/>
    </row>
    <row r="140" s="397" customFormat="true" ht="15" hidden="false" customHeight="false" outlineLevel="0" collapsed="false">
      <c r="B140" s="195"/>
      <c r="C140" s="195"/>
      <c r="D140" s="195"/>
      <c r="E140" s="195"/>
      <c r="F140" s="195"/>
      <c r="G140" s="195"/>
      <c r="H140" s="195"/>
      <c r="I140" s="195"/>
      <c r="J140" s="195"/>
      <c r="K140" s="195"/>
      <c r="L140" s="195"/>
      <c r="M140" s="195"/>
      <c r="N140" s="195"/>
      <c r="P140" s="195"/>
      <c r="R140" s="195"/>
      <c r="S140" s="398"/>
      <c r="T140" s="195"/>
      <c r="U140" s="195"/>
      <c r="V140" s="195"/>
    </row>
    <row r="141" s="397" customFormat="true" ht="15" hidden="false" customHeight="false" outlineLevel="0" collapsed="false">
      <c r="B141" s="195"/>
      <c r="C141" s="195"/>
      <c r="D141" s="195"/>
      <c r="E141" s="195"/>
      <c r="F141" s="195"/>
      <c r="G141" s="195"/>
      <c r="H141" s="195"/>
      <c r="I141" s="195"/>
      <c r="J141" s="195"/>
      <c r="K141" s="195"/>
      <c r="L141" s="195"/>
      <c r="M141" s="195"/>
      <c r="N141" s="195"/>
      <c r="P141" s="195"/>
      <c r="R141" s="195"/>
      <c r="S141" s="398"/>
      <c r="T141" s="195"/>
      <c r="U141" s="195"/>
      <c r="V141" s="195"/>
    </row>
    <row r="142" s="397" customFormat="true" ht="15" hidden="false" customHeight="false" outlineLevel="0" collapsed="false">
      <c r="B142" s="195"/>
      <c r="C142" s="195"/>
      <c r="D142" s="195"/>
      <c r="E142" s="195"/>
      <c r="F142" s="195"/>
      <c r="G142" s="195"/>
      <c r="H142" s="195"/>
      <c r="I142" s="195"/>
      <c r="J142" s="195"/>
      <c r="K142" s="195"/>
      <c r="L142" s="195"/>
      <c r="M142" s="195"/>
      <c r="N142" s="195"/>
      <c r="P142" s="195"/>
      <c r="R142" s="195"/>
      <c r="S142" s="398"/>
      <c r="T142" s="195"/>
      <c r="U142" s="195"/>
      <c r="V142" s="195"/>
    </row>
    <row r="143" s="397" customFormat="true" ht="15" hidden="false" customHeight="false" outlineLevel="0" collapsed="false">
      <c r="B143" s="195"/>
      <c r="C143" s="195"/>
      <c r="D143" s="195"/>
      <c r="E143" s="195"/>
      <c r="F143" s="195"/>
      <c r="G143" s="195"/>
      <c r="H143" s="195"/>
      <c r="I143" s="195"/>
      <c r="J143" s="195"/>
      <c r="K143" s="195"/>
      <c r="L143" s="195"/>
      <c r="M143" s="195"/>
      <c r="N143" s="195"/>
      <c r="P143" s="195"/>
      <c r="R143" s="195"/>
      <c r="S143" s="398"/>
      <c r="T143" s="195"/>
      <c r="U143" s="195"/>
      <c r="V143" s="195"/>
    </row>
    <row r="144" s="397" customFormat="true" ht="15" hidden="false" customHeight="false" outlineLevel="0" collapsed="false">
      <c r="B144" s="195"/>
      <c r="C144" s="195"/>
      <c r="D144" s="195"/>
      <c r="E144" s="195"/>
      <c r="F144" s="195"/>
      <c r="G144" s="195"/>
      <c r="H144" s="195"/>
      <c r="I144" s="195"/>
      <c r="J144" s="195"/>
      <c r="K144" s="195"/>
      <c r="L144" s="195"/>
      <c r="M144" s="195"/>
      <c r="N144" s="195"/>
      <c r="P144" s="195"/>
      <c r="R144" s="195"/>
      <c r="S144" s="398"/>
      <c r="T144" s="195"/>
      <c r="U144" s="195"/>
      <c r="V144" s="195"/>
    </row>
    <row r="145" s="397" customFormat="true" ht="15" hidden="false" customHeight="false" outlineLevel="0" collapsed="false">
      <c r="B145" s="195"/>
      <c r="C145" s="195"/>
      <c r="D145" s="195"/>
      <c r="E145" s="195"/>
      <c r="F145" s="195"/>
      <c r="G145" s="195"/>
      <c r="H145" s="195"/>
      <c r="I145" s="195"/>
      <c r="J145" s="195"/>
      <c r="K145" s="195"/>
      <c r="L145" s="195"/>
      <c r="M145" s="195"/>
      <c r="N145" s="195"/>
      <c r="P145" s="195"/>
      <c r="R145" s="195"/>
      <c r="S145" s="398"/>
      <c r="T145" s="195"/>
      <c r="U145" s="195"/>
      <c r="V145" s="195"/>
    </row>
  </sheetData>
  <sheetProtection sheet="true" password="ccf6" objects="true" scenarios="true"/>
  <dataValidations count="1">
    <dataValidation allowBlank="true" operator="between" showDropDown="false" showErrorMessage="true" showInputMessage="true" sqref="C1 E1" type="list">
      <formula1>#ref!</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K67"/>
  <sheetViews>
    <sheetView showFormulas="false" showGridLines="false" showRowColHeaders="true" showZeros="true" rightToLeft="false" tabSelected="false" showOutlineSymbols="true" defaultGridColor="true" view="pageBreakPreview" topLeftCell="A1" colorId="64" zoomScale="85" zoomScaleNormal="100" zoomScalePageLayoutView="85" workbookViewId="0">
      <selection pane="topLeft" activeCell="G89" activeCellId="0" sqref="G89"/>
    </sheetView>
  </sheetViews>
  <sheetFormatPr defaultColWidth="9.13671875" defaultRowHeight="12.75" zeroHeight="false" outlineLevelRow="0" outlineLevelCol="0"/>
  <cols>
    <col collapsed="false" customWidth="true" hidden="false" outlineLevel="0" max="1" min="1" style="22" width="29.29"/>
    <col collapsed="false" customWidth="true" hidden="false" outlineLevel="0" max="4" min="2" style="22" width="26.29"/>
    <col collapsed="false" customWidth="true" hidden="false" outlineLevel="0" max="6" min="5" style="22" width="17.71"/>
    <col collapsed="false" customWidth="true" hidden="false" outlineLevel="0" max="7" min="7" style="22" width="14.86"/>
    <col collapsed="false" customWidth="false" hidden="false" outlineLevel="0" max="1025" min="8" style="22" width="9.13"/>
  </cols>
  <sheetData>
    <row r="1" customFormat="false" ht="21" hidden="false" customHeight="true" outlineLevel="0" collapsed="false">
      <c r="A1" s="24" t="str">
        <f aca="false">+'Tabela I'!A1</f>
        <v>Kantonalni/Okružni sud:</v>
      </c>
      <c r="B1" s="532" t="str">
        <f aca="false">+'Tabela I'!C1</f>
        <v>ŽUPANIJSKI SUD ŠIROKI BRIJEG</v>
      </c>
      <c r="D1" s="533"/>
      <c r="E1" s="533"/>
      <c r="F1" s="534"/>
      <c r="G1" s="535"/>
    </row>
    <row r="2" customFormat="false" ht="18" hidden="false" customHeight="true" outlineLevel="0" collapsed="false">
      <c r="A2" s="536" t="s">
        <v>23</v>
      </c>
      <c r="B2" s="537" t="str">
        <f aca="false">+'Tabela I'!B2</f>
        <v>1.1.2020.-31.12.2020.</v>
      </c>
      <c r="C2" s="538"/>
      <c r="D2" s="533"/>
      <c r="E2" s="533"/>
      <c r="F2" s="539"/>
      <c r="G2" s="540"/>
      <c r="H2" s="540"/>
      <c r="I2" s="541"/>
      <c r="J2" s="542"/>
      <c r="K2" s="542"/>
    </row>
    <row r="3" customFormat="false" ht="20.25" hidden="false" customHeight="true" outlineLevel="0" collapsed="false">
      <c r="A3" s="543" t="s">
        <v>230</v>
      </c>
      <c r="B3" s="544"/>
      <c r="C3" s="544"/>
      <c r="D3" s="544"/>
      <c r="E3" s="544"/>
      <c r="F3" s="545"/>
    </row>
    <row r="4" customFormat="false" ht="21" hidden="false" customHeight="true" outlineLevel="0" collapsed="false">
      <c r="A4" s="546" t="s">
        <v>231</v>
      </c>
      <c r="B4" s="544"/>
      <c r="C4" s="544"/>
      <c r="D4" s="544"/>
      <c r="E4" s="544"/>
      <c r="F4" s="545"/>
    </row>
    <row r="5" customFormat="false" ht="40.5" hidden="false" customHeight="true" outlineLevel="0" collapsed="false">
      <c r="A5" s="547" t="s">
        <v>232</v>
      </c>
      <c r="B5" s="548" t="s">
        <v>233</v>
      </c>
      <c r="C5" s="548" t="s">
        <v>234</v>
      </c>
      <c r="D5" s="549" t="s">
        <v>235</v>
      </c>
      <c r="E5" s="550"/>
      <c r="F5" s="551"/>
      <c r="G5" s="552"/>
    </row>
    <row r="6" customFormat="false" ht="15" hidden="false" customHeight="true" outlineLevel="0" collapsed="false">
      <c r="A6" s="553" t="s">
        <v>40</v>
      </c>
      <c r="B6" s="554" t="s">
        <v>130</v>
      </c>
      <c r="C6" s="555" t="s">
        <v>42</v>
      </c>
      <c r="D6" s="556" t="s">
        <v>236</v>
      </c>
      <c r="E6" s="550"/>
      <c r="F6" s="551"/>
      <c r="G6" s="552"/>
    </row>
    <row r="7" customFormat="false" ht="22.5" hidden="false" customHeight="true" outlineLevel="0" collapsed="false">
      <c r="A7" s="557"/>
      <c r="B7" s="558"/>
      <c r="C7" s="558"/>
      <c r="D7" s="559" t="str">
        <f aca="false">IF(SUM(A7:C7)=0," ",SUM(A7:C7))</f>
        <v> </v>
      </c>
      <c r="E7" s="560"/>
      <c r="F7" s="560"/>
      <c r="G7" s="560"/>
    </row>
    <row r="8" s="562" customFormat="true" ht="24.75" hidden="false" customHeight="true" outlineLevel="0" collapsed="false">
      <c r="A8" s="546" t="s">
        <v>237</v>
      </c>
      <c r="B8" s="561"/>
      <c r="C8" s="561"/>
      <c r="D8" s="561"/>
      <c r="E8" s="561"/>
      <c r="F8" s="561"/>
    </row>
    <row r="9" customFormat="false" ht="23.25" hidden="false" customHeight="true" outlineLevel="0" collapsed="false">
      <c r="A9" s="563" t="s">
        <v>238</v>
      </c>
      <c r="B9" s="564" t="s">
        <v>239</v>
      </c>
      <c r="C9" s="564"/>
      <c r="D9" s="564"/>
      <c r="E9" s="549" t="s">
        <v>235</v>
      </c>
    </row>
    <row r="10" s="94" customFormat="true" ht="40.5" hidden="false" customHeight="true" outlineLevel="0" collapsed="false">
      <c r="A10" s="563"/>
      <c r="B10" s="565" t="s">
        <v>240</v>
      </c>
      <c r="C10" s="565" t="s">
        <v>241</v>
      </c>
      <c r="D10" s="565" t="s">
        <v>242</v>
      </c>
      <c r="E10" s="549"/>
    </row>
    <row r="11" customFormat="false" ht="15" hidden="false" customHeight="true" outlineLevel="0" collapsed="false">
      <c r="A11" s="563"/>
      <c r="B11" s="554" t="s">
        <v>40</v>
      </c>
      <c r="C11" s="554" t="s">
        <v>130</v>
      </c>
      <c r="D11" s="555" t="s">
        <v>42</v>
      </c>
      <c r="E11" s="556" t="s">
        <v>236</v>
      </c>
      <c r="G11" s="552"/>
    </row>
    <row r="12" customFormat="false" ht="30" hidden="false" customHeight="true" outlineLevel="0" collapsed="false">
      <c r="A12" s="566" t="s">
        <v>243</v>
      </c>
      <c r="B12" s="567"/>
      <c r="C12" s="568"/>
      <c r="D12" s="568"/>
      <c r="E12" s="569" t="str">
        <f aca="false">IF(SUM(B12:D12)=0," ",SUM(B12:D12))</f>
        <v> </v>
      </c>
    </row>
    <row r="13" customFormat="false" ht="30" hidden="false" customHeight="true" outlineLevel="0" collapsed="false">
      <c r="A13" s="570" t="s">
        <v>244</v>
      </c>
      <c r="B13" s="571"/>
      <c r="C13" s="572"/>
      <c r="D13" s="572"/>
      <c r="E13" s="573" t="str">
        <f aca="false">IF(SUM(B13:D13)=0," ",SUM(B13:D13))</f>
        <v> </v>
      </c>
    </row>
    <row r="14" customFormat="false" ht="30" hidden="false" customHeight="true" outlineLevel="0" collapsed="false">
      <c r="A14" s="570" t="s">
        <v>245</v>
      </c>
      <c r="B14" s="571"/>
      <c r="C14" s="572"/>
      <c r="D14" s="572"/>
      <c r="E14" s="573" t="str">
        <f aca="false">IF(SUM(B14:D14)=0," ",SUM(B14:D14))</f>
        <v> </v>
      </c>
    </row>
    <row r="15" customFormat="false" ht="30" hidden="false" customHeight="true" outlineLevel="0" collapsed="false">
      <c r="A15" s="570" t="s">
        <v>246</v>
      </c>
      <c r="B15" s="571"/>
      <c r="C15" s="572"/>
      <c r="D15" s="572"/>
      <c r="E15" s="573" t="str">
        <f aca="false">IF(SUM(B15:D15)=0," ",SUM(B15:D15))</f>
        <v> </v>
      </c>
    </row>
    <row r="16" customFormat="false" ht="30" hidden="false" customHeight="true" outlineLevel="0" collapsed="false">
      <c r="A16" s="570" t="s">
        <v>247</v>
      </c>
      <c r="B16" s="571"/>
      <c r="C16" s="572"/>
      <c r="D16" s="572"/>
      <c r="E16" s="573" t="str">
        <f aca="false">IF(SUM(B16:D16)=0," ",SUM(B16:D16))</f>
        <v> </v>
      </c>
    </row>
    <row r="17" s="94" customFormat="true" ht="40.5" hidden="false" customHeight="true" outlineLevel="0" collapsed="false">
      <c r="A17" s="570" t="s">
        <v>248</v>
      </c>
      <c r="B17" s="571"/>
      <c r="C17" s="572"/>
      <c r="D17" s="572"/>
      <c r="E17" s="573" t="str">
        <f aca="false">IF(SUM(B17:D17)=0," ",SUM(B17:D17))</f>
        <v> </v>
      </c>
    </row>
    <row r="18" s="94" customFormat="true" ht="30" hidden="false" customHeight="true" outlineLevel="0" collapsed="false">
      <c r="A18" s="574" t="s">
        <v>67</v>
      </c>
      <c r="B18" s="575"/>
      <c r="C18" s="576"/>
      <c r="D18" s="576"/>
      <c r="E18" s="577" t="str">
        <f aca="false">IF(SUM(B18:D18)=0," ",SUM(B18:D18))</f>
        <v> </v>
      </c>
    </row>
    <row r="19" s="107" customFormat="true" ht="24.75" hidden="false" customHeight="true" outlineLevel="0" collapsed="false">
      <c r="A19" s="578" t="s">
        <v>249</v>
      </c>
      <c r="B19" s="579"/>
      <c r="C19" s="579"/>
      <c r="D19" s="579"/>
      <c r="E19" s="579"/>
      <c r="F19" s="579"/>
    </row>
    <row r="20" s="107" customFormat="true" ht="36" hidden="false" customHeight="true" outlineLevel="0" collapsed="false">
      <c r="A20" s="563" t="s">
        <v>238</v>
      </c>
      <c r="B20" s="549" t="s">
        <v>250</v>
      </c>
      <c r="C20" s="549"/>
      <c r="D20" s="549"/>
      <c r="E20" s="549"/>
      <c r="F20" s="549"/>
    </row>
    <row r="21" s="107" customFormat="true" ht="38.25" hidden="false" customHeight="true" outlineLevel="0" collapsed="false">
      <c r="A21" s="563"/>
      <c r="B21" s="580" t="s">
        <v>251</v>
      </c>
      <c r="C21" s="580" t="s">
        <v>252</v>
      </c>
      <c r="D21" s="580" t="s">
        <v>253</v>
      </c>
      <c r="E21" s="580" t="s">
        <v>67</v>
      </c>
      <c r="F21" s="581" t="s">
        <v>235</v>
      </c>
    </row>
    <row r="22" s="107" customFormat="true" ht="15" hidden="false" customHeight="true" outlineLevel="0" collapsed="false">
      <c r="A22" s="563"/>
      <c r="B22" s="582" t="s">
        <v>40</v>
      </c>
      <c r="C22" s="582" t="s">
        <v>130</v>
      </c>
      <c r="D22" s="582" t="s">
        <v>42</v>
      </c>
      <c r="E22" s="583" t="s">
        <v>43</v>
      </c>
      <c r="F22" s="584" t="s">
        <v>254</v>
      </c>
    </row>
    <row r="23" s="107" customFormat="true" ht="30" hidden="false" customHeight="true" outlineLevel="0" collapsed="false">
      <c r="A23" s="585" t="s">
        <v>255</v>
      </c>
      <c r="B23" s="586"/>
      <c r="C23" s="586"/>
      <c r="D23" s="586"/>
      <c r="E23" s="586"/>
      <c r="F23" s="587" t="str">
        <f aca="false">IF(SUM(B23:E23)=0," ",SUM(B23:E23))</f>
        <v> </v>
      </c>
    </row>
    <row r="24" s="562" customFormat="true" ht="24.75" hidden="false" customHeight="true" outlineLevel="0" collapsed="false">
      <c r="A24" s="588" t="s">
        <v>256</v>
      </c>
      <c r="B24" s="561"/>
      <c r="C24" s="561"/>
      <c r="D24" s="561"/>
      <c r="E24" s="561"/>
      <c r="F24" s="561"/>
    </row>
    <row r="25" customFormat="false" ht="73.5" hidden="false" customHeight="true" outlineLevel="0" collapsed="false">
      <c r="A25" s="589" t="s">
        <v>257</v>
      </c>
      <c r="B25" s="590"/>
      <c r="C25" s="560"/>
      <c r="D25" s="560"/>
      <c r="E25" s="560"/>
      <c r="F25" s="560"/>
    </row>
    <row r="26" customFormat="false" ht="34.5" hidden="false" customHeight="true" outlineLevel="0" collapsed="false">
      <c r="A26" s="574" t="s">
        <v>258</v>
      </c>
      <c r="B26" s="591"/>
      <c r="C26" s="560"/>
      <c r="D26" s="560"/>
      <c r="E26" s="560"/>
      <c r="F26" s="560"/>
    </row>
    <row r="27" customFormat="false" ht="22.5" hidden="false" customHeight="true" outlineLevel="0" collapsed="false"/>
    <row r="28" customFormat="false" ht="37.5" hidden="false" customHeight="true" outlineLevel="0" collapsed="false">
      <c r="A28" s="592" t="s">
        <v>259</v>
      </c>
      <c r="B28" s="592"/>
      <c r="C28" s="592"/>
      <c r="D28" s="592"/>
      <c r="E28" s="592"/>
      <c r="F28" s="592"/>
    </row>
    <row r="29" customFormat="false" ht="11.25" hidden="false" customHeight="true" outlineLevel="0" collapsed="false"/>
    <row r="32" customFormat="false" ht="12.75" hidden="false" customHeight="false" outlineLevel="0" collapsed="false">
      <c r="B32" s="103"/>
      <c r="C32" s="103"/>
      <c r="D32" s="103"/>
      <c r="E32" s="103"/>
      <c r="F32" s="103"/>
    </row>
    <row r="33" customFormat="false" ht="12.75" hidden="false" customHeight="false" outlineLevel="0" collapsed="false">
      <c r="B33" s="103"/>
      <c r="C33" s="103"/>
      <c r="D33" s="103"/>
      <c r="E33" s="103"/>
      <c r="F33" s="103"/>
    </row>
    <row r="34" customFormat="false" ht="12.75" hidden="false" customHeight="false" outlineLevel="0" collapsed="false">
      <c r="B34" s="103"/>
      <c r="C34" s="103"/>
      <c r="D34" s="103"/>
      <c r="E34" s="103"/>
      <c r="F34" s="103"/>
    </row>
    <row r="35" customFormat="false" ht="12.75" hidden="false" customHeight="false" outlineLevel="0" collapsed="false">
      <c r="B35" s="103"/>
      <c r="C35" s="103"/>
      <c r="D35" s="103"/>
      <c r="E35" s="103"/>
      <c r="F35" s="103"/>
    </row>
    <row r="36" customFormat="false" ht="12.75" hidden="false" customHeight="false" outlineLevel="0" collapsed="false">
      <c r="B36" s="103"/>
      <c r="C36" s="103"/>
      <c r="D36" s="103"/>
      <c r="E36" s="103"/>
      <c r="F36" s="103"/>
    </row>
    <row r="37" customFormat="false" ht="12.75" hidden="false" customHeight="false" outlineLevel="0" collapsed="false">
      <c r="B37" s="103"/>
      <c r="C37" s="103"/>
      <c r="D37" s="103"/>
      <c r="E37" s="103"/>
      <c r="F37" s="103"/>
    </row>
    <row r="38" customFormat="false" ht="12.75" hidden="false" customHeight="false" outlineLevel="0" collapsed="false">
      <c r="B38" s="103"/>
      <c r="C38" s="103"/>
      <c r="D38" s="103"/>
      <c r="E38" s="103"/>
      <c r="F38" s="103"/>
    </row>
    <row r="39" customFormat="false" ht="12.75" hidden="false" customHeight="false" outlineLevel="0" collapsed="false">
      <c r="B39" s="103"/>
      <c r="C39" s="103"/>
      <c r="D39" s="103"/>
      <c r="E39" s="103"/>
      <c r="F39" s="103"/>
    </row>
    <row r="40" customFormat="false" ht="12.75" hidden="false" customHeight="false" outlineLevel="0" collapsed="false">
      <c r="B40" s="103"/>
      <c r="C40" s="103"/>
      <c r="D40" s="103"/>
      <c r="E40" s="103"/>
      <c r="F40" s="103"/>
    </row>
    <row r="41" customFormat="false" ht="12.75" hidden="false" customHeight="false" outlineLevel="0" collapsed="false">
      <c r="B41" s="103"/>
      <c r="C41" s="103"/>
      <c r="D41" s="103"/>
      <c r="E41" s="103"/>
      <c r="F41" s="103"/>
    </row>
    <row r="42" customFormat="false" ht="12.75" hidden="false" customHeight="false" outlineLevel="0" collapsed="false">
      <c r="B42" s="103"/>
      <c r="C42" s="103"/>
      <c r="D42" s="103"/>
      <c r="E42" s="103"/>
      <c r="F42" s="103"/>
    </row>
    <row r="43" customFormat="false" ht="12.75" hidden="false" customHeight="false" outlineLevel="0" collapsed="false">
      <c r="B43" s="103"/>
      <c r="C43" s="103"/>
      <c r="D43" s="103"/>
      <c r="E43" s="103"/>
      <c r="F43" s="103"/>
    </row>
    <row r="44" customFormat="false" ht="12.75" hidden="false" customHeight="false" outlineLevel="0" collapsed="false">
      <c r="B44" s="103"/>
      <c r="C44" s="103"/>
      <c r="D44" s="103"/>
      <c r="E44" s="103"/>
      <c r="F44" s="103"/>
    </row>
    <row r="45" customFormat="false" ht="12.75" hidden="false" customHeight="false" outlineLevel="0" collapsed="false">
      <c r="B45" s="103"/>
      <c r="C45" s="103"/>
      <c r="D45" s="103"/>
      <c r="E45" s="103"/>
      <c r="F45" s="103"/>
    </row>
    <row r="46" customFormat="false" ht="12.75" hidden="false" customHeight="false" outlineLevel="0" collapsed="false">
      <c r="B46" s="103"/>
      <c r="C46" s="103"/>
      <c r="D46" s="103"/>
      <c r="E46" s="103"/>
      <c r="F46" s="103"/>
    </row>
    <row r="47" customFormat="false" ht="12.75" hidden="false" customHeight="false" outlineLevel="0" collapsed="false">
      <c r="B47" s="103"/>
      <c r="C47" s="103"/>
      <c r="D47" s="103"/>
      <c r="E47" s="103"/>
      <c r="F47" s="103"/>
    </row>
    <row r="48" customFormat="false" ht="12.75" hidden="false" customHeight="false" outlineLevel="0" collapsed="false">
      <c r="B48" s="103"/>
      <c r="C48" s="103"/>
      <c r="D48" s="103"/>
      <c r="E48" s="103"/>
      <c r="F48" s="103"/>
    </row>
    <row r="49" customFormat="false" ht="12.75" hidden="false" customHeight="false" outlineLevel="0" collapsed="false">
      <c r="B49" s="103"/>
      <c r="C49" s="103"/>
      <c r="D49" s="103"/>
      <c r="E49" s="103"/>
      <c r="F49" s="103"/>
    </row>
    <row r="50" customFormat="false" ht="12.75" hidden="false" customHeight="false" outlineLevel="0" collapsed="false">
      <c r="B50" s="103"/>
      <c r="C50" s="103"/>
      <c r="D50" s="103"/>
      <c r="E50" s="103"/>
      <c r="F50" s="103"/>
    </row>
    <row r="51" customFormat="false" ht="12.75" hidden="false" customHeight="false" outlineLevel="0" collapsed="false">
      <c r="B51" s="103"/>
      <c r="C51" s="103"/>
      <c r="D51" s="103"/>
      <c r="E51" s="103"/>
      <c r="F51" s="103"/>
    </row>
    <row r="52" customFormat="false" ht="12.75" hidden="false" customHeight="false" outlineLevel="0" collapsed="false">
      <c r="B52" s="103"/>
      <c r="C52" s="103"/>
      <c r="D52" s="103"/>
      <c r="E52" s="103"/>
      <c r="F52" s="103"/>
    </row>
    <row r="53" customFormat="false" ht="12.75" hidden="false" customHeight="false" outlineLevel="0" collapsed="false">
      <c r="B53" s="103"/>
      <c r="C53" s="103"/>
      <c r="D53" s="103"/>
      <c r="E53" s="103"/>
      <c r="F53" s="103"/>
    </row>
    <row r="54" customFormat="false" ht="12.75" hidden="false" customHeight="false" outlineLevel="0" collapsed="false">
      <c r="B54" s="103"/>
      <c r="C54" s="103"/>
      <c r="D54" s="103"/>
      <c r="E54" s="103"/>
      <c r="F54" s="103"/>
    </row>
    <row r="55" customFormat="false" ht="12.75" hidden="false" customHeight="false" outlineLevel="0" collapsed="false">
      <c r="B55" s="103"/>
      <c r="C55" s="103"/>
      <c r="D55" s="103"/>
      <c r="E55" s="103"/>
      <c r="F55" s="103"/>
    </row>
    <row r="56" customFormat="false" ht="12.75" hidden="false" customHeight="false" outlineLevel="0" collapsed="false">
      <c r="B56" s="103"/>
      <c r="C56" s="103"/>
      <c r="D56" s="103"/>
      <c r="E56" s="103"/>
      <c r="F56" s="103"/>
    </row>
    <row r="57" customFormat="false" ht="12.75" hidden="false" customHeight="false" outlineLevel="0" collapsed="false">
      <c r="B57" s="103"/>
      <c r="C57" s="103"/>
      <c r="D57" s="103"/>
      <c r="E57" s="103"/>
      <c r="F57" s="103"/>
    </row>
    <row r="58" customFormat="false" ht="12.75" hidden="false" customHeight="false" outlineLevel="0" collapsed="false">
      <c r="B58" s="103"/>
      <c r="C58" s="103"/>
      <c r="D58" s="103"/>
      <c r="E58" s="103"/>
      <c r="F58" s="103"/>
    </row>
    <row r="59" customFormat="false" ht="12.75" hidden="false" customHeight="false" outlineLevel="0" collapsed="false">
      <c r="B59" s="103"/>
      <c r="C59" s="103"/>
      <c r="D59" s="103"/>
      <c r="E59" s="103"/>
      <c r="F59" s="103"/>
    </row>
    <row r="60" customFormat="false" ht="12.75" hidden="false" customHeight="false" outlineLevel="0" collapsed="false">
      <c r="B60" s="103"/>
      <c r="C60" s="103"/>
      <c r="D60" s="103"/>
      <c r="E60" s="103"/>
      <c r="F60" s="103"/>
    </row>
    <row r="61" customFormat="false" ht="12.75" hidden="false" customHeight="false" outlineLevel="0" collapsed="false">
      <c r="B61" s="103"/>
      <c r="C61" s="103"/>
      <c r="D61" s="103"/>
      <c r="E61" s="103"/>
      <c r="F61" s="103"/>
    </row>
    <row r="62" customFormat="false" ht="12.75" hidden="false" customHeight="false" outlineLevel="0" collapsed="false">
      <c r="B62" s="103"/>
      <c r="C62" s="103"/>
      <c r="D62" s="103"/>
      <c r="E62" s="103"/>
      <c r="F62" s="103"/>
    </row>
    <row r="63" customFormat="false" ht="12.75" hidden="false" customHeight="false" outlineLevel="0" collapsed="false">
      <c r="B63" s="103"/>
      <c r="C63" s="103"/>
      <c r="D63" s="103"/>
      <c r="E63" s="103"/>
      <c r="F63" s="103"/>
    </row>
    <row r="64" customFormat="false" ht="12.75" hidden="false" customHeight="false" outlineLevel="0" collapsed="false">
      <c r="B64" s="103"/>
      <c r="C64" s="103"/>
      <c r="D64" s="103"/>
      <c r="E64" s="103"/>
      <c r="F64" s="103"/>
    </row>
    <row r="65" customFormat="false" ht="12.75" hidden="false" customHeight="false" outlineLevel="0" collapsed="false">
      <c r="B65" s="103"/>
      <c r="C65" s="103"/>
      <c r="D65" s="103"/>
      <c r="E65" s="103"/>
      <c r="F65" s="103"/>
    </row>
    <row r="66" customFormat="false" ht="12.75" hidden="false" customHeight="false" outlineLevel="0" collapsed="false">
      <c r="B66" s="103"/>
      <c r="C66" s="103"/>
      <c r="D66" s="103"/>
      <c r="E66" s="103"/>
      <c r="F66" s="103"/>
    </row>
    <row r="67" customFormat="false" ht="12.75" hidden="false" customHeight="false" outlineLevel="0" collapsed="false">
      <c r="B67" s="103"/>
      <c r="C67" s="103"/>
      <c r="D67" s="103"/>
      <c r="E67" s="103"/>
      <c r="F67" s="103"/>
    </row>
  </sheetData>
  <sheetProtection sheet="true" password="ccf6" objects="true" scenarios="true"/>
  <mergeCells count="6">
    <mergeCell ref="A9:A11"/>
    <mergeCell ref="B9:D9"/>
    <mergeCell ref="E9:E10"/>
    <mergeCell ref="A20:A22"/>
    <mergeCell ref="B20:F20"/>
    <mergeCell ref="A28:F28"/>
  </mergeCells>
  <conditionalFormatting sqref="E12:E18">
    <cfRule type="cellIs" priority="2" operator="lessThan" aboveAverage="0" equalAverage="0" bottom="0" percent="0" rank="0" text="" dxfId="72">
      <formula>SUM(G12:H12)</formula>
    </cfRule>
  </conditionalFormatting>
  <conditionalFormatting sqref="D7">
    <cfRule type="cellIs" priority="3" operator="lessThan" aboveAverage="0" equalAverage="0" bottom="0" percent="0" rank="0" text="" dxfId="73">
      <formula>SUM(#ref!)</formula>
    </cfRule>
  </conditionalFormatting>
  <printOptions headings="false" gridLines="false" gridLinesSet="true" horizontalCentered="false" verticalCentered="false"/>
  <pageMargins left="0.609722222222222" right="0.520138888888889" top="0.359722222222222" bottom="0.359722222222222" header="0.329861111111111" footer="0.511805555555555"/>
  <pageSetup paperSize="1" scale="63" firstPageNumber="0" fitToWidth="1" fitToHeight="1" pageOrder="downThenOver" orientation="portrait" blackAndWhite="false" draft="false" cellComments="none" useFirstPageNumber="false" horizontalDpi="300" verticalDpi="300" copies="1"/>
  <headerFooter differentFirst="false" differentOddEven="false">
    <oddHeader>&amp;R </oddHeader>
    <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H20"/>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G24" activeCellId="0" sqref="G24"/>
    </sheetView>
  </sheetViews>
  <sheetFormatPr defaultColWidth="8.72265625" defaultRowHeight="12.75" zeroHeight="false" outlineLevelRow="0" outlineLevelCol="0"/>
  <cols>
    <col collapsed="false" customWidth="true" hidden="false" outlineLevel="0" max="3" min="3" style="0" width="17.86"/>
    <col collapsed="false" customWidth="true" hidden="false" outlineLevel="0" max="4" min="4" style="0" width="15.88"/>
    <col collapsed="false" customWidth="true" hidden="false" outlineLevel="0" max="5" min="5" style="0" width="12.86"/>
    <col collapsed="false" customWidth="true" hidden="false" outlineLevel="0" max="6" min="6" style="593" width="13.14"/>
    <col collapsed="false" customWidth="true" hidden="false" outlineLevel="0" max="7" min="7" style="593" width="17.29"/>
    <col collapsed="false" customWidth="true" hidden="false" outlineLevel="0" max="8" min="8" style="593" width="15.29"/>
  </cols>
  <sheetData>
    <row r="1" customFormat="false" ht="12.75" hidden="false" customHeight="false" outlineLevel="0" collapsed="false">
      <c r="A1" s="161" t="s">
        <v>89</v>
      </c>
      <c r="B1" s="161" t="s">
        <v>90</v>
      </c>
      <c r="C1" s="161" t="s">
        <v>260</v>
      </c>
      <c r="D1" s="161" t="s">
        <v>261</v>
      </c>
      <c r="E1" s="161" t="s">
        <v>262</v>
      </c>
      <c r="F1" s="594"/>
      <c r="G1" s="594"/>
      <c r="H1" s="594"/>
    </row>
    <row r="2" customFormat="false" ht="12.75" hidden="false" customHeight="false" outlineLevel="0" collapsed="false">
      <c r="A2" s="595" t="n">
        <f aca="false">+'Tabela I'!$K$2</f>
        <v>0</v>
      </c>
      <c r="B2" s="595" t="n">
        <f aca="false">+'Tabela I'!$K$1</f>
        <v>2020</v>
      </c>
      <c r="C2" s="596" t="n">
        <f aca="false">'Tabela IV'!A7</f>
        <v>0</v>
      </c>
      <c r="D2" s="596" t="n">
        <f aca="false">'Tabela IV'!B7</f>
        <v>0</v>
      </c>
      <c r="E2" s="596" t="n">
        <f aca="false">'Tabela IV'!C7</f>
        <v>0</v>
      </c>
    </row>
    <row r="5" customFormat="false" ht="12.75" hidden="false" customHeight="false" outlineLevel="0" collapsed="false">
      <c r="A5" s="161" t="s">
        <v>89</v>
      </c>
      <c r="B5" s="161" t="s">
        <v>90</v>
      </c>
      <c r="C5" s="161" t="s">
        <v>238</v>
      </c>
      <c r="D5" s="161" t="s">
        <v>220</v>
      </c>
      <c r="E5" s="161" t="s">
        <v>263</v>
      </c>
      <c r="F5" s="161" t="s">
        <v>264</v>
      </c>
      <c r="G5" s="594"/>
      <c r="H5" s="594"/>
    </row>
    <row r="6" customFormat="false" ht="12.75" hidden="false" customHeight="false" outlineLevel="0" collapsed="false">
      <c r="A6" s="595" t="n">
        <f aca="false">+'Tabela I'!$K$2</f>
        <v>0</v>
      </c>
      <c r="B6" s="595" t="n">
        <f aca="false">+'Tabela I'!$K$1</f>
        <v>2020</v>
      </c>
      <c r="C6" s="597" t="n">
        <v>1</v>
      </c>
      <c r="D6" s="596" t="n">
        <f aca="false">'Tabela IV'!B12</f>
        <v>0</v>
      </c>
      <c r="E6" s="596" t="n">
        <f aca="false">'Tabela IV'!C12</f>
        <v>0</v>
      </c>
      <c r="F6" s="596" t="n">
        <f aca="false">'Tabela IV'!D12</f>
        <v>0</v>
      </c>
    </row>
    <row r="7" customFormat="false" ht="12.75" hidden="false" customHeight="false" outlineLevel="0" collapsed="false">
      <c r="A7" s="595" t="n">
        <f aca="false">+'Tabela I'!$K$2</f>
        <v>0</v>
      </c>
      <c r="B7" s="595" t="n">
        <f aca="false">+'Tabela I'!$K$1</f>
        <v>2020</v>
      </c>
      <c r="C7" s="597" t="n">
        <v>2</v>
      </c>
      <c r="D7" s="596" t="n">
        <f aca="false">'Tabela IV'!B13</f>
        <v>0</v>
      </c>
      <c r="E7" s="596" t="n">
        <f aca="false">'Tabela IV'!C13</f>
        <v>0</v>
      </c>
      <c r="F7" s="596" t="n">
        <f aca="false">'Tabela IV'!D13</f>
        <v>0</v>
      </c>
    </row>
    <row r="8" customFormat="false" ht="12.75" hidden="false" customHeight="false" outlineLevel="0" collapsed="false">
      <c r="A8" s="595" t="n">
        <f aca="false">+'Tabela I'!$K$2</f>
        <v>0</v>
      </c>
      <c r="B8" s="595" t="n">
        <f aca="false">+'Tabela I'!$K$1</f>
        <v>2020</v>
      </c>
      <c r="C8" s="597" t="n">
        <v>3</v>
      </c>
      <c r="D8" s="596" t="n">
        <f aca="false">'Tabela IV'!B14</f>
        <v>0</v>
      </c>
      <c r="E8" s="596" t="n">
        <f aca="false">'Tabela IV'!C14</f>
        <v>0</v>
      </c>
      <c r="F8" s="596" t="n">
        <f aca="false">'Tabela IV'!D14</f>
        <v>0</v>
      </c>
    </row>
    <row r="9" customFormat="false" ht="12.75" hidden="false" customHeight="false" outlineLevel="0" collapsed="false">
      <c r="A9" s="595" t="n">
        <f aca="false">+'Tabela I'!$K$2</f>
        <v>0</v>
      </c>
      <c r="B9" s="595" t="n">
        <f aca="false">+'Tabela I'!$K$1</f>
        <v>2020</v>
      </c>
      <c r="C9" s="597" t="n">
        <v>4</v>
      </c>
      <c r="D9" s="596" t="n">
        <f aca="false">'Tabela IV'!B15</f>
        <v>0</v>
      </c>
      <c r="E9" s="596" t="n">
        <f aca="false">'Tabela IV'!C15</f>
        <v>0</v>
      </c>
      <c r="F9" s="596" t="n">
        <f aca="false">'Tabela IV'!D15</f>
        <v>0</v>
      </c>
    </row>
    <row r="10" customFormat="false" ht="12.75" hidden="false" customHeight="false" outlineLevel="0" collapsed="false">
      <c r="A10" s="595" t="n">
        <f aca="false">+'Tabela I'!$K$2</f>
        <v>0</v>
      </c>
      <c r="B10" s="595" t="n">
        <f aca="false">+'Tabela I'!$K$1</f>
        <v>2020</v>
      </c>
      <c r="C10" s="597" t="n">
        <v>5</v>
      </c>
      <c r="D10" s="596" t="n">
        <f aca="false">'Tabela IV'!B16</f>
        <v>0</v>
      </c>
      <c r="E10" s="596" t="n">
        <f aca="false">'Tabela IV'!C16</f>
        <v>0</v>
      </c>
      <c r="F10" s="596" t="n">
        <f aca="false">'Tabela IV'!D16</f>
        <v>0</v>
      </c>
    </row>
    <row r="11" customFormat="false" ht="12.75" hidden="false" customHeight="false" outlineLevel="0" collapsed="false">
      <c r="A11" s="595" t="n">
        <f aca="false">+'Tabela I'!$K$2</f>
        <v>0</v>
      </c>
      <c r="B11" s="595" t="n">
        <f aca="false">+'Tabela I'!$K$1</f>
        <v>2020</v>
      </c>
      <c r="C11" s="597" t="n">
        <v>6</v>
      </c>
      <c r="D11" s="596" t="n">
        <f aca="false">'Tabela IV'!B17</f>
        <v>0</v>
      </c>
      <c r="E11" s="596" t="n">
        <f aca="false">'Tabela IV'!C17</f>
        <v>0</v>
      </c>
      <c r="F11" s="596" t="n">
        <f aca="false">'Tabela IV'!D17</f>
        <v>0</v>
      </c>
    </row>
    <row r="12" customFormat="false" ht="12.75" hidden="false" customHeight="false" outlineLevel="0" collapsed="false">
      <c r="A12" s="595" t="n">
        <f aca="false">+'Tabela I'!$K$2</f>
        <v>0</v>
      </c>
      <c r="B12" s="595" t="n">
        <f aca="false">+'Tabela I'!$K$1</f>
        <v>2020</v>
      </c>
      <c r="C12" s="597" t="n">
        <v>7</v>
      </c>
      <c r="D12" s="596" t="n">
        <f aca="false">'Tabela IV'!B18</f>
        <v>0</v>
      </c>
      <c r="E12" s="596" t="n">
        <f aca="false">'Tabela IV'!C18</f>
        <v>0</v>
      </c>
      <c r="F12" s="596" t="n">
        <f aca="false">'Tabela IV'!D18</f>
        <v>0</v>
      </c>
    </row>
    <row r="13" customFormat="false" ht="12.75" hidden="false" customHeight="false" outlineLevel="0" collapsed="false">
      <c r="A13" s="593"/>
      <c r="B13" s="593"/>
      <c r="C13" s="598"/>
      <c r="D13" s="593"/>
      <c r="E13" s="593"/>
    </row>
    <row r="15" customFormat="false" ht="12.75" hidden="false" customHeight="false" outlineLevel="0" collapsed="false">
      <c r="A15" s="161" t="s">
        <v>89</v>
      </c>
      <c r="B15" s="161" t="s">
        <v>90</v>
      </c>
      <c r="C15" s="161" t="s">
        <v>238</v>
      </c>
      <c r="D15" s="161" t="s">
        <v>265</v>
      </c>
      <c r="E15" s="161" t="s">
        <v>266</v>
      </c>
      <c r="F15" s="161" t="s">
        <v>267</v>
      </c>
      <c r="G15" s="161" t="s">
        <v>67</v>
      </c>
      <c r="H15" s="594"/>
    </row>
    <row r="16" customFormat="false" ht="12.75" hidden="false" customHeight="false" outlineLevel="0" collapsed="false">
      <c r="A16" s="595" t="n">
        <f aca="false">+'Tabela I'!$K$2</f>
        <v>0</v>
      </c>
      <c r="B16" s="595" t="n">
        <f aca="false">+'Tabela I'!$K$1</f>
        <v>2020</v>
      </c>
      <c r="C16" s="597" t="n">
        <v>3</v>
      </c>
      <c r="D16" s="596" t="n">
        <f aca="false">'Tabela IV'!B23</f>
        <v>0</v>
      </c>
      <c r="E16" s="596" t="n">
        <f aca="false">'Tabela IV'!C23</f>
        <v>0</v>
      </c>
      <c r="F16" s="596" t="n">
        <f aca="false">'Tabela IV'!D23</f>
        <v>0</v>
      </c>
      <c r="G16" s="596" t="n">
        <f aca="false">'Tabela IV'!E23</f>
        <v>0</v>
      </c>
    </row>
    <row r="19" customFormat="false" ht="12.75" hidden="false" customHeight="false" outlineLevel="0" collapsed="false">
      <c r="A19" s="161" t="s">
        <v>89</v>
      </c>
      <c r="B19" s="161" t="s">
        <v>90</v>
      </c>
      <c r="C19" s="161" t="s">
        <v>268</v>
      </c>
      <c r="D19" s="161" t="s">
        <v>269</v>
      </c>
    </row>
    <row r="20" customFormat="false" ht="12.75" hidden="false" customHeight="false" outlineLevel="0" collapsed="false">
      <c r="A20" s="595" t="n">
        <f aca="false">+'Tabela I'!$K$2</f>
        <v>0</v>
      </c>
      <c r="B20" s="595" t="n">
        <f aca="false">+'Tabela I'!$K$1</f>
        <v>2020</v>
      </c>
      <c r="C20" s="596" t="n">
        <f aca="false">'Tabela IV'!B25</f>
        <v>0</v>
      </c>
      <c r="D20" s="596" t="n">
        <f aca="false">'Tabela IV'!B26</f>
        <v>0</v>
      </c>
    </row>
  </sheetData>
  <sheetProtection sheet="true" password="ccf6" objects="true" scenarios="true"/>
  <printOptions headings="false" gridLines="false" gridLinesSet="true" horizontalCentered="false" verticalCentered="false"/>
  <pageMargins left="0.75" right="0.75" top="1" bottom="1" header="0.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&amp;R </oddHeader>
    <oddFooter/>
  </headerFooter>
</worksheet>
</file>

<file path=xl/worksheets/sheet9.xml><?xml version="1.0" encoding="utf-8"?>
<worksheet xmlns="http://schemas.openxmlformats.org/spreadsheetml/2006/main" xmlns:r="http://schemas.openxmlformats.org/officeDocument/2006/relationships">
  <sheetPr filterMode="false">
    <pageSetUpPr fitToPage="true"/>
  </sheetPr>
  <dimension ref="A1:Z119"/>
  <sheetViews>
    <sheetView showFormulas="false" showGridLines="true" showRowColHeaders="true" showZeros="true" rightToLeft="false" tabSelected="false" showOutlineSymbols="true" defaultGridColor="true" view="pageBreakPreview" topLeftCell="A88" colorId="64" zoomScale="55" zoomScaleNormal="70" zoomScalePageLayoutView="55" workbookViewId="0">
      <selection pane="topLeft" activeCell="B38" activeCellId="0" sqref="B38"/>
    </sheetView>
  </sheetViews>
  <sheetFormatPr defaultColWidth="9.13671875" defaultRowHeight="15" zeroHeight="false" outlineLevelRow="0" outlineLevelCol="0"/>
  <cols>
    <col collapsed="false" customWidth="true" hidden="false" outlineLevel="0" max="2" min="1" style="166" width="6.28"/>
    <col collapsed="false" customWidth="true" hidden="false" outlineLevel="0" max="3" min="3" style="167" width="18.42"/>
    <col collapsed="false" customWidth="true" hidden="false" outlineLevel="0" max="4" min="4" style="167" width="9.85"/>
    <col collapsed="false" customWidth="true" hidden="false" outlineLevel="0" max="5" min="5" style="167" width="20.42"/>
    <col collapsed="false" customWidth="true" hidden="false" outlineLevel="0" max="6" min="6" style="168" width="22.01"/>
    <col collapsed="false" customWidth="true" hidden="false" outlineLevel="0" max="7" min="7" style="166" width="11.57"/>
    <col collapsed="false" customWidth="true" hidden="false" outlineLevel="0" max="8" min="8" style="166" width="11.42"/>
    <col collapsed="false" customWidth="true" hidden="false" outlineLevel="0" max="10" min="9" style="166" width="10.99"/>
    <col collapsed="false" customWidth="true" hidden="false" outlineLevel="0" max="12" min="11" style="166" width="9.85"/>
    <col collapsed="false" customWidth="true" hidden="false" outlineLevel="0" max="13" min="13" style="166" width="10.99"/>
    <col collapsed="false" customWidth="true" hidden="false" outlineLevel="0" max="14" min="14" style="166" width="10.12"/>
    <col collapsed="false" customWidth="true" hidden="false" outlineLevel="0" max="15" min="15" style="166" width="9"/>
    <col collapsed="false" customWidth="true" hidden="false" outlineLevel="0" max="16" min="16" style="166" width="12.14"/>
    <col collapsed="false" customWidth="true" hidden="false" outlineLevel="0" max="17" min="17" style="166" width="10.99"/>
    <col collapsed="false" customWidth="true" hidden="false" outlineLevel="0" max="18" min="18" style="166" width="7.41"/>
    <col collapsed="false" customWidth="true" hidden="false" outlineLevel="0" max="19" min="19" style="166" width="6.88"/>
    <col collapsed="false" customWidth="true" hidden="false" outlineLevel="0" max="21" min="20" style="166" width="6.15"/>
    <col collapsed="false" customWidth="false" hidden="false" outlineLevel="0" max="1025" min="22" style="166" width="9.13"/>
  </cols>
  <sheetData>
    <row r="1" s="603" customFormat="true" ht="45" hidden="false" customHeight="true" outlineLevel="0" collapsed="false">
      <c r="A1" s="599" t="s">
        <v>212</v>
      </c>
      <c r="B1" s="599" t="s">
        <v>211</v>
      </c>
      <c r="C1" s="599" t="s">
        <v>213</v>
      </c>
      <c r="D1" s="599" t="s">
        <v>270</v>
      </c>
      <c r="E1" s="599" t="s">
        <v>100</v>
      </c>
      <c r="F1" s="599" t="s">
        <v>214</v>
      </c>
      <c r="G1" s="599" t="s">
        <v>271</v>
      </c>
      <c r="H1" s="600" t="s">
        <v>272</v>
      </c>
      <c r="I1" s="600" t="s">
        <v>273</v>
      </c>
      <c r="J1" s="600" t="s">
        <v>274</v>
      </c>
      <c r="K1" s="599" t="s">
        <v>275</v>
      </c>
      <c r="L1" s="599" t="s">
        <v>276</v>
      </c>
      <c r="M1" s="599" t="s">
        <v>277</v>
      </c>
      <c r="N1" s="599" t="s">
        <v>278</v>
      </c>
      <c r="O1" s="599" t="s">
        <v>279</v>
      </c>
      <c r="P1" s="599" t="s">
        <v>280</v>
      </c>
      <c r="Q1" s="601" t="s">
        <v>281</v>
      </c>
      <c r="R1" s="601" t="s">
        <v>282</v>
      </c>
      <c r="S1" s="601" t="s">
        <v>283</v>
      </c>
      <c r="T1" s="601" t="s">
        <v>284</v>
      </c>
      <c r="U1" s="601" t="s">
        <v>285</v>
      </c>
      <c r="V1" s="602" t="s">
        <v>286</v>
      </c>
      <c r="X1" s="604"/>
      <c r="Y1" s="604"/>
      <c r="Z1" s="604"/>
    </row>
    <row r="2" s="168" customFormat="true" ht="15" hidden="false" customHeight="false" outlineLevel="0" collapsed="false">
      <c r="A2" s="595" t="n">
        <f aca="false">'Tabela I'!$K$1</f>
        <v>2020</v>
      </c>
      <c r="B2" s="595" t="n">
        <f aca="false">'Tabela I'!$K$2</f>
        <v>0</v>
      </c>
      <c r="C2" s="605" t="str">
        <f aca="false">'Tabela II'!B8</f>
        <v>Bosiljka Rudeš</v>
      </c>
      <c r="D2" s="605" t="n">
        <f aca="false">'Tabela II'!C8</f>
        <v>0</v>
      </c>
      <c r="E2" s="605" t="n">
        <f aca="false">'Tabela II'!D8</f>
        <v>0</v>
      </c>
      <c r="F2" s="605" t="str">
        <f aca="false">'Tabela II'!E8</f>
        <v>Predsjednik suda</v>
      </c>
      <c r="G2" s="605" t="n">
        <f aca="false">'Tabela II'!G8</f>
        <v>0.5</v>
      </c>
      <c r="H2" s="605" t="str">
        <f aca="false">'Tabela II'!H8</f>
        <v>01.01.2020.</v>
      </c>
      <c r="I2" s="605" t="str">
        <f aca="false">'Tabela II'!I8</f>
        <v>31.12.2020.</v>
      </c>
      <c r="J2" s="605" t="n">
        <f aca="false">'Tabela II'!J8</f>
        <v>262</v>
      </c>
      <c r="K2" s="605" t="n">
        <f aca="false">'Tabela II'!K8</f>
        <v>15</v>
      </c>
      <c r="L2" s="605" t="n">
        <f aca="false">'Tabela II'!L8</f>
        <v>0.8906</v>
      </c>
      <c r="M2" s="605" t="n">
        <f aca="false">'Tabela II'!M8</f>
        <v>0</v>
      </c>
      <c r="N2" s="605" t="n">
        <f aca="false">'Tabela II'!N8</f>
        <v>0</v>
      </c>
      <c r="O2" s="605" t="n">
        <f aca="false">'Tabela II'!O8</f>
        <v>1.7812</v>
      </c>
      <c r="P2" s="605" t="n">
        <f aca="false">'Tabela II'!P8</f>
        <v>1.88937004048583</v>
      </c>
      <c r="Q2" s="605" t="n">
        <f aca="false">'Tabela II'!Q8</f>
        <v>0</v>
      </c>
      <c r="R2" s="605" t="n">
        <f aca="false">'Tabela II'!R8</f>
        <v>0</v>
      </c>
      <c r="S2" s="605" t="n">
        <f aca="false">'Tabela II'!S8</f>
        <v>0</v>
      </c>
      <c r="T2" s="605" t="n">
        <f aca="false">'Tabela II'!T8</f>
        <v>0</v>
      </c>
      <c r="U2" s="605" t="str">
        <f aca="false">'Tabela II'!U8</f>
        <v/>
      </c>
      <c r="V2" s="605" t="n">
        <f aca="false">'Tabela II'!V8</f>
        <v>10</v>
      </c>
      <c r="W2" s="606"/>
      <c r="X2" s="606"/>
      <c r="Y2" s="606"/>
    </row>
    <row r="3" s="607" customFormat="true" ht="15" hidden="false" customHeight="false" outlineLevel="0" collapsed="false">
      <c r="A3" s="595" t="n">
        <f aca="false">'Tabela I'!$K$1</f>
        <v>2020</v>
      </c>
      <c r="B3" s="595" t="n">
        <f aca="false">'Tabela I'!$K$2</f>
        <v>0</v>
      </c>
      <c r="C3" s="605" t="n">
        <f aca="false">'Tabela II'!B9</f>
        <v>0</v>
      </c>
      <c r="D3" s="605" t="n">
        <f aca="false">'Tabela II'!C9</f>
        <v>0</v>
      </c>
      <c r="E3" s="605" t="n">
        <f aca="false">'Tabela II'!D9</f>
        <v>0</v>
      </c>
      <c r="F3" s="605" t="str">
        <f aca="false">'Tabela II'!E9</f>
        <v>Predsjednik suda</v>
      </c>
      <c r="G3" s="605" t="n">
        <f aca="false">'Tabela II'!G9</f>
        <v>0</v>
      </c>
      <c r="H3" s="605" t="n">
        <f aca="false">'Tabela II'!H9</f>
        <v>0</v>
      </c>
      <c r="I3" s="605" t="n">
        <f aca="false">'Tabela II'!I9</f>
        <v>0</v>
      </c>
      <c r="J3" s="605" t="n">
        <f aca="false">'Tabela II'!J9</f>
        <v>262</v>
      </c>
      <c r="K3" s="605" t="n">
        <f aca="false">'Tabela II'!K9</f>
        <v>0</v>
      </c>
      <c r="L3" s="605" t="n">
        <f aca="false">'Tabela II'!L9</f>
        <v>0</v>
      </c>
      <c r="M3" s="605" t="n">
        <f aca="false">'Tabela II'!M9</f>
        <v>0</v>
      </c>
      <c r="N3" s="605" t="n">
        <f aca="false">'Tabela II'!N9</f>
        <v>0</v>
      </c>
      <c r="O3" s="605" t="str">
        <f aca="false">'Tabela II'!O9</f>
        <v/>
      </c>
      <c r="P3" s="605" t="str">
        <f aca="false">'Tabela II'!P9</f>
        <v/>
      </c>
      <c r="Q3" s="605" t="n">
        <f aca="false">'Tabela II'!Q9</f>
        <v>0</v>
      </c>
      <c r="R3" s="605" t="n">
        <f aca="false">'Tabela II'!R9</f>
        <v>0</v>
      </c>
      <c r="S3" s="605" t="n">
        <f aca="false">'Tabela II'!S9</f>
        <v>0</v>
      </c>
      <c r="T3" s="605" t="n">
        <f aca="false">'Tabela II'!T9</f>
        <v>0</v>
      </c>
      <c r="U3" s="605" t="str">
        <f aca="false">'Tabela II'!U9</f>
        <v/>
      </c>
      <c r="V3" s="605" t="str">
        <f aca="false">'Tabela II'!V9</f>
        <v/>
      </c>
    </row>
    <row r="4" s="607" customFormat="true" ht="15" hidden="false" customHeight="false" outlineLevel="0" collapsed="false">
      <c r="A4" s="595" t="n">
        <f aca="false">'Tabela I'!$K$1</f>
        <v>2020</v>
      </c>
      <c r="B4" s="595" t="n">
        <f aca="false">'Tabela I'!$K$2</f>
        <v>0</v>
      </c>
      <c r="C4" s="605" t="str">
        <f aca="false">'Tabela II'!B10</f>
        <v>Mile Zeljko</v>
      </c>
      <c r="D4" s="605" t="n">
        <f aca="false">'Tabela II'!C10</f>
        <v>0</v>
      </c>
      <c r="E4" s="605" t="str">
        <f aca="false">'Tabela II'!D10</f>
        <v>sudsko odjeljenje</v>
      </c>
      <c r="F4" s="605" t="str">
        <f aca="false">'Tabela II'!E10</f>
        <v>sudija</v>
      </c>
      <c r="G4" s="605" t="n">
        <f aca="false">'Tabela II'!G10</f>
        <v>1</v>
      </c>
      <c r="H4" s="605" t="str">
        <f aca="false">'Tabela II'!H10</f>
        <v>01.01.2020.</v>
      </c>
      <c r="I4" s="605" t="str">
        <f aca="false">'Tabela II'!I10</f>
        <v>31.12.2020.</v>
      </c>
      <c r="J4" s="605" t="n">
        <f aca="false">'Tabela II'!J10</f>
        <v>262</v>
      </c>
      <c r="K4" s="605" t="n">
        <f aca="false">'Tabela II'!K10</f>
        <v>101</v>
      </c>
      <c r="L4" s="605" t="n">
        <f aca="false">'Tabela II'!L10</f>
        <v>0.408</v>
      </c>
      <c r="M4" s="605" t="n">
        <f aca="false">'Tabela II'!M10</f>
        <v>0</v>
      </c>
      <c r="N4" s="605" t="n">
        <f aca="false">'Tabela II'!N10</f>
        <v>0</v>
      </c>
      <c r="O4" s="605" t="n">
        <f aca="false">'Tabela II'!O10</f>
        <v>0.408</v>
      </c>
      <c r="P4" s="605" t="n">
        <f aca="false">'Tabela II'!P10</f>
        <v>0.663950310559006</v>
      </c>
      <c r="Q4" s="605" t="n">
        <f aca="false">'Tabela II'!Q10</f>
        <v>0</v>
      </c>
      <c r="R4" s="605" t="n">
        <f aca="false">'Tabela II'!R10</f>
        <v>0</v>
      </c>
      <c r="S4" s="605" t="n">
        <f aca="false">'Tabela II'!S10</f>
        <v>0</v>
      </c>
      <c r="T4" s="605" t="n">
        <f aca="false">'Tabela II'!T10</f>
        <v>0</v>
      </c>
      <c r="U4" s="605" t="str">
        <f aca="false">'Tabela II'!U10</f>
        <v/>
      </c>
      <c r="V4" s="605" t="n">
        <f aca="false">'Tabela II'!V10</f>
        <v>10</v>
      </c>
    </row>
    <row r="5" s="607" customFormat="true" ht="15" hidden="false" customHeight="false" outlineLevel="0" collapsed="false">
      <c r="A5" s="595" t="n">
        <f aca="false">'Tabela I'!$K$1</f>
        <v>2020</v>
      </c>
      <c r="B5" s="595" t="n">
        <f aca="false">'Tabela I'!$K$2</f>
        <v>0</v>
      </c>
      <c r="C5" s="605" t="str">
        <f aca="false">'Tabela II'!B11</f>
        <v>Gordana Pažin</v>
      </c>
      <c r="D5" s="605" t="n">
        <f aca="false">'Tabela II'!C11</f>
        <v>0</v>
      </c>
      <c r="E5" s="605" t="str">
        <f aca="false">'Tabela II'!D11</f>
        <v>sudsko odjeljenje</v>
      </c>
      <c r="F5" s="605" t="str">
        <f aca="false">'Tabela II'!E11</f>
        <v>Sudija</v>
      </c>
      <c r="G5" s="605" t="n">
        <f aca="false">'Tabela II'!G11</f>
        <v>1</v>
      </c>
      <c r="H5" s="605" t="str">
        <f aca="false">'Tabela II'!H11</f>
        <v>01.01.2020.</v>
      </c>
      <c r="I5" s="605" t="str">
        <f aca="false">'Tabela II'!I11</f>
        <v>31.12.2020.</v>
      </c>
      <c r="J5" s="605" t="n">
        <f aca="false">'Tabela II'!J11</f>
        <v>262</v>
      </c>
      <c r="K5" s="605" t="n">
        <f aca="false">'Tabela II'!K11</f>
        <v>11</v>
      </c>
      <c r="L5" s="605" t="n">
        <f aca="false">'Tabela II'!L11</f>
        <v>0.6417</v>
      </c>
      <c r="M5" s="605" t="n">
        <f aca="false">'Tabela II'!M11</f>
        <v>0</v>
      </c>
      <c r="N5" s="605" t="n">
        <f aca="false">'Tabela II'!N11</f>
        <v>0</v>
      </c>
      <c r="O5" s="605" t="n">
        <f aca="false">'Tabela II'!O11</f>
        <v>0.6417</v>
      </c>
      <c r="P5" s="605" t="n">
        <f aca="false">'Tabela II'!P11</f>
        <v>0.669822310756972</v>
      </c>
      <c r="Q5" s="605" t="n">
        <f aca="false">'Tabela II'!Q11</f>
        <v>0</v>
      </c>
      <c r="R5" s="605" t="n">
        <f aca="false">'Tabela II'!R11</f>
        <v>0</v>
      </c>
      <c r="S5" s="605" t="n">
        <f aca="false">'Tabela II'!S11</f>
        <v>0</v>
      </c>
      <c r="T5" s="605" t="n">
        <f aca="false">'Tabela II'!T11</f>
        <v>0</v>
      </c>
      <c r="U5" s="605" t="str">
        <f aca="false">'Tabela II'!U11</f>
        <v/>
      </c>
      <c r="V5" s="605" t="n">
        <f aca="false">'Tabela II'!V11</f>
        <v>10</v>
      </c>
    </row>
    <row r="6" s="607" customFormat="true" ht="15" hidden="false" customHeight="false" outlineLevel="0" collapsed="false">
      <c r="A6" s="595" t="n">
        <f aca="false">'Tabela I'!$K$1</f>
        <v>2020</v>
      </c>
      <c r="B6" s="595" t="n">
        <f aca="false">'Tabela I'!$K$2</f>
        <v>0</v>
      </c>
      <c r="C6" s="605" t="str">
        <f aca="false">'Tabela II'!B12</f>
        <v>Katica Artuković</v>
      </c>
      <c r="D6" s="605" t="n">
        <f aca="false">'Tabela II'!C12</f>
        <v>0</v>
      </c>
      <c r="E6" s="605" t="str">
        <f aca="false">'Tabela II'!D12</f>
        <v>sudsko odjeljenje</v>
      </c>
      <c r="F6" s="605" t="str">
        <f aca="false">'Tabela II'!E12</f>
        <v>Sudija</v>
      </c>
      <c r="G6" s="605" t="n">
        <f aca="false">'Tabela II'!G12</f>
        <v>1</v>
      </c>
      <c r="H6" s="605" t="str">
        <f aca="false">'Tabela II'!H12</f>
        <v>01.01.2020.</v>
      </c>
      <c r="I6" s="605" t="str">
        <f aca="false">'Tabela II'!I12</f>
        <v>31.12.2020.</v>
      </c>
      <c r="J6" s="605" t="n">
        <f aca="false">'Tabela II'!J12</f>
        <v>262</v>
      </c>
      <c r="K6" s="605" t="n">
        <f aca="false">'Tabela II'!K12</f>
        <v>47</v>
      </c>
      <c r="L6" s="605" t="n">
        <f aca="false">'Tabela II'!L12</f>
        <v>0.85</v>
      </c>
      <c r="M6" s="605" t="n">
        <f aca="false">'Tabela II'!M12</f>
        <v>0</v>
      </c>
      <c r="N6" s="605" t="n">
        <f aca="false">'Tabela II'!N12</f>
        <v>0.0727</v>
      </c>
      <c r="O6" s="605" t="n">
        <f aca="false">'Tabela II'!O12</f>
        <v>0.9227</v>
      </c>
      <c r="P6" s="605" t="n">
        <f aca="false">'Tabela II'!P12</f>
        <v>1.12440651162791</v>
      </c>
      <c r="Q6" s="605" t="n">
        <f aca="false">'Tabela II'!Q12</f>
        <v>0</v>
      </c>
      <c r="R6" s="605" t="n">
        <f aca="false">'Tabela II'!R12</f>
        <v>0</v>
      </c>
      <c r="S6" s="605" t="n">
        <f aca="false">'Tabela II'!S12</f>
        <v>0</v>
      </c>
      <c r="T6" s="605" t="n">
        <f aca="false">'Tabela II'!T12</f>
        <v>0</v>
      </c>
      <c r="U6" s="605" t="str">
        <f aca="false">'Tabela II'!U12</f>
        <v/>
      </c>
      <c r="V6" s="605" t="n">
        <f aca="false">'Tabela II'!V12</f>
        <v>30</v>
      </c>
    </row>
    <row r="7" s="607" customFormat="true" ht="15" hidden="false" customHeight="false" outlineLevel="0" collapsed="false">
      <c r="A7" s="595" t="n">
        <f aca="false">'Tabela I'!$K$1</f>
        <v>2020</v>
      </c>
      <c r="B7" s="595" t="n">
        <f aca="false">'Tabela I'!$K$2</f>
        <v>0</v>
      </c>
      <c r="C7" s="605" t="str">
        <f aca="false">'Tabela II'!B13</f>
        <v>Franjo Ravlija</v>
      </c>
      <c r="D7" s="605" t="n">
        <f aca="false">'Tabela II'!C13</f>
        <v>0</v>
      </c>
      <c r="E7" s="605" t="str">
        <f aca="false">'Tabela II'!D13</f>
        <v>sudsko odjeljenje</v>
      </c>
      <c r="F7" s="605" t="str">
        <f aca="false">'Tabela II'!E13</f>
        <v>Sudija</v>
      </c>
      <c r="G7" s="605" t="n">
        <f aca="false">'Tabela II'!G13</f>
        <v>1</v>
      </c>
      <c r="H7" s="605" t="str">
        <f aca="false">'Tabela II'!H13</f>
        <v>01.01.2020.</v>
      </c>
      <c r="I7" s="605" t="str">
        <f aca="false">'Tabela II'!I13</f>
        <v>31.12.2020.</v>
      </c>
      <c r="J7" s="605" t="n">
        <f aca="false">'Tabela II'!J13</f>
        <v>262</v>
      </c>
      <c r="K7" s="605" t="n">
        <f aca="false">'Tabela II'!K13</f>
        <v>17</v>
      </c>
      <c r="L7" s="605" t="n">
        <f aca="false">'Tabela II'!L13</f>
        <v>0.7816</v>
      </c>
      <c r="M7" s="605" t="n">
        <f aca="false">'Tabela II'!M13</f>
        <v>0</v>
      </c>
      <c r="N7" s="605" t="n">
        <f aca="false">'Tabela II'!N13</f>
        <v>0</v>
      </c>
      <c r="O7" s="605" t="n">
        <f aca="false">'Tabela II'!O13</f>
        <v>0.7816</v>
      </c>
      <c r="P7" s="605" t="n">
        <f aca="false">'Tabela II'!P13</f>
        <v>0.835833469387755</v>
      </c>
      <c r="Q7" s="605" t="n">
        <f aca="false">'Tabela II'!Q13</f>
        <v>0</v>
      </c>
      <c r="R7" s="605" t="n">
        <f aca="false">'Tabela II'!R13</f>
        <v>0</v>
      </c>
      <c r="S7" s="605" t="n">
        <f aca="false">'Tabela II'!S13</f>
        <v>0</v>
      </c>
      <c r="T7" s="605" t="n">
        <f aca="false">'Tabela II'!T13</f>
        <v>0</v>
      </c>
      <c r="U7" s="605" t="str">
        <f aca="false">'Tabela II'!U13</f>
        <v/>
      </c>
      <c r="V7" s="605" t="n">
        <f aca="false">'Tabela II'!V13</f>
        <v>20</v>
      </c>
    </row>
    <row r="8" s="607" customFormat="true" ht="15" hidden="false" customHeight="false" outlineLevel="0" collapsed="false">
      <c r="A8" s="595" t="n">
        <f aca="false">'Tabela I'!$K$1</f>
        <v>2020</v>
      </c>
      <c r="B8" s="595" t="n">
        <f aca="false">'Tabela I'!$K$2</f>
        <v>0</v>
      </c>
      <c r="C8" s="605" t="n">
        <f aca="false">'Tabela II'!B14</f>
        <v>0</v>
      </c>
      <c r="D8" s="605" t="n">
        <f aca="false">'Tabela II'!C14</f>
        <v>0</v>
      </c>
      <c r="E8" s="605" t="n">
        <f aca="false">'Tabela II'!D14</f>
        <v>0</v>
      </c>
      <c r="F8" s="605" t="n">
        <f aca="false">'Tabela II'!E14</f>
        <v>0</v>
      </c>
      <c r="G8" s="605" t="n">
        <f aca="false">'Tabela II'!G14</f>
        <v>0</v>
      </c>
      <c r="H8" s="605" t="n">
        <f aca="false">'Tabela II'!H14</f>
        <v>0</v>
      </c>
      <c r="I8" s="605" t="n">
        <f aca="false">'Tabela II'!I14</f>
        <v>0</v>
      </c>
      <c r="J8" s="605" t="n">
        <f aca="false">'Tabela II'!J14</f>
        <v>262</v>
      </c>
      <c r="K8" s="605" t="n">
        <f aca="false">'Tabela II'!K14</f>
        <v>0</v>
      </c>
      <c r="L8" s="605" t="n">
        <f aca="false">'Tabela II'!L14</f>
        <v>0</v>
      </c>
      <c r="M8" s="605" t="n">
        <f aca="false">'Tabela II'!M14</f>
        <v>0</v>
      </c>
      <c r="N8" s="605" t="n">
        <f aca="false">'Tabela II'!N14</f>
        <v>0</v>
      </c>
      <c r="O8" s="605" t="str">
        <f aca="false">'Tabela II'!O14</f>
        <v/>
      </c>
      <c r="P8" s="605" t="str">
        <f aca="false">'Tabela II'!P14</f>
        <v/>
      </c>
      <c r="Q8" s="605" t="n">
        <f aca="false">'Tabela II'!Q14</f>
        <v>0</v>
      </c>
      <c r="R8" s="605" t="n">
        <f aca="false">'Tabela II'!R14</f>
        <v>0</v>
      </c>
      <c r="S8" s="605" t="n">
        <f aca="false">'Tabela II'!S14</f>
        <v>0</v>
      </c>
      <c r="T8" s="605" t="n">
        <f aca="false">'Tabela II'!T14</f>
        <v>0</v>
      </c>
      <c r="U8" s="605" t="str">
        <f aca="false">'Tabela II'!U14</f>
        <v/>
      </c>
      <c r="V8" s="605" t="str">
        <f aca="false">'Tabela II'!V14</f>
        <v/>
      </c>
    </row>
    <row r="9" s="607" customFormat="true" ht="15" hidden="false" customHeight="false" outlineLevel="0" collapsed="false">
      <c r="A9" s="595" t="n">
        <f aca="false">'Tabela I'!$K$1</f>
        <v>2020</v>
      </c>
      <c r="B9" s="595" t="n">
        <f aca="false">'Tabela I'!$K$2</f>
        <v>0</v>
      </c>
      <c r="C9" s="605" t="n">
        <f aca="false">'Tabela II'!B15</f>
        <v>0</v>
      </c>
      <c r="D9" s="605" t="n">
        <f aca="false">'Tabela II'!C15</f>
        <v>0</v>
      </c>
      <c r="E9" s="605" t="n">
        <f aca="false">'Tabela II'!D15</f>
        <v>0</v>
      </c>
      <c r="F9" s="605" t="n">
        <f aca="false">'Tabela II'!E15</f>
        <v>0</v>
      </c>
      <c r="G9" s="605" t="n">
        <f aca="false">'Tabela II'!G15</f>
        <v>0</v>
      </c>
      <c r="H9" s="605" t="n">
        <f aca="false">'Tabela II'!H15</f>
        <v>0</v>
      </c>
      <c r="I9" s="605" t="n">
        <f aca="false">'Tabela II'!I15</f>
        <v>0</v>
      </c>
      <c r="J9" s="605" t="n">
        <f aca="false">'Tabela II'!J15</f>
        <v>262</v>
      </c>
      <c r="K9" s="605" t="n">
        <f aca="false">'Tabela II'!K15</f>
        <v>0</v>
      </c>
      <c r="L9" s="605" t="n">
        <f aca="false">'Tabela II'!L15</f>
        <v>0</v>
      </c>
      <c r="M9" s="605" t="n">
        <f aca="false">'Tabela II'!M15</f>
        <v>0</v>
      </c>
      <c r="N9" s="605" t="n">
        <f aca="false">'Tabela II'!N15</f>
        <v>0</v>
      </c>
      <c r="O9" s="605" t="str">
        <f aca="false">'Tabela II'!O15</f>
        <v/>
      </c>
      <c r="P9" s="605" t="str">
        <f aca="false">'Tabela II'!P15</f>
        <v/>
      </c>
      <c r="Q9" s="605" t="n">
        <f aca="false">'Tabela II'!Q15</f>
        <v>0</v>
      </c>
      <c r="R9" s="605" t="n">
        <f aca="false">'Tabela II'!R15</f>
        <v>0</v>
      </c>
      <c r="S9" s="605" t="n">
        <f aca="false">'Tabela II'!S15</f>
        <v>0</v>
      </c>
      <c r="T9" s="605" t="n">
        <f aca="false">'Tabela II'!T15</f>
        <v>0</v>
      </c>
      <c r="U9" s="605" t="str">
        <f aca="false">'Tabela II'!U15</f>
        <v/>
      </c>
      <c r="V9" s="605" t="str">
        <f aca="false">'Tabela II'!V15</f>
        <v/>
      </c>
    </row>
    <row r="10" s="607" customFormat="true" ht="15" hidden="false" customHeight="false" outlineLevel="0" collapsed="false">
      <c r="A10" s="595" t="n">
        <f aca="false">'Tabela I'!$K$1</f>
        <v>2020</v>
      </c>
      <c r="B10" s="595" t="n">
        <f aca="false">'Tabela I'!$K$2</f>
        <v>0</v>
      </c>
      <c r="C10" s="605" t="n">
        <f aca="false">'Tabela II'!B16</f>
        <v>0</v>
      </c>
      <c r="D10" s="605" t="n">
        <f aca="false">'Tabela II'!C16</f>
        <v>0</v>
      </c>
      <c r="E10" s="605" t="n">
        <f aca="false">'Tabela II'!D16</f>
        <v>0</v>
      </c>
      <c r="F10" s="605" t="n">
        <f aca="false">'Tabela II'!E16</f>
        <v>0</v>
      </c>
      <c r="G10" s="605" t="n">
        <f aca="false">'Tabela II'!G16</f>
        <v>0</v>
      </c>
      <c r="H10" s="605" t="n">
        <f aca="false">'Tabela II'!H16</f>
        <v>0</v>
      </c>
      <c r="I10" s="605" t="n">
        <f aca="false">'Tabela II'!I16</f>
        <v>0</v>
      </c>
      <c r="J10" s="605" t="n">
        <f aca="false">'Tabela II'!J16</f>
        <v>262</v>
      </c>
      <c r="K10" s="605" t="n">
        <f aca="false">'Tabela II'!K16</f>
        <v>0</v>
      </c>
      <c r="L10" s="605" t="n">
        <f aca="false">'Tabela II'!L16</f>
        <v>0</v>
      </c>
      <c r="M10" s="605" t="n">
        <f aca="false">'Tabela II'!M16</f>
        <v>0</v>
      </c>
      <c r="N10" s="605" t="n">
        <f aca="false">'Tabela II'!N16</f>
        <v>0</v>
      </c>
      <c r="O10" s="605" t="str">
        <f aca="false">'Tabela II'!O16</f>
        <v/>
      </c>
      <c r="P10" s="605" t="str">
        <f aca="false">'Tabela II'!P16</f>
        <v/>
      </c>
      <c r="Q10" s="605" t="n">
        <f aca="false">'Tabela II'!Q16</f>
        <v>0</v>
      </c>
      <c r="R10" s="605" t="n">
        <f aca="false">'Tabela II'!R16</f>
        <v>0</v>
      </c>
      <c r="S10" s="605" t="n">
        <f aca="false">'Tabela II'!S16</f>
        <v>0</v>
      </c>
      <c r="T10" s="605" t="n">
        <f aca="false">'Tabela II'!T16</f>
        <v>0</v>
      </c>
      <c r="U10" s="605" t="str">
        <f aca="false">'Tabela II'!U16</f>
        <v/>
      </c>
      <c r="V10" s="605" t="str">
        <f aca="false">'Tabela II'!V16</f>
        <v/>
      </c>
    </row>
    <row r="11" s="607" customFormat="true" ht="15" hidden="false" customHeight="false" outlineLevel="0" collapsed="false">
      <c r="A11" s="595" t="n">
        <f aca="false">'Tabela I'!$K$1</f>
        <v>2020</v>
      </c>
      <c r="B11" s="595" t="n">
        <f aca="false">'Tabela I'!$K$2</f>
        <v>0</v>
      </c>
      <c r="C11" s="605" t="n">
        <f aca="false">'Tabela II'!B17</f>
        <v>0</v>
      </c>
      <c r="D11" s="605" t="n">
        <f aca="false">'Tabela II'!C17</f>
        <v>0</v>
      </c>
      <c r="E11" s="605" t="n">
        <f aca="false">'Tabela II'!D17</f>
        <v>0</v>
      </c>
      <c r="F11" s="605" t="n">
        <f aca="false">'Tabela II'!E17</f>
        <v>0</v>
      </c>
      <c r="G11" s="605" t="n">
        <f aca="false">'Tabela II'!G17</f>
        <v>0</v>
      </c>
      <c r="H11" s="605" t="n">
        <f aca="false">'Tabela II'!H17</f>
        <v>0</v>
      </c>
      <c r="I11" s="605" t="n">
        <f aca="false">'Tabela II'!I17</f>
        <v>0</v>
      </c>
      <c r="J11" s="605" t="n">
        <f aca="false">'Tabela II'!J17</f>
        <v>262</v>
      </c>
      <c r="K11" s="605" t="n">
        <f aca="false">'Tabela II'!K17</f>
        <v>0</v>
      </c>
      <c r="L11" s="605" t="n">
        <f aca="false">'Tabela II'!L17</f>
        <v>0</v>
      </c>
      <c r="M11" s="605" t="n">
        <f aca="false">'Tabela II'!M17</f>
        <v>0</v>
      </c>
      <c r="N11" s="605" t="n">
        <f aca="false">'Tabela II'!N17</f>
        <v>0</v>
      </c>
      <c r="O11" s="605" t="str">
        <f aca="false">'Tabela II'!O17</f>
        <v/>
      </c>
      <c r="P11" s="605" t="str">
        <f aca="false">'Tabela II'!P17</f>
        <v/>
      </c>
      <c r="Q11" s="605" t="n">
        <f aca="false">'Tabela II'!Q17</f>
        <v>0</v>
      </c>
      <c r="R11" s="605" t="n">
        <f aca="false">'Tabela II'!R17</f>
        <v>0</v>
      </c>
      <c r="S11" s="605" t="n">
        <f aca="false">'Tabela II'!S17</f>
        <v>0</v>
      </c>
      <c r="T11" s="605" t="n">
        <f aca="false">'Tabela II'!T17</f>
        <v>0</v>
      </c>
      <c r="U11" s="605" t="str">
        <f aca="false">'Tabela II'!U17</f>
        <v/>
      </c>
      <c r="V11" s="605" t="str">
        <f aca="false">'Tabela II'!V17</f>
        <v/>
      </c>
    </row>
    <row r="12" s="607" customFormat="true" ht="15" hidden="false" customHeight="false" outlineLevel="0" collapsed="false">
      <c r="A12" s="595" t="n">
        <f aca="false">'Tabela I'!$K$1</f>
        <v>2020</v>
      </c>
      <c r="B12" s="595" t="n">
        <f aca="false">'Tabela I'!$K$2</f>
        <v>0</v>
      </c>
      <c r="C12" s="605" t="n">
        <f aca="false">'Tabela II'!B18</f>
        <v>0</v>
      </c>
      <c r="D12" s="605" t="n">
        <f aca="false">'Tabela II'!C18</f>
        <v>0</v>
      </c>
      <c r="E12" s="605" t="n">
        <f aca="false">'Tabela II'!D18</f>
        <v>0</v>
      </c>
      <c r="F12" s="605" t="n">
        <f aca="false">'Tabela II'!E18</f>
        <v>0</v>
      </c>
      <c r="G12" s="605" t="n">
        <f aca="false">'Tabela II'!G18</f>
        <v>0</v>
      </c>
      <c r="H12" s="605" t="n">
        <f aca="false">'Tabela II'!H18</f>
        <v>0</v>
      </c>
      <c r="I12" s="605" t="n">
        <f aca="false">'Tabela II'!I18</f>
        <v>0</v>
      </c>
      <c r="J12" s="605" t="n">
        <f aca="false">'Tabela II'!J18</f>
        <v>262</v>
      </c>
      <c r="K12" s="605" t="n">
        <f aca="false">'Tabela II'!K18</f>
        <v>0</v>
      </c>
      <c r="L12" s="605" t="n">
        <f aca="false">'Tabela II'!L18</f>
        <v>0</v>
      </c>
      <c r="M12" s="605" t="n">
        <f aca="false">'Tabela II'!M18</f>
        <v>0</v>
      </c>
      <c r="N12" s="605" t="n">
        <f aca="false">'Tabela II'!N18</f>
        <v>0</v>
      </c>
      <c r="O12" s="605" t="str">
        <f aca="false">'Tabela II'!O18</f>
        <v/>
      </c>
      <c r="P12" s="605" t="str">
        <f aca="false">'Tabela II'!P18</f>
        <v/>
      </c>
      <c r="Q12" s="605" t="n">
        <f aca="false">'Tabela II'!Q18</f>
        <v>0</v>
      </c>
      <c r="R12" s="605" t="n">
        <f aca="false">'Tabela II'!R18</f>
        <v>0</v>
      </c>
      <c r="S12" s="605" t="n">
        <f aca="false">'Tabela II'!S18</f>
        <v>0</v>
      </c>
      <c r="T12" s="605" t="n">
        <f aca="false">'Tabela II'!T18</f>
        <v>0</v>
      </c>
      <c r="U12" s="605" t="str">
        <f aca="false">'Tabela II'!U18</f>
        <v/>
      </c>
      <c r="V12" s="605" t="str">
        <f aca="false">'Tabela II'!V18</f>
        <v/>
      </c>
    </row>
    <row r="13" s="607" customFormat="true" ht="15" hidden="false" customHeight="false" outlineLevel="0" collapsed="false">
      <c r="A13" s="595" t="n">
        <f aca="false">'Tabela I'!$K$1</f>
        <v>2020</v>
      </c>
      <c r="B13" s="595" t="n">
        <f aca="false">'Tabela I'!$K$2</f>
        <v>0</v>
      </c>
      <c r="C13" s="605" t="n">
        <f aca="false">'Tabela II'!B19</f>
        <v>0</v>
      </c>
      <c r="D13" s="605" t="n">
        <f aca="false">'Tabela II'!C19</f>
        <v>0</v>
      </c>
      <c r="E13" s="605" t="n">
        <f aca="false">'Tabela II'!D19</f>
        <v>0</v>
      </c>
      <c r="F13" s="605" t="n">
        <f aca="false">'Tabela II'!E19</f>
        <v>0</v>
      </c>
      <c r="G13" s="605" t="n">
        <f aca="false">'Tabela II'!G19</f>
        <v>0</v>
      </c>
      <c r="H13" s="605" t="n">
        <f aca="false">'Tabela II'!H19</f>
        <v>0</v>
      </c>
      <c r="I13" s="605" t="n">
        <f aca="false">'Tabela II'!I19</f>
        <v>0</v>
      </c>
      <c r="J13" s="605" t="n">
        <f aca="false">'Tabela II'!J19</f>
        <v>262</v>
      </c>
      <c r="K13" s="605" t="n">
        <f aca="false">'Tabela II'!K19</f>
        <v>0</v>
      </c>
      <c r="L13" s="605" t="n">
        <f aca="false">'Tabela II'!L19</f>
        <v>0</v>
      </c>
      <c r="M13" s="605" t="n">
        <f aca="false">'Tabela II'!M19</f>
        <v>0</v>
      </c>
      <c r="N13" s="605" t="n">
        <f aca="false">'Tabela II'!N19</f>
        <v>0</v>
      </c>
      <c r="O13" s="605" t="str">
        <f aca="false">'Tabela II'!O19</f>
        <v/>
      </c>
      <c r="P13" s="605" t="str">
        <f aca="false">'Tabela II'!P19</f>
        <v/>
      </c>
      <c r="Q13" s="605" t="n">
        <f aca="false">'Tabela II'!Q19</f>
        <v>0</v>
      </c>
      <c r="R13" s="605" t="n">
        <f aca="false">'Tabela II'!R19</f>
        <v>0</v>
      </c>
      <c r="S13" s="605" t="n">
        <f aca="false">'Tabela II'!S19</f>
        <v>0</v>
      </c>
      <c r="T13" s="605" t="n">
        <f aca="false">'Tabela II'!T19</f>
        <v>0</v>
      </c>
      <c r="U13" s="605" t="str">
        <f aca="false">'Tabela II'!U19</f>
        <v/>
      </c>
      <c r="V13" s="605" t="str">
        <f aca="false">'Tabela II'!V19</f>
        <v/>
      </c>
    </row>
    <row r="14" s="607" customFormat="true" ht="15" hidden="false" customHeight="false" outlineLevel="0" collapsed="false">
      <c r="A14" s="595" t="n">
        <f aca="false">'Tabela I'!$K$1</f>
        <v>2020</v>
      </c>
      <c r="B14" s="595" t="n">
        <f aca="false">'Tabela I'!$K$2</f>
        <v>0</v>
      </c>
      <c r="C14" s="605" t="n">
        <f aca="false">'Tabela II'!B20</f>
        <v>0</v>
      </c>
      <c r="D14" s="605" t="n">
        <f aca="false">'Tabela II'!C20</f>
        <v>0</v>
      </c>
      <c r="E14" s="605" t="n">
        <f aca="false">'Tabela II'!D20</f>
        <v>0</v>
      </c>
      <c r="F14" s="605" t="n">
        <f aca="false">'Tabela II'!E20</f>
        <v>0</v>
      </c>
      <c r="G14" s="605" t="n">
        <f aca="false">'Tabela II'!G20</f>
        <v>0</v>
      </c>
      <c r="H14" s="605" t="n">
        <f aca="false">'Tabela II'!H20</f>
        <v>0</v>
      </c>
      <c r="I14" s="605" t="n">
        <f aca="false">'Tabela II'!I20</f>
        <v>0</v>
      </c>
      <c r="J14" s="605" t="n">
        <f aca="false">'Tabela II'!J20</f>
        <v>262</v>
      </c>
      <c r="K14" s="605" t="n">
        <f aca="false">'Tabela II'!K20</f>
        <v>0</v>
      </c>
      <c r="L14" s="605" t="n">
        <f aca="false">'Tabela II'!L20</f>
        <v>0</v>
      </c>
      <c r="M14" s="605" t="n">
        <f aca="false">'Tabela II'!M20</f>
        <v>0</v>
      </c>
      <c r="N14" s="605" t="n">
        <f aca="false">'Tabela II'!N20</f>
        <v>0</v>
      </c>
      <c r="O14" s="605" t="str">
        <f aca="false">'Tabela II'!O20</f>
        <v/>
      </c>
      <c r="P14" s="605" t="str">
        <f aca="false">'Tabela II'!P20</f>
        <v/>
      </c>
      <c r="Q14" s="605" t="n">
        <f aca="false">'Tabela II'!Q20</f>
        <v>0</v>
      </c>
      <c r="R14" s="605" t="n">
        <f aca="false">'Tabela II'!R20</f>
        <v>0</v>
      </c>
      <c r="S14" s="605" t="n">
        <f aca="false">'Tabela II'!S20</f>
        <v>0</v>
      </c>
      <c r="T14" s="605" t="n">
        <f aca="false">'Tabela II'!T20</f>
        <v>0</v>
      </c>
      <c r="U14" s="605" t="str">
        <f aca="false">'Tabela II'!U20</f>
        <v/>
      </c>
      <c r="V14" s="605" t="str">
        <f aca="false">'Tabela II'!V20</f>
        <v/>
      </c>
    </row>
    <row r="15" s="607" customFormat="true" ht="15" hidden="false" customHeight="false" outlineLevel="0" collapsed="false">
      <c r="A15" s="595" t="n">
        <f aca="false">'Tabela I'!$K$1</f>
        <v>2020</v>
      </c>
      <c r="B15" s="595" t="n">
        <f aca="false">'Tabela I'!$K$2</f>
        <v>0</v>
      </c>
      <c r="C15" s="605" t="n">
        <f aca="false">'Tabela II'!B21</f>
        <v>0</v>
      </c>
      <c r="D15" s="605" t="n">
        <f aca="false">'Tabela II'!C21</f>
        <v>0</v>
      </c>
      <c r="E15" s="605" t="n">
        <f aca="false">'Tabela II'!D21</f>
        <v>0</v>
      </c>
      <c r="F15" s="605" t="n">
        <f aca="false">'Tabela II'!E21</f>
        <v>0</v>
      </c>
      <c r="G15" s="605" t="n">
        <f aca="false">'Tabela II'!G21</f>
        <v>0</v>
      </c>
      <c r="H15" s="605" t="n">
        <f aca="false">'Tabela II'!H21</f>
        <v>0</v>
      </c>
      <c r="I15" s="605" t="n">
        <f aca="false">'Tabela II'!I21</f>
        <v>0</v>
      </c>
      <c r="J15" s="605" t="n">
        <f aca="false">'Tabela II'!J21</f>
        <v>262</v>
      </c>
      <c r="K15" s="605" t="n">
        <f aca="false">'Tabela II'!K21</f>
        <v>0</v>
      </c>
      <c r="L15" s="605" t="n">
        <f aca="false">'Tabela II'!L21</f>
        <v>0</v>
      </c>
      <c r="M15" s="605" t="n">
        <f aca="false">'Tabela II'!M21</f>
        <v>0</v>
      </c>
      <c r="N15" s="605" t="n">
        <f aca="false">'Tabela II'!N21</f>
        <v>0</v>
      </c>
      <c r="O15" s="605" t="str">
        <f aca="false">'Tabela II'!O21</f>
        <v/>
      </c>
      <c r="P15" s="605" t="str">
        <f aca="false">'Tabela II'!P21</f>
        <v/>
      </c>
      <c r="Q15" s="605" t="n">
        <f aca="false">'Tabela II'!Q21</f>
        <v>0</v>
      </c>
      <c r="R15" s="605" t="n">
        <f aca="false">'Tabela II'!R21</f>
        <v>0</v>
      </c>
      <c r="S15" s="605" t="n">
        <f aca="false">'Tabela II'!S21</f>
        <v>0</v>
      </c>
      <c r="T15" s="605" t="n">
        <f aca="false">'Tabela II'!T21</f>
        <v>0</v>
      </c>
      <c r="U15" s="605" t="str">
        <f aca="false">'Tabela II'!U21</f>
        <v/>
      </c>
      <c r="V15" s="605" t="str">
        <f aca="false">'Tabela II'!V21</f>
        <v/>
      </c>
    </row>
    <row r="16" s="607" customFormat="true" ht="15" hidden="false" customHeight="false" outlineLevel="0" collapsed="false">
      <c r="A16" s="595" t="n">
        <f aca="false">'Tabela I'!$K$1</f>
        <v>2020</v>
      </c>
      <c r="B16" s="595" t="n">
        <f aca="false">'Tabela I'!$K$2</f>
        <v>0</v>
      </c>
      <c r="C16" s="605" t="n">
        <f aca="false">'Tabela II'!B22</f>
        <v>0</v>
      </c>
      <c r="D16" s="605" t="n">
        <f aca="false">'Tabela II'!C22</f>
        <v>0</v>
      </c>
      <c r="E16" s="605" t="n">
        <f aca="false">'Tabela II'!D22</f>
        <v>0</v>
      </c>
      <c r="F16" s="605" t="n">
        <f aca="false">'Tabela II'!E22</f>
        <v>0</v>
      </c>
      <c r="G16" s="605" t="n">
        <f aca="false">'Tabela II'!G22</f>
        <v>0</v>
      </c>
      <c r="H16" s="605" t="n">
        <f aca="false">'Tabela II'!H22</f>
        <v>0</v>
      </c>
      <c r="I16" s="605" t="n">
        <f aca="false">'Tabela II'!I22</f>
        <v>0</v>
      </c>
      <c r="J16" s="605" t="n">
        <f aca="false">'Tabela II'!J22</f>
        <v>262</v>
      </c>
      <c r="K16" s="605" t="n">
        <f aca="false">'Tabela II'!K22</f>
        <v>0</v>
      </c>
      <c r="L16" s="605" t="n">
        <f aca="false">'Tabela II'!L22</f>
        <v>0</v>
      </c>
      <c r="M16" s="605" t="n">
        <f aca="false">'Tabela II'!M22</f>
        <v>0</v>
      </c>
      <c r="N16" s="605" t="n">
        <f aca="false">'Tabela II'!N22</f>
        <v>0</v>
      </c>
      <c r="O16" s="605" t="str">
        <f aca="false">'Tabela II'!O22</f>
        <v/>
      </c>
      <c r="P16" s="605" t="str">
        <f aca="false">'Tabela II'!P22</f>
        <v/>
      </c>
      <c r="Q16" s="605" t="n">
        <f aca="false">'Tabela II'!Q22</f>
        <v>0</v>
      </c>
      <c r="R16" s="605" t="n">
        <f aca="false">'Tabela II'!R22</f>
        <v>0</v>
      </c>
      <c r="S16" s="605" t="n">
        <f aca="false">'Tabela II'!S22</f>
        <v>0</v>
      </c>
      <c r="T16" s="605" t="n">
        <f aca="false">'Tabela II'!T22</f>
        <v>0</v>
      </c>
      <c r="U16" s="605" t="str">
        <f aca="false">'Tabela II'!U22</f>
        <v/>
      </c>
      <c r="V16" s="605" t="str">
        <f aca="false">'Tabela II'!V22</f>
        <v/>
      </c>
    </row>
    <row r="17" s="607" customFormat="true" ht="15" hidden="false" customHeight="false" outlineLevel="0" collapsed="false">
      <c r="A17" s="595" t="n">
        <f aca="false">'Tabela I'!$K$1</f>
        <v>2020</v>
      </c>
      <c r="B17" s="595" t="n">
        <f aca="false">'Tabela I'!$K$2</f>
        <v>0</v>
      </c>
      <c r="C17" s="605" t="n">
        <f aca="false">'Tabela II'!B23</f>
        <v>0</v>
      </c>
      <c r="D17" s="605" t="n">
        <f aca="false">'Tabela II'!C23</f>
        <v>0</v>
      </c>
      <c r="E17" s="605" t="n">
        <f aca="false">'Tabela II'!D23</f>
        <v>0</v>
      </c>
      <c r="F17" s="605" t="n">
        <f aca="false">'Tabela II'!E23</f>
        <v>0</v>
      </c>
      <c r="G17" s="605" t="n">
        <f aca="false">'Tabela II'!G23</f>
        <v>0</v>
      </c>
      <c r="H17" s="605" t="n">
        <f aca="false">'Tabela II'!H23</f>
        <v>0</v>
      </c>
      <c r="I17" s="605" t="n">
        <f aca="false">'Tabela II'!I23</f>
        <v>0</v>
      </c>
      <c r="J17" s="605" t="n">
        <f aca="false">'Tabela II'!J23</f>
        <v>262</v>
      </c>
      <c r="K17" s="605" t="n">
        <f aca="false">'Tabela II'!K23</f>
        <v>0</v>
      </c>
      <c r="L17" s="605" t="n">
        <f aca="false">'Tabela II'!L23</f>
        <v>0</v>
      </c>
      <c r="M17" s="605" t="n">
        <f aca="false">'Tabela II'!M23</f>
        <v>0</v>
      </c>
      <c r="N17" s="605" t="n">
        <f aca="false">'Tabela II'!N23</f>
        <v>0</v>
      </c>
      <c r="O17" s="605" t="str">
        <f aca="false">'Tabela II'!O23</f>
        <v/>
      </c>
      <c r="P17" s="605" t="str">
        <f aca="false">'Tabela II'!P23</f>
        <v/>
      </c>
      <c r="Q17" s="605" t="n">
        <f aca="false">'Tabela II'!Q23</f>
        <v>0</v>
      </c>
      <c r="R17" s="605" t="n">
        <f aca="false">'Tabela II'!R23</f>
        <v>0</v>
      </c>
      <c r="S17" s="605" t="n">
        <f aca="false">'Tabela II'!S23</f>
        <v>0</v>
      </c>
      <c r="T17" s="605" t="n">
        <f aca="false">'Tabela II'!T23</f>
        <v>0</v>
      </c>
      <c r="U17" s="605" t="str">
        <f aca="false">'Tabela II'!U23</f>
        <v/>
      </c>
      <c r="V17" s="605" t="str">
        <f aca="false">'Tabela II'!V23</f>
        <v/>
      </c>
    </row>
    <row r="18" s="607" customFormat="true" ht="15" hidden="false" customHeight="false" outlineLevel="0" collapsed="false">
      <c r="A18" s="595" t="n">
        <f aca="false">'Tabela I'!$K$1</f>
        <v>2020</v>
      </c>
      <c r="B18" s="595" t="n">
        <f aca="false">'Tabela I'!$K$2</f>
        <v>0</v>
      </c>
      <c r="C18" s="605" t="n">
        <f aca="false">'Tabela II'!B24</f>
        <v>0</v>
      </c>
      <c r="D18" s="605" t="n">
        <f aca="false">'Tabela II'!C24</f>
        <v>0</v>
      </c>
      <c r="E18" s="605" t="n">
        <f aca="false">'Tabela II'!D24</f>
        <v>0</v>
      </c>
      <c r="F18" s="605" t="n">
        <f aca="false">'Tabela II'!E24</f>
        <v>0</v>
      </c>
      <c r="G18" s="605" t="n">
        <f aca="false">'Tabela II'!G24</f>
        <v>0</v>
      </c>
      <c r="H18" s="605" t="n">
        <f aca="false">'Tabela II'!H24</f>
        <v>0</v>
      </c>
      <c r="I18" s="605" t="n">
        <f aca="false">'Tabela II'!I24</f>
        <v>0</v>
      </c>
      <c r="J18" s="605" t="n">
        <f aca="false">'Tabela II'!J24</f>
        <v>262</v>
      </c>
      <c r="K18" s="605" t="n">
        <f aca="false">'Tabela II'!K24</f>
        <v>0</v>
      </c>
      <c r="L18" s="605" t="n">
        <f aca="false">'Tabela II'!L24</f>
        <v>0</v>
      </c>
      <c r="M18" s="605" t="n">
        <f aca="false">'Tabela II'!M24</f>
        <v>0</v>
      </c>
      <c r="N18" s="605" t="n">
        <f aca="false">'Tabela II'!N24</f>
        <v>0</v>
      </c>
      <c r="O18" s="605" t="str">
        <f aca="false">'Tabela II'!O24</f>
        <v/>
      </c>
      <c r="P18" s="605" t="str">
        <f aca="false">'Tabela II'!P24</f>
        <v/>
      </c>
      <c r="Q18" s="605" t="n">
        <f aca="false">'Tabela II'!Q24</f>
        <v>0</v>
      </c>
      <c r="R18" s="605" t="n">
        <f aca="false">'Tabela II'!R24</f>
        <v>0</v>
      </c>
      <c r="S18" s="605" t="n">
        <f aca="false">'Tabela II'!S24</f>
        <v>0</v>
      </c>
      <c r="T18" s="605" t="n">
        <f aca="false">'Tabela II'!T24</f>
        <v>0</v>
      </c>
      <c r="U18" s="605" t="str">
        <f aca="false">'Tabela II'!U24</f>
        <v/>
      </c>
      <c r="V18" s="605" t="str">
        <f aca="false">'Tabela II'!V24</f>
        <v/>
      </c>
    </row>
    <row r="19" s="607" customFormat="true" ht="15" hidden="false" customHeight="false" outlineLevel="0" collapsed="false">
      <c r="A19" s="595" t="n">
        <f aca="false">'Tabela I'!$K$1</f>
        <v>2020</v>
      </c>
      <c r="B19" s="595" t="n">
        <f aca="false">'Tabela I'!$K$2</f>
        <v>0</v>
      </c>
      <c r="C19" s="605" t="n">
        <f aca="false">'Tabela II'!B25</f>
        <v>0</v>
      </c>
      <c r="D19" s="605" t="n">
        <f aca="false">'Tabela II'!C25</f>
        <v>0</v>
      </c>
      <c r="E19" s="605" t="n">
        <f aca="false">'Tabela II'!D25</f>
        <v>0</v>
      </c>
      <c r="F19" s="605" t="n">
        <f aca="false">'Tabela II'!E25</f>
        <v>0</v>
      </c>
      <c r="G19" s="605" t="n">
        <f aca="false">'Tabela II'!G25</f>
        <v>0</v>
      </c>
      <c r="H19" s="605" t="n">
        <f aca="false">'Tabela II'!H25</f>
        <v>0</v>
      </c>
      <c r="I19" s="605" t="n">
        <f aca="false">'Tabela II'!I25</f>
        <v>0</v>
      </c>
      <c r="J19" s="605" t="n">
        <f aca="false">'Tabela II'!J25</f>
        <v>262</v>
      </c>
      <c r="K19" s="605" t="n">
        <f aca="false">'Tabela II'!K25</f>
        <v>0</v>
      </c>
      <c r="L19" s="605" t="n">
        <f aca="false">'Tabela II'!L25</f>
        <v>0</v>
      </c>
      <c r="M19" s="605" t="n">
        <f aca="false">'Tabela II'!M25</f>
        <v>0</v>
      </c>
      <c r="N19" s="605" t="n">
        <f aca="false">'Tabela II'!N25</f>
        <v>0</v>
      </c>
      <c r="O19" s="605" t="str">
        <f aca="false">'Tabela II'!O25</f>
        <v/>
      </c>
      <c r="P19" s="605" t="str">
        <f aca="false">'Tabela II'!P25</f>
        <v/>
      </c>
      <c r="Q19" s="605" t="n">
        <f aca="false">'Tabela II'!Q25</f>
        <v>0</v>
      </c>
      <c r="R19" s="605" t="n">
        <f aca="false">'Tabela II'!R25</f>
        <v>0</v>
      </c>
      <c r="S19" s="605" t="n">
        <f aca="false">'Tabela II'!S25</f>
        <v>0</v>
      </c>
      <c r="T19" s="605" t="n">
        <f aca="false">'Tabela II'!T25</f>
        <v>0</v>
      </c>
      <c r="U19" s="605" t="str">
        <f aca="false">'Tabela II'!U25</f>
        <v/>
      </c>
      <c r="V19" s="605" t="str">
        <f aca="false">'Tabela II'!V25</f>
        <v/>
      </c>
    </row>
    <row r="20" s="607" customFormat="true" ht="15" hidden="false" customHeight="false" outlineLevel="0" collapsed="false">
      <c r="A20" s="595" t="n">
        <f aca="false">'Tabela I'!$K$1</f>
        <v>2020</v>
      </c>
      <c r="B20" s="595" t="n">
        <f aca="false">'Tabela I'!$K$2</f>
        <v>0</v>
      </c>
      <c r="C20" s="605" t="n">
        <f aca="false">'Tabela II'!B26</f>
        <v>0</v>
      </c>
      <c r="D20" s="605" t="n">
        <f aca="false">'Tabela II'!C26</f>
        <v>0</v>
      </c>
      <c r="E20" s="605" t="n">
        <f aca="false">'Tabela II'!D26</f>
        <v>0</v>
      </c>
      <c r="F20" s="605" t="n">
        <f aca="false">'Tabela II'!E26</f>
        <v>0</v>
      </c>
      <c r="G20" s="605" t="n">
        <f aca="false">'Tabela II'!G26</f>
        <v>0</v>
      </c>
      <c r="H20" s="605" t="n">
        <f aca="false">'Tabela II'!H26</f>
        <v>0</v>
      </c>
      <c r="I20" s="605" t="n">
        <f aca="false">'Tabela II'!I26</f>
        <v>0</v>
      </c>
      <c r="J20" s="605" t="n">
        <f aca="false">'Tabela II'!J26</f>
        <v>262</v>
      </c>
      <c r="K20" s="605" t="n">
        <f aca="false">'Tabela II'!K26</f>
        <v>0</v>
      </c>
      <c r="L20" s="605" t="n">
        <f aca="false">'Tabela II'!L26</f>
        <v>0</v>
      </c>
      <c r="M20" s="605" t="n">
        <f aca="false">'Tabela II'!M26</f>
        <v>0</v>
      </c>
      <c r="N20" s="605" t="n">
        <f aca="false">'Tabela II'!N26</f>
        <v>0</v>
      </c>
      <c r="O20" s="605" t="str">
        <f aca="false">'Tabela II'!O26</f>
        <v/>
      </c>
      <c r="P20" s="605" t="str">
        <f aca="false">'Tabela II'!P26</f>
        <v/>
      </c>
      <c r="Q20" s="605" t="n">
        <f aca="false">'Tabela II'!Q26</f>
        <v>0</v>
      </c>
      <c r="R20" s="605" t="n">
        <f aca="false">'Tabela II'!R26</f>
        <v>0</v>
      </c>
      <c r="S20" s="605" t="n">
        <f aca="false">'Tabela II'!S26</f>
        <v>0</v>
      </c>
      <c r="T20" s="605" t="n">
        <f aca="false">'Tabela II'!T26</f>
        <v>0</v>
      </c>
      <c r="U20" s="605" t="str">
        <f aca="false">'Tabela II'!U26</f>
        <v/>
      </c>
      <c r="V20" s="605" t="str">
        <f aca="false">'Tabela II'!V26</f>
        <v/>
      </c>
    </row>
    <row r="21" s="607" customFormat="true" ht="15" hidden="false" customHeight="false" outlineLevel="0" collapsed="false">
      <c r="A21" s="595" t="n">
        <f aca="false">'Tabela I'!$K$1</f>
        <v>2020</v>
      </c>
      <c r="B21" s="595" t="n">
        <f aca="false">'Tabela I'!$K$2</f>
        <v>0</v>
      </c>
      <c r="C21" s="605" t="n">
        <f aca="false">'Tabela II'!B27</f>
        <v>0</v>
      </c>
      <c r="D21" s="605" t="n">
        <f aca="false">'Tabela II'!C27</f>
        <v>0</v>
      </c>
      <c r="E21" s="605" t="n">
        <f aca="false">'Tabela II'!D27</f>
        <v>0</v>
      </c>
      <c r="F21" s="605" t="n">
        <f aca="false">'Tabela II'!E27</f>
        <v>0</v>
      </c>
      <c r="G21" s="605" t="n">
        <f aca="false">'Tabela II'!G27</f>
        <v>0</v>
      </c>
      <c r="H21" s="605" t="n">
        <f aca="false">'Tabela II'!H27</f>
        <v>0</v>
      </c>
      <c r="I21" s="605" t="n">
        <f aca="false">'Tabela II'!I27</f>
        <v>0</v>
      </c>
      <c r="J21" s="605" t="n">
        <f aca="false">'Tabela II'!J27</f>
        <v>262</v>
      </c>
      <c r="K21" s="605" t="n">
        <f aca="false">'Tabela II'!K27</f>
        <v>0</v>
      </c>
      <c r="L21" s="605" t="n">
        <f aca="false">'Tabela II'!L27</f>
        <v>0</v>
      </c>
      <c r="M21" s="605" t="n">
        <f aca="false">'Tabela II'!M27</f>
        <v>0</v>
      </c>
      <c r="N21" s="605" t="n">
        <f aca="false">'Tabela II'!N27</f>
        <v>0</v>
      </c>
      <c r="O21" s="605" t="str">
        <f aca="false">'Tabela II'!O27</f>
        <v/>
      </c>
      <c r="P21" s="605" t="str">
        <f aca="false">'Tabela II'!P27</f>
        <v/>
      </c>
      <c r="Q21" s="605" t="n">
        <f aca="false">'Tabela II'!Q27</f>
        <v>0</v>
      </c>
      <c r="R21" s="605" t="n">
        <f aca="false">'Tabela II'!R27</f>
        <v>0</v>
      </c>
      <c r="S21" s="605" t="n">
        <f aca="false">'Tabela II'!S27</f>
        <v>0</v>
      </c>
      <c r="T21" s="605" t="n">
        <f aca="false">'Tabela II'!T27</f>
        <v>0</v>
      </c>
      <c r="U21" s="605" t="str">
        <f aca="false">'Tabela II'!U27</f>
        <v/>
      </c>
      <c r="V21" s="605" t="str">
        <f aca="false">'Tabela II'!V27</f>
        <v/>
      </c>
    </row>
    <row r="22" s="607" customFormat="true" ht="15" hidden="false" customHeight="false" outlineLevel="0" collapsed="false">
      <c r="A22" s="595" t="n">
        <f aca="false">'Tabela I'!$K$1</f>
        <v>2020</v>
      </c>
      <c r="B22" s="595" t="n">
        <f aca="false">'Tabela I'!$K$2</f>
        <v>0</v>
      </c>
      <c r="C22" s="605" t="n">
        <f aca="false">'Tabela II'!B28</f>
        <v>0</v>
      </c>
      <c r="D22" s="605" t="n">
        <f aca="false">'Tabela II'!C28</f>
        <v>0</v>
      </c>
      <c r="E22" s="605" t="n">
        <f aca="false">'Tabela II'!D28</f>
        <v>0</v>
      </c>
      <c r="F22" s="605" t="n">
        <f aca="false">'Tabela II'!E28</f>
        <v>0</v>
      </c>
      <c r="G22" s="605" t="n">
        <f aca="false">'Tabela II'!G28</f>
        <v>0</v>
      </c>
      <c r="H22" s="605" t="n">
        <f aca="false">'Tabela II'!H28</f>
        <v>0</v>
      </c>
      <c r="I22" s="605" t="n">
        <f aca="false">'Tabela II'!I28</f>
        <v>0</v>
      </c>
      <c r="J22" s="605" t="n">
        <f aca="false">'Tabela II'!J28</f>
        <v>262</v>
      </c>
      <c r="K22" s="605" t="n">
        <f aca="false">'Tabela II'!K28</f>
        <v>0</v>
      </c>
      <c r="L22" s="605" t="n">
        <f aca="false">'Tabela II'!L28</f>
        <v>0</v>
      </c>
      <c r="M22" s="605" t="n">
        <f aca="false">'Tabela II'!M28</f>
        <v>0</v>
      </c>
      <c r="N22" s="605" t="n">
        <f aca="false">'Tabela II'!N28</f>
        <v>0</v>
      </c>
      <c r="O22" s="605" t="str">
        <f aca="false">'Tabela II'!O28</f>
        <v/>
      </c>
      <c r="P22" s="605" t="str">
        <f aca="false">'Tabela II'!P28</f>
        <v/>
      </c>
      <c r="Q22" s="605" t="n">
        <f aca="false">'Tabela II'!Q28</f>
        <v>0</v>
      </c>
      <c r="R22" s="605" t="n">
        <f aca="false">'Tabela II'!R28</f>
        <v>0</v>
      </c>
      <c r="S22" s="605" t="n">
        <f aca="false">'Tabela II'!S28</f>
        <v>0</v>
      </c>
      <c r="T22" s="605" t="n">
        <f aca="false">'Tabela II'!T28</f>
        <v>0</v>
      </c>
      <c r="U22" s="605" t="str">
        <f aca="false">'Tabela II'!U28</f>
        <v/>
      </c>
      <c r="V22" s="605" t="str">
        <f aca="false">'Tabela II'!V28</f>
        <v/>
      </c>
    </row>
    <row r="23" s="607" customFormat="true" ht="15" hidden="false" customHeight="false" outlineLevel="0" collapsed="false">
      <c r="A23" s="595" t="n">
        <f aca="false">'Tabela I'!$K$1</f>
        <v>2020</v>
      </c>
      <c r="B23" s="595" t="n">
        <f aca="false">'Tabela I'!$K$2</f>
        <v>0</v>
      </c>
      <c r="C23" s="605" t="n">
        <f aca="false">'Tabela II'!B29</f>
        <v>0</v>
      </c>
      <c r="D23" s="605" t="n">
        <f aca="false">'Tabela II'!C29</f>
        <v>0</v>
      </c>
      <c r="E23" s="605" t="n">
        <f aca="false">'Tabela II'!D29</f>
        <v>0</v>
      </c>
      <c r="F23" s="605" t="n">
        <f aca="false">'Tabela II'!E29</f>
        <v>0</v>
      </c>
      <c r="G23" s="605" t="n">
        <f aca="false">'Tabela II'!G29</f>
        <v>0</v>
      </c>
      <c r="H23" s="605" t="n">
        <f aca="false">'Tabela II'!H29</f>
        <v>0</v>
      </c>
      <c r="I23" s="605" t="n">
        <f aca="false">'Tabela II'!I29</f>
        <v>0</v>
      </c>
      <c r="J23" s="605" t="n">
        <f aca="false">'Tabela II'!J29</f>
        <v>262</v>
      </c>
      <c r="K23" s="605" t="n">
        <f aca="false">'Tabela II'!K29</f>
        <v>0</v>
      </c>
      <c r="L23" s="605" t="n">
        <f aca="false">'Tabela II'!L29</f>
        <v>0</v>
      </c>
      <c r="M23" s="605" t="n">
        <f aca="false">'Tabela II'!M29</f>
        <v>0</v>
      </c>
      <c r="N23" s="605" t="n">
        <f aca="false">'Tabela II'!N29</f>
        <v>0</v>
      </c>
      <c r="O23" s="605" t="str">
        <f aca="false">'Tabela II'!O29</f>
        <v/>
      </c>
      <c r="P23" s="605" t="str">
        <f aca="false">'Tabela II'!P29</f>
        <v/>
      </c>
      <c r="Q23" s="605" t="n">
        <f aca="false">'Tabela II'!Q29</f>
        <v>0</v>
      </c>
      <c r="R23" s="605" t="n">
        <f aca="false">'Tabela II'!R29</f>
        <v>0</v>
      </c>
      <c r="S23" s="605" t="n">
        <f aca="false">'Tabela II'!S29</f>
        <v>0</v>
      </c>
      <c r="T23" s="605" t="n">
        <f aca="false">'Tabela II'!T29</f>
        <v>0</v>
      </c>
      <c r="U23" s="605" t="str">
        <f aca="false">'Tabela II'!U29</f>
        <v/>
      </c>
      <c r="V23" s="605" t="str">
        <f aca="false">'Tabela II'!V29</f>
        <v/>
      </c>
    </row>
    <row r="24" s="607" customFormat="true" ht="15" hidden="false" customHeight="false" outlineLevel="0" collapsed="false">
      <c r="A24" s="595" t="n">
        <f aca="false">'Tabela I'!$K$1</f>
        <v>2020</v>
      </c>
      <c r="B24" s="595" t="n">
        <f aca="false">'Tabela I'!$K$2</f>
        <v>0</v>
      </c>
      <c r="C24" s="605" t="n">
        <f aca="false">'Tabela II'!B30</f>
        <v>0</v>
      </c>
      <c r="D24" s="605" t="n">
        <f aca="false">'Tabela II'!C30</f>
        <v>0</v>
      </c>
      <c r="E24" s="605" t="n">
        <f aca="false">'Tabela II'!D30</f>
        <v>0</v>
      </c>
      <c r="F24" s="605" t="n">
        <f aca="false">'Tabela II'!E30</f>
        <v>0</v>
      </c>
      <c r="G24" s="605" t="n">
        <f aca="false">'Tabela II'!G30</f>
        <v>0</v>
      </c>
      <c r="H24" s="605" t="n">
        <f aca="false">'Tabela II'!H30</f>
        <v>0</v>
      </c>
      <c r="I24" s="605" t="n">
        <f aca="false">'Tabela II'!I30</f>
        <v>0</v>
      </c>
      <c r="J24" s="605" t="n">
        <f aca="false">'Tabela II'!J30</f>
        <v>262</v>
      </c>
      <c r="K24" s="605" t="n">
        <f aca="false">'Tabela II'!K30</f>
        <v>0</v>
      </c>
      <c r="L24" s="605" t="n">
        <f aca="false">'Tabela II'!L30</f>
        <v>0</v>
      </c>
      <c r="M24" s="605" t="n">
        <f aca="false">'Tabela II'!M30</f>
        <v>0</v>
      </c>
      <c r="N24" s="605" t="n">
        <f aca="false">'Tabela II'!N30</f>
        <v>0</v>
      </c>
      <c r="O24" s="605" t="str">
        <f aca="false">'Tabela II'!O30</f>
        <v/>
      </c>
      <c r="P24" s="605" t="str">
        <f aca="false">'Tabela II'!P30</f>
        <v/>
      </c>
      <c r="Q24" s="605" t="n">
        <f aca="false">'Tabela II'!Q30</f>
        <v>0</v>
      </c>
      <c r="R24" s="605" t="n">
        <f aca="false">'Tabela II'!R30</f>
        <v>0</v>
      </c>
      <c r="S24" s="605" t="n">
        <f aca="false">'Tabela II'!S30</f>
        <v>0</v>
      </c>
      <c r="T24" s="605" t="n">
        <f aca="false">'Tabela II'!T30</f>
        <v>0</v>
      </c>
      <c r="U24" s="605" t="str">
        <f aca="false">'Tabela II'!U30</f>
        <v/>
      </c>
      <c r="V24" s="605" t="str">
        <f aca="false">'Tabela II'!V30</f>
        <v/>
      </c>
    </row>
    <row r="25" s="607" customFormat="true" ht="15" hidden="false" customHeight="false" outlineLevel="0" collapsed="false">
      <c r="A25" s="595" t="n">
        <f aca="false">'Tabela I'!$K$1</f>
        <v>2020</v>
      </c>
      <c r="B25" s="595" t="n">
        <f aca="false">'Tabela I'!$K$2</f>
        <v>0</v>
      </c>
      <c r="C25" s="605" t="n">
        <f aca="false">'Tabela II'!B31</f>
        <v>0</v>
      </c>
      <c r="D25" s="605" t="n">
        <f aca="false">'Tabela II'!C31</f>
        <v>0</v>
      </c>
      <c r="E25" s="605" t="n">
        <f aca="false">'Tabela II'!D31</f>
        <v>0</v>
      </c>
      <c r="F25" s="605" t="n">
        <f aca="false">'Tabela II'!E31</f>
        <v>0</v>
      </c>
      <c r="G25" s="605" t="n">
        <f aca="false">'Tabela II'!G31</f>
        <v>0</v>
      </c>
      <c r="H25" s="605" t="n">
        <f aca="false">'Tabela II'!H31</f>
        <v>0</v>
      </c>
      <c r="I25" s="605" t="n">
        <f aca="false">'Tabela II'!I31</f>
        <v>0</v>
      </c>
      <c r="J25" s="605" t="n">
        <f aca="false">'Tabela II'!J31</f>
        <v>262</v>
      </c>
      <c r="K25" s="605" t="n">
        <f aca="false">'Tabela II'!K31</f>
        <v>0</v>
      </c>
      <c r="L25" s="605" t="n">
        <f aca="false">'Tabela II'!L31</f>
        <v>0</v>
      </c>
      <c r="M25" s="605" t="n">
        <f aca="false">'Tabela II'!M31</f>
        <v>0</v>
      </c>
      <c r="N25" s="605" t="n">
        <f aca="false">'Tabela II'!N31</f>
        <v>0</v>
      </c>
      <c r="O25" s="605" t="str">
        <f aca="false">'Tabela II'!O31</f>
        <v/>
      </c>
      <c r="P25" s="605" t="str">
        <f aca="false">'Tabela II'!P31</f>
        <v/>
      </c>
      <c r="Q25" s="605" t="n">
        <f aca="false">'Tabela II'!Q31</f>
        <v>0</v>
      </c>
      <c r="R25" s="605" t="n">
        <f aca="false">'Tabela II'!R31</f>
        <v>0</v>
      </c>
      <c r="S25" s="605" t="n">
        <f aca="false">'Tabela II'!S31</f>
        <v>0</v>
      </c>
      <c r="T25" s="605" t="n">
        <f aca="false">'Tabela II'!T31</f>
        <v>0</v>
      </c>
      <c r="U25" s="605" t="str">
        <f aca="false">'Tabela II'!U31</f>
        <v/>
      </c>
      <c r="V25" s="605" t="str">
        <f aca="false">'Tabela II'!V31</f>
        <v/>
      </c>
    </row>
    <row r="26" s="607" customFormat="true" ht="15" hidden="false" customHeight="false" outlineLevel="0" collapsed="false">
      <c r="A26" s="595" t="n">
        <f aca="false">'Tabela I'!$K$1</f>
        <v>2020</v>
      </c>
      <c r="B26" s="595" t="n">
        <f aca="false">'Tabela I'!$K$2</f>
        <v>0</v>
      </c>
      <c r="C26" s="605" t="n">
        <f aca="false">'Tabela II'!B32</f>
        <v>0</v>
      </c>
      <c r="D26" s="605" t="n">
        <f aca="false">'Tabela II'!C32</f>
        <v>0</v>
      </c>
      <c r="E26" s="605" t="n">
        <f aca="false">'Tabela II'!D32</f>
        <v>0</v>
      </c>
      <c r="F26" s="605" t="n">
        <f aca="false">'Tabela II'!E32</f>
        <v>0</v>
      </c>
      <c r="G26" s="605" t="n">
        <f aca="false">'Tabela II'!G32</f>
        <v>0</v>
      </c>
      <c r="H26" s="605" t="n">
        <f aca="false">'Tabela II'!H32</f>
        <v>0</v>
      </c>
      <c r="I26" s="605" t="n">
        <f aca="false">'Tabela II'!I32</f>
        <v>0</v>
      </c>
      <c r="J26" s="605" t="n">
        <f aca="false">'Tabela II'!J32</f>
        <v>262</v>
      </c>
      <c r="K26" s="605" t="n">
        <f aca="false">'Tabela II'!K32</f>
        <v>0</v>
      </c>
      <c r="L26" s="605" t="n">
        <f aca="false">'Tabela II'!L32</f>
        <v>0</v>
      </c>
      <c r="M26" s="605" t="n">
        <f aca="false">'Tabela II'!M32</f>
        <v>0</v>
      </c>
      <c r="N26" s="605" t="n">
        <f aca="false">'Tabela II'!N32</f>
        <v>0</v>
      </c>
      <c r="O26" s="605" t="str">
        <f aca="false">'Tabela II'!O32</f>
        <v/>
      </c>
      <c r="P26" s="605" t="str">
        <f aca="false">'Tabela II'!P32</f>
        <v/>
      </c>
      <c r="Q26" s="605" t="n">
        <f aca="false">'Tabela II'!Q32</f>
        <v>0</v>
      </c>
      <c r="R26" s="605" t="n">
        <f aca="false">'Tabela II'!R32</f>
        <v>0</v>
      </c>
      <c r="S26" s="605" t="n">
        <f aca="false">'Tabela II'!S32</f>
        <v>0</v>
      </c>
      <c r="T26" s="605" t="n">
        <f aca="false">'Tabela II'!T32</f>
        <v>0</v>
      </c>
      <c r="U26" s="605" t="str">
        <f aca="false">'Tabela II'!U32</f>
        <v/>
      </c>
      <c r="V26" s="605" t="str">
        <f aca="false">'Tabela II'!V32</f>
        <v/>
      </c>
    </row>
    <row r="27" s="607" customFormat="true" ht="15" hidden="false" customHeight="false" outlineLevel="0" collapsed="false">
      <c r="A27" s="595" t="n">
        <f aca="false">'Tabela I'!$K$1</f>
        <v>2020</v>
      </c>
      <c r="B27" s="595" t="n">
        <f aca="false">'Tabela I'!$K$2</f>
        <v>0</v>
      </c>
      <c r="C27" s="605" t="n">
        <f aca="false">'Tabela II'!B33</f>
        <v>0</v>
      </c>
      <c r="D27" s="605" t="n">
        <f aca="false">'Tabela II'!C33</f>
        <v>0</v>
      </c>
      <c r="E27" s="605" t="n">
        <f aca="false">'Tabela II'!D33</f>
        <v>0</v>
      </c>
      <c r="F27" s="605" t="n">
        <f aca="false">'Tabela II'!E33</f>
        <v>0</v>
      </c>
      <c r="G27" s="605" t="n">
        <f aca="false">'Tabela II'!G33</f>
        <v>0</v>
      </c>
      <c r="H27" s="605" t="n">
        <f aca="false">'Tabela II'!H33</f>
        <v>0</v>
      </c>
      <c r="I27" s="605" t="n">
        <f aca="false">'Tabela II'!I33</f>
        <v>0</v>
      </c>
      <c r="J27" s="605" t="n">
        <f aca="false">'Tabela II'!J33</f>
        <v>262</v>
      </c>
      <c r="K27" s="605" t="n">
        <f aca="false">'Tabela II'!K33</f>
        <v>0</v>
      </c>
      <c r="L27" s="605" t="n">
        <f aca="false">'Tabela II'!L33</f>
        <v>0</v>
      </c>
      <c r="M27" s="605" t="n">
        <f aca="false">'Tabela II'!M33</f>
        <v>0</v>
      </c>
      <c r="N27" s="605" t="n">
        <f aca="false">'Tabela II'!N33</f>
        <v>0</v>
      </c>
      <c r="O27" s="605" t="str">
        <f aca="false">'Tabela II'!O33</f>
        <v/>
      </c>
      <c r="P27" s="605" t="str">
        <f aca="false">'Tabela II'!P33</f>
        <v/>
      </c>
      <c r="Q27" s="605" t="n">
        <f aca="false">'Tabela II'!Q33</f>
        <v>0</v>
      </c>
      <c r="R27" s="605" t="n">
        <f aca="false">'Tabela II'!R33</f>
        <v>0</v>
      </c>
      <c r="S27" s="605" t="n">
        <f aca="false">'Tabela II'!S33</f>
        <v>0</v>
      </c>
      <c r="T27" s="605" t="n">
        <f aca="false">'Tabela II'!T33</f>
        <v>0</v>
      </c>
      <c r="U27" s="605" t="str">
        <f aca="false">'Tabela II'!U33</f>
        <v/>
      </c>
      <c r="V27" s="605" t="str">
        <f aca="false">'Tabela II'!V33</f>
        <v/>
      </c>
    </row>
    <row r="28" s="607" customFormat="true" ht="15" hidden="false" customHeight="false" outlineLevel="0" collapsed="false">
      <c r="A28" s="595" t="n">
        <f aca="false">'Tabela I'!$K$1</f>
        <v>2020</v>
      </c>
      <c r="B28" s="595" t="n">
        <f aca="false">'Tabela I'!$K$2</f>
        <v>0</v>
      </c>
      <c r="C28" s="605" t="n">
        <f aca="false">'Tabela II'!B34</f>
        <v>0</v>
      </c>
      <c r="D28" s="605" t="n">
        <f aca="false">'Tabela II'!C34</f>
        <v>0</v>
      </c>
      <c r="E28" s="605" t="n">
        <f aca="false">'Tabela II'!D34</f>
        <v>0</v>
      </c>
      <c r="F28" s="605" t="n">
        <f aca="false">'Tabela II'!E34</f>
        <v>0</v>
      </c>
      <c r="G28" s="605" t="n">
        <f aca="false">'Tabela II'!G34</f>
        <v>0</v>
      </c>
      <c r="H28" s="605" t="n">
        <f aca="false">'Tabela II'!H34</f>
        <v>0</v>
      </c>
      <c r="I28" s="605" t="n">
        <f aca="false">'Tabela II'!I34</f>
        <v>0</v>
      </c>
      <c r="J28" s="605" t="n">
        <f aca="false">'Tabela II'!J34</f>
        <v>262</v>
      </c>
      <c r="K28" s="605" t="n">
        <f aca="false">'Tabela II'!K34</f>
        <v>0</v>
      </c>
      <c r="L28" s="605" t="n">
        <f aca="false">'Tabela II'!L34</f>
        <v>0</v>
      </c>
      <c r="M28" s="605" t="n">
        <f aca="false">'Tabela II'!M34</f>
        <v>0</v>
      </c>
      <c r="N28" s="605" t="n">
        <f aca="false">'Tabela II'!N34</f>
        <v>0</v>
      </c>
      <c r="O28" s="605" t="str">
        <f aca="false">'Tabela II'!O34</f>
        <v/>
      </c>
      <c r="P28" s="605" t="str">
        <f aca="false">'Tabela II'!P34</f>
        <v/>
      </c>
      <c r="Q28" s="605" t="n">
        <f aca="false">'Tabela II'!Q34</f>
        <v>0</v>
      </c>
      <c r="R28" s="605" t="n">
        <f aca="false">'Tabela II'!R34</f>
        <v>0</v>
      </c>
      <c r="S28" s="605" t="n">
        <f aca="false">'Tabela II'!S34</f>
        <v>0</v>
      </c>
      <c r="T28" s="605" t="n">
        <f aca="false">'Tabela II'!T34</f>
        <v>0</v>
      </c>
      <c r="U28" s="605" t="str">
        <f aca="false">'Tabela II'!U34</f>
        <v/>
      </c>
      <c r="V28" s="605" t="str">
        <f aca="false">'Tabela II'!V34</f>
        <v/>
      </c>
    </row>
    <row r="29" s="607" customFormat="true" ht="15" hidden="false" customHeight="false" outlineLevel="0" collapsed="false">
      <c r="A29" s="595" t="n">
        <f aca="false">'Tabela I'!$K$1</f>
        <v>2020</v>
      </c>
      <c r="B29" s="595" t="n">
        <f aca="false">'Tabela I'!$K$2</f>
        <v>0</v>
      </c>
      <c r="C29" s="605" t="n">
        <f aca="false">'Tabela II'!B35</f>
        <v>0</v>
      </c>
      <c r="D29" s="605" t="n">
        <f aca="false">'Tabela II'!C35</f>
        <v>0</v>
      </c>
      <c r="E29" s="605" t="n">
        <f aca="false">'Tabela II'!D35</f>
        <v>0</v>
      </c>
      <c r="F29" s="605" t="n">
        <f aca="false">'Tabela II'!E35</f>
        <v>0</v>
      </c>
      <c r="G29" s="605" t="n">
        <f aca="false">'Tabela II'!G35</f>
        <v>0</v>
      </c>
      <c r="H29" s="605" t="n">
        <f aca="false">'Tabela II'!H35</f>
        <v>0</v>
      </c>
      <c r="I29" s="605" t="n">
        <f aca="false">'Tabela II'!I35</f>
        <v>0</v>
      </c>
      <c r="J29" s="605" t="n">
        <f aca="false">'Tabela II'!J35</f>
        <v>262</v>
      </c>
      <c r="K29" s="605" t="n">
        <f aca="false">'Tabela II'!K35</f>
        <v>0</v>
      </c>
      <c r="L29" s="605" t="n">
        <f aca="false">'Tabela II'!L35</f>
        <v>0</v>
      </c>
      <c r="M29" s="605" t="n">
        <f aca="false">'Tabela II'!M35</f>
        <v>0</v>
      </c>
      <c r="N29" s="605" t="n">
        <f aca="false">'Tabela II'!N35</f>
        <v>0</v>
      </c>
      <c r="O29" s="605" t="str">
        <f aca="false">'Tabela II'!O35</f>
        <v/>
      </c>
      <c r="P29" s="605" t="str">
        <f aca="false">'Tabela II'!P35</f>
        <v/>
      </c>
      <c r="Q29" s="605" t="n">
        <f aca="false">'Tabela II'!Q35</f>
        <v>0</v>
      </c>
      <c r="R29" s="605" t="n">
        <f aca="false">'Tabela II'!R35</f>
        <v>0</v>
      </c>
      <c r="S29" s="605" t="n">
        <f aca="false">'Tabela II'!S35</f>
        <v>0</v>
      </c>
      <c r="T29" s="605" t="n">
        <f aca="false">'Tabela II'!T35</f>
        <v>0</v>
      </c>
      <c r="U29" s="605" t="str">
        <f aca="false">'Tabela II'!U35</f>
        <v/>
      </c>
      <c r="V29" s="605" t="str">
        <f aca="false">'Tabela II'!V35</f>
        <v/>
      </c>
    </row>
    <row r="30" s="607" customFormat="true" ht="15" hidden="false" customHeight="false" outlineLevel="0" collapsed="false">
      <c r="A30" s="595" t="n">
        <f aca="false">'Tabela I'!$K$1</f>
        <v>2020</v>
      </c>
      <c r="B30" s="595" t="n">
        <f aca="false">'Tabela I'!$K$2</f>
        <v>0</v>
      </c>
      <c r="C30" s="605" t="n">
        <f aca="false">'Tabela II'!B36</f>
        <v>0</v>
      </c>
      <c r="D30" s="605" t="n">
        <f aca="false">'Tabela II'!C36</f>
        <v>0</v>
      </c>
      <c r="E30" s="605" t="n">
        <f aca="false">'Tabela II'!D36</f>
        <v>0</v>
      </c>
      <c r="F30" s="605" t="n">
        <f aca="false">'Tabela II'!E36</f>
        <v>0</v>
      </c>
      <c r="G30" s="605" t="n">
        <f aca="false">'Tabela II'!G36</f>
        <v>0</v>
      </c>
      <c r="H30" s="605" t="n">
        <f aca="false">'Tabela II'!H36</f>
        <v>0</v>
      </c>
      <c r="I30" s="605" t="n">
        <f aca="false">'Tabela II'!I36</f>
        <v>0</v>
      </c>
      <c r="J30" s="605" t="n">
        <f aca="false">'Tabela II'!J36</f>
        <v>262</v>
      </c>
      <c r="K30" s="605" t="n">
        <f aca="false">'Tabela II'!K36</f>
        <v>0</v>
      </c>
      <c r="L30" s="605" t="n">
        <f aca="false">'Tabela II'!L36</f>
        <v>0</v>
      </c>
      <c r="M30" s="605" t="n">
        <f aca="false">'Tabela II'!M36</f>
        <v>0</v>
      </c>
      <c r="N30" s="605" t="n">
        <f aca="false">'Tabela II'!N36</f>
        <v>0</v>
      </c>
      <c r="O30" s="605" t="str">
        <f aca="false">'Tabela II'!O36</f>
        <v/>
      </c>
      <c r="P30" s="605" t="str">
        <f aca="false">'Tabela II'!P36</f>
        <v/>
      </c>
      <c r="Q30" s="605" t="n">
        <f aca="false">'Tabela II'!Q36</f>
        <v>0</v>
      </c>
      <c r="R30" s="605" t="n">
        <f aca="false">'Tabela II'!R36</f>
        <v>0</v>
      </c>
      <c r="S30" s="605" t="n">
        <f aca="false">'Tabela II'!S36</f>
        <v>0</v>
      </c>
      <c r="T30" s="605" t="n">
        <f aca="false">'Tabela II'!T36</f>
        <v>0</v>
      </c>
      <c r="U30" s="605" t="str">
        <f aca="false">'Tabela II'!U36</f>
        <v/>
      </c>
      <c r="V30" s="605" t="str">
        <f aca="false">'Tabela II'!V36</f>
        <v/>
      </c>
    </row>
    <row r="31" s="607" customFormat="true" ht="15" hidden="false" customHeight="false" outlineLevel="0" collapsed="false">
      <c r="A31" s="595" t="n">
        <f aca="false">'Tabela I'!$K$1</f>
        <v>2020</v>
      </c>
      <c r="B31" s="595" t="n">
        <f aca="false">'Tabela I'!$K$2</f>
        <v>0</v>
      </c>
      <c r="C31" s="605" t="n">
        <f aca="false">'Tabela II'!B37</f>
        <v>0</v>
      </c>
      <c r="D31" s="605" t="n">
        <f aca="false">'Tabela II'!C37</f>
        <v>0</v>
      </c>
      <c r="E31" s="605" t="n">
        <f aca="false">'Tabela II'!D37</f>
        <v>0</v>
      </c>
      <c r="F31" s="605" t="n">
        <f aca="false">'Tabela II'!E37</f>
        <v>0</v>
      </c>
      <c r="G31" s="605" t="n">
        <f aca="false">'Tabela II'!G37</f>
        <v>0</v>
      </c>
      <c r="H31" s="605" t="n">
        <f aca="false">'Tabela II'!H37</f>
        <v>0</v>
      </c>
      <c r="I31" s="605" t="n">
        <f aca="false">'Tabela II'!I37</f>
        <v>0</v>
      </c>
      <c r="J31" s="605" t="n">
        <f aca="false">'Tabela II'!J37</f>
        <v>262</v>
      </c>
      <c r="K31" s="605" t="n">
        <f aca="false">'Tabela II'!K37</f>
        <v>0</v>
      </c>
      <c r="L31" s="605" t="n">
        <f aca="false">'Tabela II'!L37</f>
        <v>0</v>
      </c>
      <c r="M31" s="605" t="n">
        <f aca="false">'Tabela II'!M37</f>
        <v>0</v>
      </c>
      <c r="N31" s="605" t="n">
        <f aca="false">'Tabela II'!N37</f>
        <v>0</v>
      </c>
      <c r="O31" s="605" t="str">
        <f aca="false">'Tabela II'!O37</f>
        <v/>
      </c>
      <c r="P31" s="605" t="str">
        <f aca="false">'Tabela II'!P37</f>
        <v/>
      </c>
      <c r="Q31" s="605" t="n">
        <f aca="false">'Tabela II'!Q37</f>
        <v>0</v>
      </c>
      <c r="R31" s="605" t="n">
        <f aca="false">'Tabela II'!R37</f>
        <v>0</v>
      </c>
      <c r="S31" s="605" t="n">
        <f aca="false">'Tabela II'!S37</f>
        <v>0</v>
      </c>
      <c r="T31" s="605" t="n">
        <f aca="false">'Tabela II'!T37</f>
        <v>0</v>
      </c>
      <c r="U31" s="605" t="str">
        <f aca="false">'Tabela II'!U37</f>
        <v/>
      </c>
      <c r="V31" s="605" t="str">
        <f aca="false">'Tabela II'!V37</f>
        <v/>
      </c>
    </row>
    <row r="32" s="607" customFormat="true" ht="15" hidden="false" customHeight="false" outlineLevel="0" collapsed="false">
      <c r="A32" s="595" t="n">
        <f aca="false">'Tabela I'!$K$1</f>
        <v>2020</v>
      </c>
      <c r="B32" s="595" t="n">
        <f aca="false">'Tabela I'!$K$2</f>
        <v>0</v>
      </c>
      <c r="C32" s="605" t="n">
        <f aca="false">'Tabela II'!B38</f>
        <v>0</v>
      </c>
      <c r="D32" s="605" t="n">
        <f aca="false">'Tabela II'!C38</f>
        <v>0</v>
      </c>
      <c r="E32" s="605" t="n">
        <f aca="false">'Tabela II'!D38</f>
        <v>0</v>
      </c>
      <c r="F32" s="605" t="n">
        <f aca="false">'Tabela II'!E38</f>
        <v>0</v>
      </c>
      <c r="G32" s="605" t="n">
        <f aca="false">'Tabela II'!G38</f>
        <v>0</v>
      </c>
      <c r="H32" s="605" t="n">
        <f aca="false">'Tabela II'!H38</f>
        <v>0</v>
      </c>
      <c r="I32" s="605" t="n">
        <f aca="false">'Tabela II'!I38</f>
        <v>0</v>
      </c>
      <c r="J32" s="605" t="n">
        <f aca="false">'Tabela II'!J38</f>
        <v>262</v>
      </c>
      <c r="K32" s="605" t="n">
        <f aca="false">'Tabela II'!K38</f>
        <v>0</v>
      </c>
      <c r="L32" s="605" t="n">
        <f aca="false">'Tabela II'!L38</f>
        <v>0</v>
      </c>
      <c r="M32" s="605" t="n">
        <f aca="false">'Tabela II'!M38</f>
        <v>0</v>
      </c>
      <c r="N32" s="605" t="n">
        <f aca="false">'Tabela II'!N38</f>
        <v>0</v>
      </c>
      <c r="O32" s="605" t="str">
        <f aca="false">'Tabela II'!O38</f>
        <v/>
      </c>
      <c r="P32" s="605" t="str">
        <f aca="false">'Tabela II'!P38</f>
        <v/>
      </c>
      <c r="Q32" s="605" t="n">
        <f aca="false">'Tabela II'!Q38</f>
        <v>0</v>
      </c>
      <c r="R32" s="605" t="n">
        <f aca="false">'Tabela II'!R38</f>
        <v>0</v>
      </c>
      <c r="S32" s="605" t="n">
        <f aca="false">'Tabela II'!S38</f>
        <v>0</v>
      </c>
      <c r="T32" s="605" t="n">
        <f aca="false">'Tabela II'!T38</f>
        <v>0</v>
      </c>
      <c r="U32" s="605" t="str">
        <f aca="false">'Tabela II'!U38</f>
        <v/>
      </c>
      <c r="V32" s="605" t="str">
        <f aca="false">'Tabela II'!V38</f>
        <v/>
      </c>
    </row>
    <row r="33" s="607" customFormat="true" ht="15" hidden="false" customHeight="false" outlineLevel="0" collapsed="false">
      <c r="A33" s="595" t="n">
        <f aca="false">'Tabela I'!$K$1</f>
        <v>2020</v>
      </c>
      <c r="B33" s="595" t="n">
        <f aca="false">'Tabela I'!$K$2</f>
        <v>0</v>
      </c>
      <c r="C33" s="605" t="n">
        <f aca="false">'Tabela II'!B39</f>
        <v>0</v>
      </c>
      <c r="D33" s="605" t="n">
        <f aca="false">'Tabela II'!C39</f>
        <v>0</v>
      </c>
      <c r="E33" s="605" t="n">
        <f aca="false">'Tabela II'!D39</f>
        <v>0</v>
      </c>
      <c r="F33" s="605" t="n">
        <f aca="false">'Tabela II'!E39</f>
        <v>0</v>
      </c>
      <c r="G33" s="605" t="n">
        <f aca="false">'Tabela II'!G39</f>
        <v>0</v>
      </c>
      <c r="H33" s="605" t="n">
        <f aca="false">'Tabela II'!H39</f>
        <v>0</v>
      </c>
      <c r="I33" s="605" t="n">
        <f aca="false">'Tabela II'!I39</f>
        <v>0</v>
      </c>
      <c r="J33" s="605" t="n">
        <f aca="false">'Tabela II'!J39</f>
        <v>262</v>
      </c>
      <c r="K33" s="605" t="n">
        <f aca="false">'Tabela II'!K39</f>
        <v>0</v>
      </c>
      <c r="L33" s="605" t="n">
        <f aca="false">'Tabela II'!L39</f>
        <v>0</v>
      </c>
      <c r="M33" s="605" t="n">
        <f aca="false">'Tabela II'!M39</f>
        <v>0</v>
      </c>
      <c r="N33" s="605" t="n">
        <f aca="false">'Tabela II'!N39</f>
        <v>0</v>
      </c>
      <c r="O33" s="605" t="str">
        <f aca="false">'Tabela II'!O39</f>
        <v/>
      </c>
      <c r="P33" s="605" t="str">
        <f aca="false">'Tabela II'!P39</f>
        <v/>
      </c>
      <c r="Q33" s="605" t="n">
        <f aca="false">'Tabela II'!Q39</f>
        <v>0</v>
      </c>
      <c r="R33" s="605" t="n">
        <f aca="false">'Tabela II'!R39</f>
        <v>0</v>
      </c>
      <c r="S33" s="605" t="n">
        <f aca="false">'Tabela II'!S39</f>
        <v>0</v>
      </c>
      <c r="T33" s="605" t="n">
        <f aca="false">'Tabela II'!T39</f>
        <v>0</v>
      </c>
      <c r="U33" s="605" t="str">
        <f aca="false">'Tabela II'!U39</f>
        <v/>
      </c>
      <c r="V33" s="605" t="str">
        <f aca="false">'Tabela II'!V39</f>
        <v/>
      </c>
    </row>
    <row r="34" s="607" customFormat="true" ht="15" hidden="false" customHeight="false" outlineLevel="0" collapsed="false">
      <c r="A34" s="595" t="n">
        <f aca="false">'Tabela I'!$K$1</f>
        <v>2020</v>
      </c>
      <c r="B34" s="595" t="n">
        <f aca="false">'Tabela I'!$K$2</f>
        <v>0</v>
      </c>
      <c r="C34" s="605" t="n">
        <f aca="false">'Tabela II'!B40</f>
        <v>0</v>
      </c>
      <c r="D34" s="605" t="n">
        <f aca="false">'Tabela II'!C40</f>
        <v>0</v>
      </c>
      <c r="E34" s="605" t="n">
        <f aca="false">'Tabela II'!D40</f>
        <v>0</v>
      </c>
      <c r="F34" s="605" t="n">
        <f aca="false">'Tabela II'!E40</f>
        <v>0</v>
      </c>
      <c r="G34" s="605" t="n">
        <f aca="false">'Tabela II'!G40</f>
        <v>0</v>
      </c>
      <c r="H34" s="605" t="n">
        <f aca="false">'Tabela II'!H40</f>
        <v>0</v>
      </c>
      <c r="I34" s="605" t="n">
        <f aca="false">'Tabela II'!I40</f>
        <v>0</v>
      </c>
      <c r="J34" s="605" t="n">
        <f aca="false">'Tabela II'!J40</f>
        <v>262</v>
      </c>
      <c r="K34" s="605" t="n">
        <f aca="false">'Tabela II'!K40</f>
        <v>0</v>
      </c>
      <c r="L34" s="605" t="n">
        <f aca="false">'Tabela II'!L40</f>
        <v>0</v>
      </c>
      <c r="M34" s="605" t="n">
        <f aca="false">'Tabela II'!M40</f>
        <v>0</v>
      </c>
      <c r="N34" s="605" t="n">
        <f aca="false">'Tabela II'!N40</f>
        <v>0</v>
      </c>
      <c r="O34" s="605" t="str">
        <f aca="false">'Tabela II'!O40</f>
        <v/>
      </c>
      <c r="P34" s="605" t="str">
        <f aca="false">'Tabela II'!P40</f>
        <v/>
      </c>
      <c r="Q34" s="605" t="n">
        <f aca="false">'Tabela II'!Q40</f>
        <v>0</v>
      </c>
      <c r="R34" s="605" t="n">
        <f aca="false">'Tabela II'!R40</f>
        <v>0</v>
      </c>
      <c r="S34" s="605" t="n">
        <f aca="false">'Tabela II'!S40</f>
        <v>0</v>
      </c>
      <c r="T34" s="605" t="n">
        <f aca="false">'Tabela II'!T40</f>
        <v>0</v>
      </c>
      <c r="U34" s="605" t="str">
        <f aca="false">'Tabela II'!U40</f>
        <v/>
      </c>
      <c r="V34" s="605" t="str">
        <f aca="false">'Tabela II'!V40</f>
        <v/>
      </c>
    </row>
    <row r="35" s="607" customFormat="true" ht="15" hidden="false" customHeight="false" outlineLevel="0" collapsed="false">
      <c r="A35" s="595" t="n">
        <f aca="false">'Tabela I'!$K$1</f>
        <v>2020</v>
      </c>
      <c r="B35" s="595" t="n">
        <f aca="false">'Tabela I'!$K$2</f>
        <v>0</v>
      </c>
      <c r="C35" s="605" t="n">
        <f aca="false">'Tabela II'!B41</f>
        <v>0</v>
      </c>
      <c r="D35" s="605" t="n">
        <f aca="false">'Tabela II'!C41</f>
        <v>0</v>
      </c>
      <c r="E35" s="605" t="n">
        <f aca="false">'Tabela II'!D41</f>
        <v>0</v>
      </c>
      <c r="F35" s="605" t="n">
        <f aca="false">'Tabela II'!E41</f>
        <v>0</v>
      </c>
      <c r="G35" s="605" t="n">
        <f aca="false">'Tabela II'!G41</f>
        <v>0</v>
      </c>
      <c r="H35" s="605" t="n">
        <f aca="false">'Tabela II'!H41</f>
        <v>0</v>
      </c>
      <c r="I35" s="605" t="n">
        <f aca="false">'Tabela II'!I41</f>
        <v>0</v>
      </c>
      <c r="J35" s="605" t="n">
        <f aca="false">'Tabela II'!J41</f>
        <v>262</v>
      </c>
      <c r="K35" s="605" t="n">
        <f aca="false">'Tabela II'!K41</f>
        <v>0</v>
      </c>
      <c r="L35" s="605" t="n">
        <f aca="false">'Tabela II'!L41</f>
        <v>0</v>
      </c>
      <c r="M35" s="605" t="n">
        <f aca="false">'Tabela II'!M41</f>
        <v>0</v>
      </c>
      <c r="N35" s="605" t="n">
        <f aca="false">'Tabela II'!N41</f>
        <v>0</v>
      </c>
      <c r="O35" s="605" t="str">
        <f aca="false">'Tabela II'!O41</f>
        <v/>
      </c>
      <c r="P35" s="605" t="str">
        <f aca="false">'Tabela II'!P41</f>
        <v/>
      </c>
      <c r="Q35" s="605" t="n">
        <f aca="false">'Tabela II'!Q41</f>
        <v>0</v>
      </c>
      <c r="R35" s="605" t="n">
        <f aca="false">'Tabela II'!R41</f>
        <v>0</v>
      </c>
      <c r="S35" s="605" t="n">
        <f aca="false">'Tabela II'!S41</f>
        <v>0</v>
      </c>
      <c r="T35" s="605" t="n">
        <f aca="false">'Tabela II'!T41</f>
        <v>0</v>
      </c>
      <c r="U35" s="605" t="str">
        <f aca="false">'Tabela II'!U41</f>
        <v/>
      </c>
      <c r="V35" s="605" t="str">
        <f aca="false">'Tabela II'!V41</f>
        <v/>
      </c>
    </row>
    <row r="36" s="607" customFormat="true" ht="15" hidden="false" customHeight="false" outlineLevel="0" collapsed="false">
      <c r="A36" s="595" t="n">
        <f aca="false">'Tabela I'!$K$1</f>
        <v>2020</v>
      </c>
      <c r="B36" s="595" t="n">
        <f aca="false">'Tabela I'!$K$2</f>
        <v>0</v>
      </c>
      <c r="C36" s="605" t="n">
        <f aca="false">'Tabela II'!B42</f>
        <v>0</v>
      </c>
      <c r="D36" s="605" t="n">
        <f aca="false">'Tabela II'!C42</f>
        <v>0</v>
      </c>
      <c r="E36" s="605" t="n">
        <f aca="false">'Tabela II'!D42</f>
        <v>0</v>
      </c>
      <c r="F36" s="605" t="n">
        <f aca="false">'Tabela II'!E42</f>
        <v>0</v>
      </c>
      <c r="G36" s="605" t="n">
        <f aca="false">'Tabela II'!G42</f>
        <v>0</v>
      </c>
      <c r="H36" s="605" t="n">
        <f aca="false">'Tabela II'!H42</f>
        <v>0</v>
      </c>
      <c r="I36" s="605" t="n">
        <f aca="false">'Tabela II'!I42</f>
        <v>0</v>
      </c>
      <c r="J36" s="605" t="n">
        <f aca="false">'Tabela II'!J42</f>
        <v>262</v>
      </c>
      <c r="K36" s="605" t="n">
        <f aca="false">'Tabela II'!K42</f>
        <v>0</v>
      </c>
      <c r="L36" s="605" t="n">
        <f aca="false">'Tabela II'!L42</f>
        <v>0</v>
      </c>
      <c r="M36" s="605" t="n">
        <f aca="false">'Tabela II'!M42</f>
        <v>0</v>
      </c>
      <c r="N36" s="605" t="n">
        <f aca="false">'Tabela II'!N42</f>
        <v>0</v>
      </c>
      <c r="O36" s="605" t="str">
        <f aca="false">'Tabela II'!O42</f>
        <v/>
      </c>
      <c r="P36" s="605" t="str">
        <f aca="false">'Tabela II'!P42</f>
        <v/>
      </c>
      <c r="Q36" s="605" t="n">
        <f aca="false">'Tabela II'!Q42</f>
        <v>0</v>
      </c>
      <c r="R36" s="605" t="n">
        <f aca="false">'Tabela II'!R42</f>
        <v>0</v>
      </c>
      <c r="S36" s="605" t="n">
        <f aca="false">'Tabela II'!S42</f>
        <v>0</v>
      </c>
      <c r="T36" s="605" t="n">
        <f aca="false">'Tabela II'!T42</f>
        <v>0</v>
      </c>
      <c r="U36" s="605" t="str">
        <f aca="false">'Tabela II'!U42</f>
        <v/>
      </c>
      <c r="V36" s="605" t="str">
        <f aca="false">'Tabela II'!V42</f>
        <v/>
      </c>
    </row>
    <row r="37" s="607" customFormat="true" ht="15" hidden="false" customHeight="false" outlineLevel="0" collapsed="false">
      <c r="A37" s="595" t="n">
        <f aca="false">'Tabela I'!$K$1</f>
        <v>2020</v>
      </c>
      <c r="B37" s="595" t="n">
        <f aca="false">'Tabela I'!$K$2</f>
        <v>0</v>
      </c>
      <c r="C37" s="605" t="n">
        <f aca="false">'Tabela II'!B43</f>
        <v>0</v>
      </c>
      <c r="D37" s="605" t="n">
        <f aca="false">'Tabela II'!C43</f>
        <v>0</v>
      </c>
      <c r="E37" s="605" t="n">
        <f aca="false">'Tabela II'!D43</f>
        <v>0</v>
      </c>
      <c r="F37" s="605" t="n">
        <f aca="false">'Tabela II'!E43</f>
        <v>0</v>
      </c>
      <c r="G37" s="605" t="n">
        <f aca="false">'Tabela II'!G43</f>
        <v>0</v>
      </c>
      <c r="H37" s="605" t="n">
        <f aca="false">'Tabela II'!H43</f>
        <v>0</v>
      </c>
      <c r="I37" s="605" t="n">
        <f aca="false">'Tabela II'!I43</f>
        <v>0</v>
      </c>
      <c r="J37" s="605" t="n">
        <f aca="false">'Tabela II'!J43</f>
        <v>262</v>
      </c>
      <c r="K37" s="605" t="n">
        <f aca="false">'Tabela II'!K43</f>
        <v>0</v>
      </c>
      <c r="L37" s="605" t="n">
        <f aca="false">'Tabela II'!L43</f>
        <v>0</v>
      </c>
      <c r="M37" s="605" t="n">
        <f aca="false">'Tabela II'!M43</f>
        <v>0</v>
      </c>
      <c r="N37" s="605" t="n">
        <f aca="false">'Tabela II'!N43</f>
        <v>0</v>
      </c>
      <c r="O37" s="605" t="str">
        <f aca="false">'Tabela II'!O43</f>
        <v/>
      </c>
      <c r="P37" s="605" t="str">
        <f aca="false">'Tabela II'!P43</f>
        <v/>
      </c>
      <c r="Q37" s="605" t="n">
        <f aca="false">'Tabela II'!Q43</f>
        <v>0</v>
      </c>
      <c r="R37" s="605" t="n">
        <f aca="false">'Tabela II'!R43</f>
        <v>0</v>
      </c>
      <c r="S37" s="605" t="n">
        <f aca="false">'Tabela II'!S43</f>
        <v>0</v>
      </c>
      <c r="T37" s="605" t="n">
        <f aca="false">'Tabela II'!T43</f>
        <v>0</v>
      </c>
      <c r="U37" s="605" t="str">
        <f aca="false">'Tabela II'!U43</f>
        <v/>
      </c>
      <c r="V37" s="605" t="str">
        <f aca="false">'Tabela II'!V43</f>
        <v/>
      </c>
    </row>
    <row r="38" s="607" customFormat="true" ht="15" hidden="false" customHeight="false" outlineLevel="0" collapsed="false">
      <c r="A38" s="595" t="n">
        <f aca="false">'Tabela I'!$K$1</f>
        <v>2020</v>
      </c>
      <c r="B38" s="595" t="n">
        <f aca="false">'Tabela I'!$K$2</f>
        <v>0</v>
      </c>
      <c r="C38" s="605" t="n">
        <f aca="false">'Tabela II'!B44</f>
        <v>0</v>
      </c>
      <c r="D38" s="605" t="n">
        <f aca="false">'Tabela II'!C44</f>
        <v>0</v>
      </c>
      <c r="E38" s="605" t="n">
        <f aca="false">'Tabela II'!D44</f>
        <v>0</v>
      </c>
      <c r="F38" s="605" t="n">
        <f aca="false">'Tabela II'!E44</f>
        <v>0</v>
      </c>
      <c r="G38" s="605" t="n">
        <f aca="false">'Tabela II'!G44</f>
        <v>0</v>
      </c>
      <c r="H38" s="605" t="n">
        <f aca="false">'Tabela II'!H44</f>
        <v>0</v>
      </c>
      <c r="I38" s="605" t="n">
        <f aca="false">'Tabela II'!I44</f>
        <v>0</v>
      </c>
      <c r="J38" s="605" t="n">
        <f aca="false">'Tabela II'!J44</f>
        <v>262</v>
      </c>
      <c r="K38" s="605" t="n">
        <f aca="false">'Tabela II'!K44</f>
        <v>0</v>
      </c>
      <c r="L38" s="605" t="n">
        <f aca="false">'Tabela II'!L44</f>
        <v>0</v>
      </c>
      <c r="M38" s="605" t="n">
        <f aca="false">'Tabela II'!M44</f>
        <v>0</v>
      </c>
      <c r="N38" s="605" t="n">
        <f aca="false">'Tabela II'!N44</f>
        <v>0</v>
      </c>
      <c r="O38" s="605" t="str">
        <f aca="false">'Tabela II'!O44</f>
        <v/>
      </c>
      <c r="P38" s="605" t="str">
        <f aca="false">'Tabela II'!P44</f>
        <v/>
      </c>
      <c r="Q38" s="605" t="n">
        <f aca="false">'Tabela II'!Q44</f>
        <v>0</v>
      </c>
      <c r="R38" s="605" t="n">
        <f aca="false">'Tabela II'!R44</f>
        <v>0</v>
      </c>
      <c r="S38" s="605" t="n">
        <f aca="false">'Tabela II'!S44</f>
        <v>0</v>
      </c>
      <c r="T38" s="605" t="n">
        <f aca="false">'Tabela II'!T44</f>
        <v>0</v>
      </c>
      <c r="U38" s="605" t="str">
        <f aca="false">'Tabela II'!U44</f>
        <v/>
      </c>
      <c r="V38" s="605" t="str">
        <f aca="false">'Tabela II'!V44</f>
        <v/>
      </c>
    </row>
    <row r="39" s="607" customFormat="true" ht="15" hidden="false" customHeight="false" outlineLevel="0" collapsed="false">
      <c r="A39" s="595" t="n">
        <f aca="false">'Tabela I'!$K$1</f>
        <v>2020</v>
      </c>
      <c r="B39" s="595" t="n">
        <f aca="false">'Tabela I'!$K$2</f>
        <v>0</v>
      </c>
      <c r="C39" s="605" t="n">
        <f aca="false">'Tabela II'!B45</f>
        <v>0</v>
      </c>
      <c r="D39" s="605" t="n">
        <f aca="false">'Tabela II'!C45</f>
        <v>0</v>
      </c>
      <c r="E39" s="605" t="n">
        <f aca="false">'Tabela II'!D45</f>
        <v>0</v>
      </c>
      <c r="F39" s="605" t="n">
        <f aca="false">'Tabela II'!E45</f>
        <v>0</v>
      </c>
      <c r="G39" s="605" t="n">
        <f aca="false">'Tabela II'!G45</f>
        <v>0</v>
      </c>
      <c r="H39" s="605" t="n">
        <f aca="false">'Tabela II'!H45</f>
        <v>0</v>
      </c>
      <c r="I39" s="605" t="n">
        <f aca="false">'Tabela II'!I45</f>
        <v>0</v>
      </c>
      <c r="J39" s="605" t="n">
        <f aca="false">'Tabela II'!J45</f>
        <v>262</v>
      </c>
      <c r="K39" s="605" t="n">
        <f aca="false">'Tabela II'!K45</f>
        <v>0</v>
      </c>
      <c r="L39" s="605" t="n">
        <f aca="false">'Tabela II'!L45</f>
        <v>0</v>
      </c>
      <c r="M39" s="605" t="n">
        <f aca="false">'Tabela II'!M45</f>
        <v>0</v>
      </c>
      <c r="N39" s="605" t="n">
        <f aca="false">'Tabela II'!N45</f>
        <v>0</v>
      </c>
      <c r="O39" s="605" t="str">
        <f aca="false">'Tabela II'!O45</f>
        <v/>
      </c>
      <c r="P39" s="605" t="str">
        <f aca="false">'Tabela II'!P45</f>
        <v/>
      </c>
      <c r="Q39" s="605" t="n">
        <f aca="false">'Tabela II'!Q45</f>
        <v>0</v>
      </c>
      <c r="R39" s="605" t="n">
        <f aca="false">'Tabela II'!R45</f>
        <v>0</v>
      </c>
      <c r="S39" s="605" t="n">
        <f aca="false">'Tabela II'!S45</f>
        <v>0</v>
      </c>
      <c r="T39" s="605" t="n">
        <f aca="false">'Tabela II'!T45</f>
        <v>0</v>
      </c>
      <c r="U39" s="605" t="str">
        <f aca="false">'Tabela II'!U45</f>
        <v/>
      </c>
      <c r="V39" s="605" t="str">
        <f aca="false">'Tabela II'!V45</f>
        <v/>
      </c>
    </row>
    <row r="40" s="607" customFormat="true" ht="15" hidden="false" customHeight="false" outlineLevel="0" collapsed="false">
      <c r="A40" s="595" t="n">
        <f aca="false">'Tabela I'!$K$1</f>
        <v>2020</v>
      </c>
      <c r="B40" s="595" t="n">
        <f aca="false">'Tabela I'!$K$2</f>
        <v>0</v>
      </c>
      <c r="C40" s="605" t="n">
        <f aca="false">'Tabela II'!B46</f>
        <v>0</v>
      </c>
      <c r="D40" s="605" t="n">
        <f aca="false">'Tabela II'!C46</f>
        <v>0</v>
      </c>
      <c r="E40" s="605" t="n">
        <f aca="false">'Tabela II'!D46</f>
        <v>0</v>
      </c>
      <c r="F40" s="605" t="n">
        <f aca="false">'Tabela II'!E46</f>
        <v>0</v>
      </c>
      <c r="G40" s="605" t="n">
        <f aca="false">'Tabela II'!G46</f>
        <v>0</v>
      </c>
      <c r="H40" s="605" t="n">
        <f aca="false">'Tabela II'!H46</f>
        <v>0</v>
      </c>
      <c r="I40" s="605" t="n">
        <f aca="false">'Tabela II'!I46</f>
        <v>0</v>
      </c>
      <c r="J40" s="605" t="n">
        <f aca="false">'Tabela II'!J46</f>
        <v>262</v>
      </c>
      <c r="K40" s="605" t="n">
        <f aca="false">'Tabela II'!K46</f>
        <v>0</v>
      </c>
      <c r="L40" s="605" t="n">
        <f aca="false">'Tabela II'!L46</f>
        <v>0</v>
      </c>
      <c r="M40" s="605" t="n">
        <f aca="false">'Tabela II'!M46</f>
        <v>0</v>
      </c>
      <c r="N40" s="605" t="n">
        <f aca="false">'Tabela II'!N46</f>
        <v>0</v>
      </c>
      <c r="O40" s="605" t="str">
        <f aca="false">'Tabela II'!O46</f>
        <v/>
      </c>
      <c r="P40" s="605" t="str">
        <f aca="false">'Tabela II'!P46</f>
        <v/>
      </c>
      <c r="Q40" s="605" t="n">
        <f aca="false">'Tabela II'!Q46</f>
        <v>0</v>
      </c>
      <c r="R40" s="605" t="n">
        <f aca="false">'Tabela II'!R46</f>
        <v>0</v>
      </c>
      <c r="S40" s="605" t="n">
        <f aca="false">'Tabela II'!S46</f>
        <v>0</v>
      </c>
      <c r="T40" s="605" t="n">
        <f aca="false">'Tabela II'!T46</f>
        <v>0</v>
      </c>
      <c r="U40" s="605" t="str">
        <f aca="false">'Tabela II'!U46</f>
        <v/>
      </c>
      <c r="V40" s="605" t="str">
        <f aca="false">'Tabela II'!V46</f>
        <v/>
      </c>
    </row>
    <row r="41" s="607" customFormat="true" ht="15" hidden="false" customHeight="false" outlineLevel="0" collapsed="false">
      <c r="A41" s="595" t="n">
        <f aca="false">'Tabela I'!$K$1</f>
        <v>2020</v>
      </c>
      <c r="B41" s="595" t="n">
        <f aca="false">'Tabela I'!$K$2</f>
        <v>0</v>
      </c>
      <c r="C41" s="605" t="n">
        <f aca="false">'Tabela II'!B47</f>
        <v>0</v>
      </c>
      <c r="D41" s="605" t="n">
        <f aca="false">'Tabela II'!C47</f>
        <v>0</v>
      </c>
      <c r="E41" s="605" t="n">
        <f aca="false">'Tabela II'!D47</f>
        <v>0</v>
      </c>
      <c r="F41" s="605" t="n">
        <f aca="false">'Tabela II'!E47</f>
        <v>0</v>
      </c>
      <c r="G41" s="605" t="n">
        <f aca="false">'Tabela II'!G47</f>
        <v>0</v>
      </c>
      <c r="H41" s="605" t="n">
        <f aca="false">'Tabela II'!H47</f>
        <v>0</v>
      </c>
      <c r="I41" s="605" t="n">
        <f aca="false">'Tabela II'!I47</f>
        <v>0</v>
      </c>
      <c r="J41" s="605" t="n">
        <f aca="false">'Tabela II'!J47</f>
        <v>262</v>
      </c>
      <c r="K41" s="605" t="n">
        <f aca="false">'Tabela II'!K47</f>
        <v>0</v>
      </c>
      <c r="L41" s="605" t="n">
        <f aca="false">'Tabela II'!L47</f>
        <v>0</v>
      </c>
      <c r="M41" s="605" t="n">
        <f aca="false">'Tabela II'!M47</f>
        <v>0</v>
      </c>
      <c r="N41" s="605" t="n">
        <f aca="false">'Tabela II'!N47</f>
        <v>0</v>
      </c>
      <c r="O41" s="605" t="str">
        <f aca="false">'Tabela II'!O47</f>
        <v/>
      </c>
      <c r="P41" s="605" t="str">
        <f aca="false">'Tabela II'!P47</f>
        <v/>
      </c>
      <c r="Q41" s="605" t="n">
        <f aca="false">'Tabela II'!Q47</f>
        <v>0</v>
      </c>
      <c r="R41" s="605" t="n">
        <f aca="false">'Tabela II'!R47</f>
        <v>0</v>
      </c>
      <c r="S41" s="605" t="n">
        <f aca="false">'Tabela II'!S47</f>
        <v>0</v>
      </c>
      <c r="T41" s="605" t="n">
        <f aca="false">'Tabela II'!T47</f>
        <v>0</v>
      </c>
      <c r="U41" s="605" t="str">
        <f aca="false">'Tabela II'!U47</f>
        <v/>
      </c>
      <c r="V41" s="605" t="str">
        <f aca="false">'Tabela II'!V47</f>
        <v/>
      </c>
    </row>
    <row r="42" s="607" customFormat="true" ht="15" hidden="false" customHeight="false" outlineLevel="0" collapsed="false">
      <c r="A42" s="595" t="n">
        <f aca="false">'Tabela I'!$K$1</f>
        <v>2020</v>
      </c>
      <c r="B42" s="595" t="n">
        <f aca="false">'Tabela I'!$K$2</f>
        <v>0</v>
      </c>
      <c r="C42" s="605" t="n">
        <f aca="false">'Tabela II'!B48</f>
        <v>0</v>
      </c>
      <c r="D42" s="605" t="n">
        <f aca="false">'Tabela II'!C48</f>
        <v>0</v>
      </c>
      <c r="E42" s="605" t="n">
        <f aca="false">'Tabela II'!D48</f>
        <v>0</v>
      </c>
      <c r="F42" s="605" t="n">
        <f aca="false">'Tabela II'!E48</f>
        <v>0</v>
      </c>
      <c r="G42" s="605" t="n">
        <f aca="false">'Tabela II'!G48</f>
        <v>0</v>
      </c>
      <c r="H42" s="605" t="n">
        <f aca="false">'Tabela II'!H48</f>
        <v>0</v>
      </c>
      <c r="I42" s="605" t="n">
        <f aca="false">'Tabela II'!I48</f>
        <v>0</v>
      </c>
      <c r="J42" s="605" t="n">
        <f aca="false">'Tabela II'!J48</f>
        <v>262</v>
      </c>
      <c r="K42" s="605" t="n">
        <f aca="false">'Tabela II'!K48</f>
        <v>0</v>
      </c>
      <c r="L42" s="605" t="n">
        <f aca="false">'Tabela II'!L48</f>
        <v>0</v>
      </c>
      <c r="M42" s="605" t="n">
        <f aca="false">'Tabela II'!M48</f>
        <v>0</v>
      </c>
      <c r="N42" s="605" t="n">
        <f aca="false">'Tabela II'!N48</f>
        <v>0</v>
      </c>
      <c r="O42" s="605" t="str">
        <f aca="false">'Tabela II'!O48</f>
        <v/>
      </c>
      <c r="P42" s="605" t="str">
        <f aca="false">'Tabela II'!P48</f>
        <v/>
      </c>
      <c r="Q42" s="605" t="n">
        <f aca="false">'Tabela II'!Q48</f>
        <v>0</v>
      </c>
      <c r="R42" s="605" t="n">
        <f aca="false">'Tabela II'!R48</f>
        <v>0</v>
      </c>
      <c r="S42" s="605" t="n">
        <f aca="false">'Tabela II'!S48</f>
        <v>0</v>
      </c>
      <c r="T42" s="605" t="n">
        <f aca="false">'Tabela II'!T48</f>
        <v>0</v>
      </c>
      <c r="U42" s="605" t="str">
        <f aca="false">'Tabela II'!U48</f>
        <v/>
      </c>
      <c r="V42" s="605" t="str">
        <f aca="false">'Tabela II'!V48</f>
        <v/>
      </c>
    </row>
    <row r="43" s="607" customFormat="true" ht="15" hidden="false" customHeight="false" outlineLevel="0" collapsed="false">
      <c r="A43" s="595" t="n">
        <f aca="false">'Tabela I'!$K$1</f>
        <v>2020</v>
      </c>
      <c r="B43" s="595" t="n">
        <f aca="false">'Tabela I'!$K$2</f>
        <v>0</v>
      </c>
      <c r="C43" s="605" t="n">
        <f aca="false">'Tabela II'!B49</f>
        <v>0</v>
      </c>
      <c r="D43" s="605" t="n">
        <f aca="false">'Tabela II'!C49</f>
        <v>0</v>
      </c>
      <c r="E43" s="605" t="n">
        <f aca="false">'Tabela II'!D49</f>
        <v>0</v>
      </c>
      <c r="F43" s="605" t="n">
        <f aca="false">'Tabela II'!E49</f>
        <v>0</v>
      </c>
      <c r="G43" s="605" t="n">
        <f aca="false">'Tabela II'!G49</f>
        <v>0</v>
      </c>
      <c r="H43" s="605" t="n">
        <f aca="false">'Tabela II'!H49</f>
        <v>0</v>
      </c>
      <c r="I43" s="605" t="n">
        <f aca="false">'Tabela II'!I49</f>
        <v>0</v>
      </c>
      <c r="J43" s="605" t="n">
        <f aca="false">'Tabela II'!J49</f>
        <v>262</v>
      </c>
      <c r="K43" s="605" t="n">
        <f aca="false">'Tabela II'!K49</f>
        <v>0</v>
      </c>
      <c r="L43" s="605" t="n">
        <f aca="false">'Tabela II'!L49</f>
        <v>0</v>
      </c>
      <c r="M43" s="605" t="n">
        <f aca="false">'Tabela II'!M49</f>
        <v>0</v>
      </c>
      <c r="N43" s="605" t="n">
        <f aca="false">'Tabela II'!N49</f>
        <v>0</v>
      </c>
      <c r="O43" s="605" t="str">
        <f aca="false">'Tabela II'!O49</f>
        <v/>
      </c>
      <c r="P43" s="605" t="str">
        <f aca="false">'Tabela II'!P49</f>
        <v/>
      </c>
      <c r="Q43" s="605" t="n">
        <f aca="false">'Tabela II'!Q49</f>
        <v>0</v>
      </c>
      <c r="R43" s="605" t="n">
        <f aca="false">'Tabela II'!R49</f>
        <v>0</v>
      </c>
      <c r="S43" s="605" t="n">
        <f aca="false">'Tabela II'!S49</f>
        <v>0</v>
      </c>
      <c r="T43" s="605" t="n">
        <f aca="false">'Tabela II'!T49</f>
        <v>0</v>
      </c>
      <c r="U43" s="605" t="str">
        <f aca="false">'Tabela II'!U49</f>
        <v/>
      </c>
      <c r="V43" s="605" t="str">
        <f aca="false">'Tabela II'!V49</f>
        <v/>
      </c>
    </row>
    <row r="44" s="607" customFormat="true" ht="15" hidden="false" customHeight="false" outlineLevel="0" collapsed="false">
      <c r="A44" s="595" t="n">
        <f aca="false">'Tabela I'!$K$1</f>
        <v>2020</v>
      </c>
      <c r="B44" s="595" t="n">
        <f aca="false">'Tabela I'!$K$2</f>
        <v>0</v>
      </c>
      <c r="C44" s="605" t="n">
        <f aca="false">'Tabela II'!B50</f>
        <v>0</v>
      </c>
      <c r="D44" s="605" t="n">
        <f aca="false">'Tabela II'!C50</f>
        <v>0</v>
      </c>
      <c r="E44" s="605" t="n">
        <f aca="false">'Tabela II'!D50</f>
        <v>0</v>
      </c>
      <c r="F44" s="605" t="n">
        <f aca="false">'Tabela II'!E50</f>
        <v>0</v>
      </c>
      <c r="G44" s="605" t="n">
        <f aca="false">'Tabela II'!G50</f>
        <v>0</v>
      </c>
      <c r="H44" s="605" t="n">
        <f aca="false">'Tabela II'!H50</f>
        <v>0</v>
      </c>
      <c r="I44" s="605" t="n">
        <f aca="false">'Tabela II'!I50</f>
        <v>0</v>
      </c>
      <c r="J44" s="605" t="n">
        <f aca="false">'Tabela II'!J50</f>
        <v>262</v>
      </c>
      <c r="K44" s="605" t="n">
        <f aca="false">'Tabela II'!K50</f>
        <v>0</v>
      </c>
      <c r="L44" s="605" t="n">
        <f aca="false">'Tabela II'!L50</f>
        <v>0</v>
      </c>
      <c r="M44" s="605" t="n">
        <f aca="false">'Tabela II'!M50</f>
        <v>0</v>
      </c>
      <c r="N44" s="605" t="n">
        <f aca="false">'Tabela II'!N50</f>
        <v>0</v>
      </c>
      <c r="O44" s="605" t="str">
        <f aca="false">'Tabela II'!O50</f>
        <v/>
      </c>
      <c r="P44" s="605" t="str">
        <f aca="false">'Tabela II'!P50</f>
        <v/>
      </c>
      <c r="Q44" s="605" t="n">
        <f aca="false">'Tabela II'!Q50</f>
        <v>0</v>
      </c>
      <c r="R44" s="605" t="n">
        <f aca="false">'Tabela II'!R50</f>
        <v>0</v>
      </c>
      <c r="S44" s="605" t="n">
        <f aca="false">'Tabela II'!S50</f>
        <v>0</v>
      </c>
      <c r="T44" s="605" t="n">
        <f aca="false">'Tabela II'!T50</f>
        <v>0</v>
      </c>
      <c r="U44" s="605" t="str">
        <f aca="false">'Tabela II'!U50</f>
        <v/>
      </c>
      <c r="V44" s="605" t="str">
        <f aca="false">'Tabela II'!V50</f>
        <v/>
      </c>
    </row>
    <row r="45" s="607" customFormat="true" ht="15" hidden="false" customHeight="false" outlineLevel="0" collapsed="false">
      <c r="A45" s="595" t="n">
        <f aca="false">'Tabela I'!$K$1</f>
        <v>2020</v>
      </c>
      <c r="B45" s="595" t="n">
        <f aca="false">'Tabela I'!$K$2</f>
        <v>0</v>
      </c>
      <c r="C45" s="605" t="n">
        <f aca="false">'Tabela II'!B51</f>
        <v>0</v>
      </c>
      <c r="D45" s="605" t="n">
        <f aca="false">'Tabela II'!C51</f>
        <v>0</v>
      </c>
      <c r="E45" s="605" t="n">
        <f aca="false">'Tabela II'!D51</f>
        <v>0</v>
      </c>
      <c r="F45" s="605" t="n">
        <f aca="false">'Tabela II'!E51</f>
        <v>0</v>
      </c>
      <c r="G45" s="605" t="n">
        <f aca="false">'Tabela II'!G51</f>
        <v>0</v>
      </c>
      <c r="H45" s="605" t="n">
        <f aca="false">'Tabela II'!H51</f>
        <v>0</v>
      </c>
      <c r="I45" s="605" t="n">
        <f aca="false">'Tabela II'!I51</f>
        <v>0</v>
      </c>
      <c r="J45" s="605" t="n">
        <f aca="false">'Tabela II'!J51</f>
        <v>262</v>
      </c>
      <c r="K45" s="605" t="n">
        <f aca="false">'Tabela II'!K51</f>
        <v>0</v>
      </c>
      <c r="L45" s="605" t="n">
        <f aca="false">'Tabela II'!L51</f>
        <v>0</v>
      </c>
      <c r="M45" s="605" t="n">
        <f aca="false">'Tabela II'!M51</f>
        <v>0</v>
      </c>
      <c r="N45" s="605" t="n">
        <f aca="false">'Tabela II'!N51</f>
        <v>0</v>
      </c>
      <c r="O45" s="605" t="str">
        <f aca="false">'Tabela II'!O51</f>
        <v/>
      </c>
      <c r="P45" s="605" t="str">
        <f aca="false">'Tabela II'!P51</f>
        <v/>
      </c>
      <c r="Q45" s="605" t="n">
        <f aca="false">'Tabela II'!Q51</f>
        <v>0</v>
      </c>
      <c r="R45" s="605" t="n">
        <f aca="false">'Tabela II'!R51</f>
        <v>0</v>
      </c>
      <c r="S45" s="605" t="n">
        <f aca="false">'Tabela II'!S51</f>
        <v>0</v>
      </c>
      <c r="T45" s="605" t="n">
        <f aca="false">'Tabela II'!T51</f>
        <v>0</v>
      </c>
      <c r="U45" s="605" t="str">
        <f aca="false">'Tabela II'!U51</f>
        <v/>
      </c>
      <c r="V45" s="605" t="str">
        <f aca="false">'Tabela II'!V51</f>
        <v/>
      </c>
    </row>
    <row r="46" s="607" customFormat="true" ht="15" hidden="false" customHeight="false" outlineLevel="0" collapsed="false">
      <c r="A46" s="595" t="n">
        <f aca="false">'Tabela I'!$K$1</f>
        <v>2020</v>
      </c>
      <c r="B46" s="595" t="n">
        <f aca="false">'Tabela I'!$K$2</f>
        <v>0</v>
      </c>
      <c r="C46" s="605" t="n">
        <f aca="false">'Tabela II'!B52</f>
        <v>0</v>
      </c>
      <c r="D46" s="605" t="n">
        <f aca="false">'Tabela II'!C52</f>
        <v>0</v>
      </c>
      <c r="E46" s="605" t="n">
        <f aca="false">'Tabela II'!D52</f>
        <v>0</v>
      </c>
      <c r="F46" s="605" t="n">
        <f aca="false">'Tabela II'!E52</f>
        <v>0</v>
      </c>
      <c r="G46" s="605" t="n">
        <f aca="false">'Tabela II'!G52</f>
        <v>0</v>
      </c>
      <c r="H46" s="605" t="n">
        <f aca="false">'Tabela II'!H52</f>
        <v>0</v>
      </c>
      <c r="I46" s="605" t="n">
        <f aca="false">'Tabela II'!I52</f>
        <v>0</v>
      </c>
      <c r="J46" s="605" t="n">
        <f aca="false">'Tabela II'!J52</f>
        <v>262</v>
      </c>
      <c r="K46" s="605" t="n">
        <f aca="false">'Tabela II'!K52</f>
        <v>0</v>
      </c>
      <c r="L46" s="605" t="n">
        <f aca="false">'Tabela II'!L52</f>
        <v>0</v>
      </c>
      <c r="M46" s="605" t="n">
        <f aca="false">'Tabela II'!M52</f>
        <v>0</v>
      </c>
      <c r="N46" s="605" t="n">
        <f aca="false">'Tabela II'!N52</f>
        <v>0</v>
      </c>
      <c r="O46" s="605" t="str">
        <f aca="false">'Tabela II'!O52</f>
        <v/>
      </c>
      <c r="P46" s="605" t="str">
        <f aca="false">'Tabela II'!P52</f>
        <v/>
      </c>
      <c r="Q46" s="605" t="n">
        <f aca="false">'Tabela II'!Q52</f>
        <v>0</v>
      </c>
      <c r="R46" s="605" t="n">
        <f aca="false">'Tabela II'!R52</f>
        <v>0</v>
      </c>
      <c r="S46" s="605" t="n">
        <f aca="false">'Tabela II'!S52</f>
        <v>0</v>
      </c>
      <c r="T46" s="605" t="n">
        <f aca="false">'Tabela II'!T52</f>
        <v>0</v>
      </c>
      <c r="U46" s="605" t="str">
        <f aca="false">'Tabela II'!U52</f>
        <v/>
      </c>
      <c r="V46" s="605" t="str">
        <f aca="false">'Tabela II'!V52</f>
        <v/>
      </c>
    </row>
    <row r="47" s="607" customFormat="true" ht="15" hidden="false" customHeight="false" outlineLevel="0" collapsed="false">
      <c r="A47" s="595" t="n">
        <f aca="false">'Tabela I'!$K$1</f>
        <v>2020</v>
      </c>
      <c r="B47" s="595" t="n">
        <f aca="false">'Tabela I'!$K$2</f>
        <v>0</v>
      </c>
      <c r="C47" s="605" t="n">
        <f aca="false">'Tabela II'!B53</f>
        <v>0</v>
      </c>
      <c r="D47" s="605" t="n">
        <f aca="false">'Tabela II'!C53</f>
        <v>0</v>
      </c>
      <c r="E47" s="605" t="n">
        <f aca="false">'Tabela II'!D53</f>
        <v>0</v>
      </c>
      <c r="F47" s="605" t="n">
        <f aca="false">'Tabela II'!E53</f>
        <v>0</v>
      </c>
      <c r="G47" s="605" t="n">
        <f aca="false">'Tabela II'!G53</f>
        <v>0</v>
      </c>
      <c r="H47" s="605" t="n">
        <f aca="false">'Tabela II'!H53</f>
        <v>0</v>
      </c>
      <c r="I47" s="605" t="n">
        <f aca="false">'Tabela II'!I53</f>
        <v>0</v>
      </c>
      <c r="J47" s="605" t="n">
        <f aca="false">'Tabela II'!J53</f>
        <v>262</v>
      </c>
      <c r="K47" s="605" t="n">
        <f aca="false">'Tabela II'!K53</f>
        <v>0</v>
      </c>
      <c r="L47" s="605" t="n">
        <f aca="false">'Tabela II'!L53</f>
        <v>0</v>
      </c>
      <c r="M47" s="605" t="n">
        <f aca="false">'Tabela II'!M53</f>
        <v>0</v>
      </c>
      <c r="N47" s="605" t="n">
        <f aca="false">'Tabela II'!N53</f>
        <v>0</v>
      </c>
      <c r="O47" s="605" t="str">
        <f aca="false">'Tabela II'!O53</f>
        <v/>
      </c>
      <c r="P47" s="605" t="str">
        <f aca="false">'Tabela II'!P53</f>
        <v/>
      </c>
      <c r="Q47" s="605" t="n">
        <f aca="false">'Tabela II'!Q53</f>
        <v>0</v>
      </c>
      <c r="R47" s="605" t="n">
        <f aca="false">'Tabela II'!R53</f>
        <v>0</v>
      </c>
      <c r="S47" s="605" t="n">
        <f aca="false">'Tabela II'!S53</f>
        <v>0</v>
      </c>
      <c r="T47" s="605" t="n">
        <f aca="false">'Tabela II'!T53</f>
        <v>0</v>
      </c>
      <c r="U47" s="605" t="str">
        <f aca="false">'Tabela II'!U53</f>
        <v/>
      </c>
      <c r="V47" s="605" t="str">
        <f aca="false">'Tabela II'!V53</f>
        <v/>
      </c>
    </row>
    <row r="48" s="607" customFormat="true" ht="15" hidden="false" customHeight="false" outlineLevel="0" collapsed="false">
      <c r="A48" s="595" t="n">
        <f aca="false">'Tabela I'!$K$1</f>
        <v>2020</v>
      </c>
      <c r="B48" s="595" t="n">
        <f aca="false">'Tabela I'!$K$2</f>
        <v>0</v>
      </c>
      <c r="C48" s="605" t="n">
        <f aca="false">'Tabela II'!B54</f>
        <v>0</v>
      </c>
      <c r="D48" s="605" t="n">
        <f aca="false">'Tabela II'!C54</f>
        <v>0</v>
      </c>
      <c r="E48" s="605" t="n">
        <f aca="false">'Tabela II'!D54</f>
        <v>0</v>
      </c>
      <c r="F48" s="605" t="n">
        <f aca="false">'Tabela II'!E54</f>
        <v>0</v>
      </c>
      <c r="G48" s="605" t="n">
        <f aca="false">'Tabela II'!G54</f>
        <v>0</v>
      </c>
      <c r="H48" s="605" t="n">
        <f aca="false">'Tabela II'!H54</f>
        <v>0</v>
      </c>
      <c r="I48" s="605" t="n">
        <f aca="false">'Tabela II'!I54</f>
        <v>0</v>
      </c>
      <c r="J48" s="605" t="n">
        <f aca="false">'Tabela II'!J54</f>
        <v>262</v>
      </c>
      <c r="K48" s="605" t="n">
        <f aca="false">'Tabela II'!K54</f>
        <v>0</v>
      </c>
      <c r="L48" s="605" t="n">
        <f aca="false">'Tabela II'!L54</f>
        <v>0</v>
      </c>
      <c r="M48" s="605" t="n">
        <f aca="false">'Tabela II'!M54</f>
        <v>0</v>
      </c>
      <c r="N48" s="605" t="n">
        <f aca="false">'Tabela II'!N54</f>
        <v>0</v>
      </c>
      <c r="O48" s="605" t="str">
        <f aca="false">'Tabela II'!O54</f>
        <v/>
      </c>
      <c r="P48" s="605" t="str">
        <f aca="false">'Tabela II'!P54</f>
        <v/>
      </c>
      <c r="Q48" s="605" t="n">
        <f aca="false">'Tabela II'!Q54</f>
        <v>0</v>
      </c>
      <c r="R48" s="605" t="n">
        <f aca="false">'Tabela II'!R54</f>
        <v>0</v>
      </c>
      <c r="S48" s="605" t="n">
        <f aca="false">'Tabela II'!S54</f>
        <v>0</v>
      </c>
      <c r="T48" s="605" t="n">
        <f aca="false">'Tabela II'!T54</f>
        <v>0</v>
      </c>
      <c r="U48" s="605" t="str">
        <f aca="false">'Tabela II'!U54</f>
        <v/>
      </c>
      <c r="V48" s="605" t="str">
        <f aca="false">'Tabela II'!V54</f>
        <v/>
      </c>
    </row>
    <row r="49" s="607" customFormat="true" ht="15" hidden="false" customHeight="false" outlineLevel="0" collapsed="false">
      <c r="A49" s="595" t="n">
        <f aca="false">'Tabela I'!$K$1</f>
        <v>2020</v>
      </c>
      <c r="B49" s="595" t="n">
        <f aca="false">'Tabela I'!$K$2</f>
        <v>0</v>
      </c>
      <c r="C49" s="605" t="n">
        <f aca="false">'Tabela II'!B55</f>
        <v>0</v>
      </c>
      <c r="D49" s="605" t="n">
        <f aca="false">'Tabela II'!C55</f>
        <v>0</v>
      </c>
      <c r="E49" s="605" t="n">
        <f aca="false">'Tabela II'!D55</f>
        <v>0</v>
      </c>
      <c r="F49" s="605" t="n">
        <f aca="false">'Tabela II'!E55</f>
        <v>0</v>
      </c>
      <c r="G49" s="605" t="n">
        <f aca="false">'Tabela II'!G55</f>
        <v>0</v>
      </c>
      <c r="H49" s="605" t="n">
        <f aca="false">'Tabela II'!H55</f>
        <v>0</v>
      </c>
      <c r="I49" s="605" t="n">
        <f aca="false">'Tabela II'!I55</f>
        <v>0</v>
      </c>
      <c r="J49" s="605" t="n">
        <f aca="false">'Tabela II'!J55</f>
        <v>262</v>
      </c>
      <c r="K49" s="605" t="n">
        <f aca="false">'Tabela II'!K55</f>
        <v>0</v>
      </c>
      <c r="L49" s="605" t="n">
        <f aca="false">'Tabela II'!L55</f>
        <v>0</v>
      </c>
      <c r="M49" s="605" t="n">
        <f aca="false">'Tabela II'!M55</f>
        <v>0</v>
      </c>
      <c r="N49" s="605" t="n">
        <f aca="false">'Tabela II'!N55</f>
        <v>0</v>
      </c>
      <c r="O49" s="605" t="str">
        <f aca="false">'Tabela II'!O55</f>
        <v/>
      </c>
      <c r="P49" s="605" t="str">
        <f aca="false">'Tabela II'!P55</f>
        <v/>
      </c>
      <c r="Q49" s="605" t="n">
        <f aca="false">'Tabela II'!Q55</f>
        <v>0</v>
      </c>
      <c r="R49" s="605" t="n">
        <f aca="false">'Tabela II'!R55</f>
        <v>0</v>
      </c>
      <c r="S49" s="605" t="n">
        <f aca="false">'Tabela II'!S55</f>
        <v>0</v>
      </c>
      <c r="T49" s="605" t="n">
        <f aca="false">'Tabela II'!T55</f>
        <v>0</v>
      </c>
      <c r="U49" s="605" t="str">
        <f aca="false">'Tabela II'!U55</f>
        <v/>
      </c>
      <c r="V49" s="605" t="str">
        <f aca="false">'Tabela II'!V55</f>
        <v/>
      </c>
    </row>
    <row r="50" s="607" customFormat="true" ht="15" hidden="false" customHeight="false" outlineLevel="0" collapsed="false">
      <c r="A50" s="595" t="n">
        <f aca="false">'Tabela I'!$K$1</f>
        <v>2020</v>
      </c>
      <c r="B50" s="595" t="n">
        <f aca="false">'Tabela I'!$K$2</f>
        <v>0</v>
      </c>
      <c r="C50" s="605" t="n">
        <f aca="false">'Tabela II'!B56</f>
        <v>0</v>
      </c>
      <c r="D50" s="605" t="n">
        <f aca="false">'Tabela II'!C56</f>
        <v>0</v>
      </c>
      <c r="E50" s="605" t="n">
        <f aca="false">'Tabela II'!D56</f>
        <v>0</v>
      </c>
      <c r="F50" s="605" t="n">
        <f aca="false">'Tabela II'!E56</f>
        <v>0</v>
      </c>
      <c r="G50" s="605" t="n">
        <f aca="false">'Tabela II'!G56</f>
        <v>0</v>
      </c>
      <c r="H50" s="605" t="n">
        <f aca="false">'Tabela II'!H56</f>
        <v>0</v>
      </c>
      <c r="I50" s="605" t="n">
        <f aca="false">'Tabela II'!I56</f>
        <v>0</v>
      </c>
      <c r="J50" s="605" t="n">
        <f aca="false">'Tabela II'!J56</f>
        <v>262</v>
      </c>
      <c r="K50" s="605" t="n">
        <f aca="false">'Tabela II'!K56</f>
        <v>0</v>
      </c>
      <c r="L50" s="605" t="n">
        <f aca="false">'Tabela II'!L56</f>
        <v>0</v>
      </c>
      <c r="M50" s="605" t="n">
        <f aca="false">'Tabela II'!M56</f>
        <v>0</v>
      </c>
      <c r="N50" s="605" t="n">
        <f aca="false">'Tabela II'!N56</f>
        <v>0</v>
      </c>
      <c r="O50" s="605" t="str">
        <f aca="false">'Tabela II'!O56</f>
        <v/>
      </c>
      <c r="P50" s="605" t="str">
        <f aca="false">'Tabela II'!P56</f>
        <v/>
      </c>
      <c r="Q50" s="605" t="n">
        <f aca="false">'Tabela II'!Q56</f>
        <v>0</v>
      </c>
      <c r="R50" s="605" t="n">
        <f aca="false">'Tabela II'!R56</f>
        <v>0</v>
      </c>
      <c r="S50" s="605" t="n">
        <f aca="false">'Tabela II'!S56</f>
        <v>0</v>
      </c>
      <c r="T50" s="605" t="n">
        <f aca="false">'Tabela II'!T56</f>
        <v>0</v>
      </c>
      <c r="U50" s="605" t="str">
        <f aca="false">'Tabela II'!U56</f>
        <v/>
      </c>
      <c r="V50" s="605" t="str">
        <f aca="false">'Tabela II'!V56</f>
        <v/>
      </c>
    </row>
    <row r="51" s="607" customFormat="true" ht="15" hidden="false" customHeight="false" outlineLevel="0" collapsed="false">
      <c r="A51" s="595" t="n">
        <f aca="false">'Tabela I'!$K$1</f>
        <v>2020</v>
      </c>
      <c r="B51" s="595" t="n">
        <f aca="false">'Tabela I'!$K$2</f>
        <v>0</v>
      </c>
      <c r="C51" s="605" t="n">
        <f aca="false">'Tabela II'!B57</f>
        <v>0</v>
      </c>
      <c r="D51" s="605" t="n">
        <f aca="false">'Tabela II'!C57</f>
        <v>0</v>
      </c>
      <c r="E51" s="605" t="n">
        <f aca="false">'Tabela II'!D57</f>
        <v>0</v>
      </c>
      <c r="F51" s="605" t="n">
        <f aca="false">'Tabela II'!E57</f>
        <v>0</v>
      </c>
      <c r="G51" s="605" t="n">
        <f aca="false">'Tabela II'!G57</f>
        <v>0</v>
      </c>
      <c r="H51" s="605" t="n">
        <f aca="false">'Tabela II'!H57</f>
        <v>0</v>
      </c>
      <c r="I51" s="605" t="n">
        <f aca="false">'Tabela II'!I57</f>
        <v>0</v>
      </c>
      <c r="J51" s="605" t="n">
        <f aca="false">'Tabela II'!J57</f>
        <v>262</v>
      </c>
      <c r="K51" s="605" t="n">
        <f aca="false">'Tabela II'!K57</f>
        <v>0</v>
      </c>
      <c r="L51" s="605" t="n">
        <f aca="false">'Tabela II'!L57</f>
        <v>0</v>
      </c>
      <c r="M51" s="605" t="n">
        <f aca="false">'Tabela II'!M57</f>
        <v>0</v>
      </c>
      <c r="N51" s="605" t="n">
        <f aca="false">'Tabela II'!N57</f>
        <v>0</v>
      </c>
      <c r="O51" s="605" t="str">
        <f aca="false">'Tabela II'!O57</f>
        <v/>
      </c>
      <c r="P51" s="605" t="str">
        <f aca="false">'Tabela II'!P57</f>
        <v/>
      </c>
      <c r="Q51" s="605" t="n">
        <f aca="false">'Tabela II'!Q57</f>
        <v>0</v>
      </c>
      <c r="R51" s="605" t="n">
        <f aca="false">'Tabela II'!R57</f>
        <v>0</v>
      </c>
      <c r="S51" s="605" t="n">
        <f aca="false">'Tabela II'!S57</f>
        <v>0</v>
      </c>
      <c r="T51" s="605" t="n">
        <f aca="false">'Tabela II'!T57</f>
        <v>0</v>
      </c>
      <c r="U51" s="605" t="str">
        <f aca="false">'Tabela II'!U57</f>
        <v/>
      </c>
      <c r="V51" s="605" t="str">
        <f aca="false">'Tabela II'!V57</f>
        <v/>
      </c>
    </row>
    <row r="52" s="607" customFormat="true" ht="15" hidden="false" customHeight="false" outlineLevel="0" collapsed="false">
      <c r="A52" s="595" t="n">
        <f aca="false">'Tabela I'!$K$1</f>
        <v>2020</v>
      </c>
      <c r="B52" s="595" t="n">
        <f aca="false">'Tabela I'!$K$2</f>
        <v>0</v>
      </c>
      <c r="C52" s="605" t="n">
        <f aca="false">'Tabela II'!B58</f>
        <v>0</v>
      </c>
      <c r="D52" s="605" t="n">
        <f aca="false">'Tabela II'!C58</f>
        <v>0</v>
      </c>
      <c r="E52" s="605" t="n">
        <f aca="false">'Tabela II'!D58</f>
        <v>0</v>
      </c>
      <c r="F52" s="605" t="n">
        <f aca="false">'Tabela II'!E58</f>
        <v>0</v>
      </c>
      <c r="G52" s="605" t="n">
        <f aca="false">'Tabela II'!G58</f>
        <v>0</v>
      </c>
      <c r="H52" s="605" t="n">
        <f aca="false">'Tabela II'!H58</f>
        <v>0</v>
      </c>
      <c r="I52" s="605" t="n">
        <f aca="false">'Tabela II'!I58</f>
        <v>0</v>
      </c>
      <c r="J52" s="605" t="n">
        <f aca="false">'Tabela II'!J58</f>
        <v>262</v>
      </c>
      <c r="K52" s="605" t="n">
        <f aca="false">'Tabela II'!K58</f>
        <v>0</v>
      </c>
      <c r="L52" s="605" t="n">
        <f aca="false">'Tabela II'!L58</f>
        <v>0</v>
      </c>
      <c r="M52" s="605" t="n">
        <f aca="false">'Tabela II'!M58</f>
        <v>0</v>
      </c>
      <c r="N52" s="605" t="n">
        <f aca="false">'Tabela II'!N58</f>
        <v>0</v>
      </c>
      <c r="O52" s="605" t="str">
        <f aca="false">'Tabela II'!O58</f>
        <v/>
      </c>
      <c r="P52" s="605" t="str">
        <f aca="false">'Tabela II'!P58</f>
        <v/>
      </c>
      <c r="Q52" s="605" t="n">
        <f aca="false">'Tabela II'!Q58</f>
        <v>0</v>
      </c>
      <c r="R52" s="605" t="n">
        <f aca="false">'Tabela II'!R58</f>
        <v>0</v>
      </c>
      <c r="S52" s="605" t="n">
        <f aca="false">'Tabela II'!S58</f>
        <v>0</v>
      </c>
      <c r="T52" s="605" t="n">
        <f aca="false">'Tabela II'!T58</f>
        <v>0</v>
      </c>
      <c r="U52" s="605" t="str">
        <f aca="false">'Tabela II'!U58</f>
        <v/>
      </c>
      <c r="V52" s="605" t="str">
        <f aca="false">'Tabela II'!V58</f>
        <v/>
      </c>
    </row>
    <row r="53" s="607" customFormat="true" ht="15" hidden="false" customHeight="false" outlineLevel="0" collapsed="false">
      <c r="A53" s="595" t="n">
        <f aca="false">'Tabela I'!$K$1</f>
        <v>2020</v>
      </c>
      <c r="B53" s="595" t="n">
        <f aca="false">'Tabela I'!$K$2</f>
        <v>0</v>
      </c>
      <c r="C53" s="605" t="n">
        <f aca="false">'Tabela II'!B59</f>
        <v>0</v>
      </c>
      <c r="D53" s="605" t="n">
        <f aca="false">'Tabela II'!C59</f>
        <v>0</v>
      </c>
      <c r="E53" s="605" t="n">
        <f aca="false">'Tabela II'!D59</f>
        <v>0</v>
      </c>
      <c r="F53" s="605" t="n">
        <f aca="false">'Tabela II'!E59</f>
        <v>0</v>
      </c>
      <c r="G53" s="605" t="n">
        <f aca="false">'Tabela II'!G59</f>
        <v>0</v>
      </c>
      <c r="H53" s="605" t="n">
        <f aca="false">'Tabela II'!H59</f>
        <v>0</v>
      </c>
      <c r="I53" s="605" t="n">
        <f aca="false">'Tabela II'!I59</f>
        <v>0</v>
      </c>
      <c r="J53" s="605" t="n">
        <f aca="false">'Tabela II'!J59</f>
        <v>262</v>
      </c>
      <c r="K53" s="605" t="n">
        <f aca="false">'Tabela II'!K59</f>
        <v>0</v>
      </c>
      <c r="L53" s="605" t="n">
        <f aca="false">'Tabela II'!L59</f>
        <v>0</v>
      </c>
      <c r="M53" s="605" t="n">
        <f aca="false">'Tabela II'!M59</f>
        <v>0</v>
      </c>
      <c r="N53" s="605" t="n">
        <f aca="false">'Tabela II'!N59</f>
        <v>0</v>
      </c>
      <c r="O53" s="605" t="str">
        <f aca="false">'Tabela II'!O59</f>
        <v/>
      </c>
      <c r="P53" s="605" t="str">
        <f aca="false">'Tabela II'!P59</f>
        <v/>
      </c>
      <c r="Q53" s="605" t="n">
        <f aca="false">'Tabela II'!Q59</f>
        <v>0</v>
      </c>
      <c r="R53" s="605" t="n">
        <f aca="false">'Tabela II'!R59</f>
        <v>0</v>
      </c>
      <c r="S53" s="605" t="n">
        <f aca="false">'Tabela II'!S59</f>
        <v>0</v>
      </c>
      <c r="T53" s="605" t="n">
        <f aca="false">'Tabela II'!T59</f>
        <v>0</v>
      </c>
      <c r="U53" s="605" t="str">
        <f aca="false">'Tabela II'!U59</f>
        <v/>
      </c>
      <c r="V53" s="605" t="str">
        <f aca="false">'Tabela II'!V59</f>
        <v/>
      </c>
    </row>
    <row r="54" s="607" customFormat="true" ht="15" hidden="false" customHeight="false" outlineLevel="0" collapsed="false">
      <c r="A54" s="595" t="n">
        <f aca="false">'Tabela I'!$K$1</f>
        <v>2020</v>
      </c>
      <c r="B54" s="595" t="n">
        <f aca="false">'Tabela I'!$K$2</f>
        <v>0</v>
      </c>
      <c r="C54" s="605" t="n">
        <f aca="false">'Tabela II'!B60</f>
        <v>0</v>
      </c>
      <c r="D54" s="605" t="n">
        <f aca="false">'Tabela II'!C60</f>
        <v>0</v>
      </c>
      <c r="E54" s="605" t="n">
        <f aca="false">'Tabela II'!D60</f>
        <v>0</v>
      </c>
      <c r="F54" s="605" t="n">
        <f aca="false">'Tabela II'!E60</f>
        <v>0</v>
      </c>
      <c r="G54" s="605" t="n">
        <f aca="false">'Tabela II'!G60</f>
        <v>0</v>
      </c>
      <c r="H54" s="605" t="n">
        <f aca="false">'Tabela II'!H60</f>
        <v>0</v>
      </c>
      <c r="I54" s="605" t="n">
        <f aca="false">'Tabela II'!I60</f>
        <v>0</v>
      </c>
      <c r="J54" s="605" t="n">
        <f aca="false">'Tabela II'!J60</f>
        <v>262</v>
      </c>
      <c r="K54" s="605" t="n">
        <f aca="false">'Tabela II'!K60</f>
        <v>0</v>
      </c>
      <c r="L54" s="605" t="n">
        <f aca="false">'Tabela II'!L60</f>
        <v>0</v>
      </c>
      <c r="M54" s="605" t="n">
        <f aca="false">'Tabela II'!M60</f>
        <v>0</v>
      </c>
      <c r="N54" s="605" t="n">
        <f aca="false">'Tabela II'!N60</f>
        <v>0</v>
      </c>
      <c r="O54" s="605" t="str">
        <f aca="false">'Tabela II'!O60</f>
        <v/>
      </c>
      <c r="P54" s="605" t="str">
        <f aca="false">'Tabela II'!P60</f>
        <v/>
      </c>
      <c r="Q54" s="605" t="n">
        <f aca="false">'Tabela II'!Q60</f>
        <v>0</v>
      </c>
      <c r="R54" s="605" t="n">
        <f aca="false">'Tabela II'!R60</f>
        <v>0</v>
      </c>
      <c r="S54" s="605" t="n">
        <f aca="false">'Tabela II'!S60</f>
        <v>0</v>
      </c>
      <c r="T54" s="605" t="n">
        <f aca="false">'Tabela II'!T60</f>
        <v>0</v>
      </c>
      <c r="U54" s="605" t="str">
        <f aca="false">'Tabela II'!U60</f>
        <v/>
      </c>
      <c r="V54" s="605" t="str">
        <f aca="false">'Tabela II'!V60</f>
        <v/>
      </c>
    </row>
    <row r="55" s="607" customFormat="true" ht="15" hidden="false" customHeight="false" outlineLevel="0" collapsed="false">
      <c r="A55" s="595" t="n">
        <f aca="false">'Tabela I'!$K$1</f>
        <v>2020</v>
      </c>
      <c r="B55" s="595" t="n">
        <f aca="false">'Tabela I'!$K$2</f>
        <v>0</v>
      </c>
      <c r="C55" s="605" t="n">
        <f aca="false">'Tabela II'!B61</f>
        <v>0</v>
      </c>
      <c r="D55" s="605" t="n">
        <f aca="false">'Tabela II'!C61</f>
        <v>0</v>
      </c>
      <c r="E55" s="605" t="n">
        <f aca="false">'Tabela II'!D61</f>
        <v>0</v>
      </c>
      <c r="F55" s="605" t="n">
        <f aca="false">'Tabela II'!E61</f>
        <v>0</v>
      </c>
      <c r="G55" s="605" t="n">
        <f aca="false">'Tabela II'!G61</f>
        <v>0</v>
      </c>
      <c r="H55" s="605" t="n">
        <f aca="false">'Tabela II'!H61</f>
        <v>0</v>
      </c>
      <c r="I55" s="605" t="n">
        <f aca="false">'Tabela II'!I61</f>
        <v>0</v>
      </c>
      <c r="J55" s="605" t="n">
        <f aca="false">'Tabela II'!J61</f>
        <v>262</v>
      </c>
      <c r="K55" s="605" t="n">
        <f aca="false">'Tabela II'!K61</f>
        <v>0</v>
      </c>
      <c r="L55" s="605" t="n">
        <f aca="false">'Tabela II'!L61</f>
        <v>0</v>
      </c>
      <c r="M55" s="605" t="n">
        <f aca="false">'Tabela II'!M61</f>
        <v>0</v>
      </c>
      <c r="N55" s="605" t="n">
        <f aca="false">'Tabela II'!N61</f>
        <v>0</v>
      </c>
      <c r="O55" s="605" t="str">
        <f aca="false">'Tabela II'!O61</f>
        <v/>
      </c>
      <c r="P55" s="605" t="str">
        <f aca="false">'Tabela II'!P61</f>
        <v/>
      </c>
      <c r="Q55" s="605" t="n">
        <f aca="false">'Tabela II'!Q61</f>
        <v>0</v>
      </c>
      <c r="R55" s="605" t="n">
        <f aca="false">'Tabela II'!R61</f>
        <v>0</v>
      </c>
      <c r="S55" s="605" t="n">
        <f aca="false">'Tabela II'!S61</f>
        <v>0</v>
      </c>
      <c r="T55" s="605" t="n">
        <f aca="false">'Tabela II'!T61</f>
        <v>0</v>
      </c>
      <c r="U55" s="605" t="str">
        <f aca="false">'Tabela II'!U61</f>
        <v/>
      </c>
      <c r="V55" s="605" t="str">
        <f aca="false">'Tabela II'!V61</f>
        <v/>
      </c>
    </row>
    <row r="56" s="607" customFormat="true" ht="15" hidden="false" customHeight="false" outlineLevel="0" collapsed="false">
      <c r="A56" s="595" t="n">
        <f aca="false">'Tabela I'!$K$1</f>
        <v>2020</v>
      </c>
      <c r="B56" s="595" t="n">
        <f aca="false">'Tabela I'!$K$2</f>
        <v>0</v>
      </c>
      <c r="C56" s="605" t="n">
        <f aca="false">'Tabela II'!B62</f>
        <v>0</v>
      </c>
      <c r="D56" s="605" t="n">
        <f aca="false">'Tabela II'!C62</f>
        <v>0</v>
      </c>
      <c r="E56" s="605" t="n">
        <f aca="false">'Tabela II'!D62</f>
        <v>0</v>
      </c>
      <c r="F56" s="605" t="n">
        <f aca="false">'Tabela II'!E62</f>
        <v>0</v>
      </c>
      <c r="G56" s="605" t="n">
        <f aca="false">'Tabela II'!G62</f>
        <v>0</v>
      </c>
      <c r="H56" s="605" t="n">
        <f aca="false">'Tabela II'!H62</f>
        <v>0</v>
      </c>
      <c r="I56" s="605" t="n">
        <f aca="false">'Tabela II'!I62</f>
        <v>0</v>
      </c>
      <c r="J56" s="605" t="n">
        <f aca="false">'Tabela II'!J62</f>
        <v>262</v>
      </c>
      <c r="K56" s="605" t="n">
        <f aca="false">'Tabela II'!K62</f>
        <v>0</v>
      </c>
      <c r="L56" s="605" t="n">
        <f aca="false">'Tabela II'!L62</f>
        <v>0</v>
      </c>
      <c r="M56" s="605" t="n">
        <f aca="false">'Tabela II'!M62</f>
        <v>0</v>
      </c>
      <c r="N56" s="605" t="n">
        <f aca="false">'Tabela II'!N62</f>
        <v>0</v>
      </c>
      <c r="O56" s="605" t="str">
        <f aca="false">'Tabela II'!O62</f>
        <v/>
      </c>
      <c r="P56" s="605" t="str">
        <f aca="false">'Tabela II'!P62</f>
        <v/>
      </c>
      <c r="Q56" s="605" t="n">
        <f aca="false">'Tabela II'!Q62</f>
        <v>0</v>
      </c>
      <c r="R56" s="605" t="n">
        <f aca="false">'Tabela II'!R62</f>
        <v>0</v>
      </c>
      <c r="S56" s="605" t="n">
        <f aca="false">'Tabela II'!S62</f>
        <v>0</v>
      </c>
      <c r="T56" s="605" t="n">
        <f aca="false">'Tabela II'!T62</f>
        <v>0</v>
      </c>
      <c r="U56" s="605" t="str">
        <f aca="false">'Tabela II'!U62</f>
        <v/>
      </c>
      <c r="V56" s="605" t="str">
        <f aca="false">'Tabela II'!V62</f>
        <v/>
      </c>
    </row>
    <row r="57" s="607" customFormat="true" ht="15" hidden="false" customHeight="false" outlineLevel="0" collapsed="false">
      <c r="A57" s="595" t="n">
        <f aca="false">'Tabela I'!$K$1</f>
        <v>2020</v>
      </c>
      <c r="B57" s="595" t="n">
        <f aca="false">'Tabela I'!$K$2</f>
        <v>0</v>
      </c>
      <c r="C57" s="605" t="n">
        <f aca="false">'Tabela II'!B63</f>
        <v>0</v>
      </c>
      <c r="D57" s="605" t="n">
        <f aca="false">'Tabela II'!C63</f>
        <v>0</v>
      </c>
      <c r="E57" s="605" t="n">
        <f aca="false">'Tabela II'!D63</f>
        <v>0</v>
      </c>
      <c r="F57" s="605" t="n">
        <f aca="false">'Tabela II'!E63</f>
        <v>0</v>
      </c>
      <c r="G57" s="605" t="n">
        <f aca="false">'Tabela II'!G63</f>
        <v>0</v>
      </c>
      <c r="H57" s="605" t="n">
        <f aca="false">'Tabela II'!H63</f>
        <v>0</v>
      </c>
      <c r="I57" s="605" t="n">
        <f aca="false">'Tabela II'!I63</f>
        <v>0</v>
      </c>
      <c r="J57" s="605" t="n">
        <f aca="false">'Tabela II'!J63</f>
        <v>262</v>
      </c>
      <c r="K57" s="605" t="n">
        <f aca="false">'Tabela II'!K63</f>
        <v>0</v>
      </c>
      <c r="L57" s="605" t="n">
        <f aca="false">'Tabela II'!L63</f>
        <v>0</v>
      </c>
      <c r="M57" s="605" t="n">
        <f aca="false">'Tabela II'!M63</f>
        <v>0</v>
      </c>
      <c r="N57" s="605" t="n">
        <f aca="false">'Tabela II'!N63</f>
        <v>0</v>
      </c>
      <c r="O57" s="605" t="str">
        <f aca="false">'Tabela II'!O63</f>
        <v/>
      </c>
      <c r="P57" s="605" t="str">
        <f aca="false">'Tabela II'!P63</f>
        <v/>
      </c>
      <c r="Q57" s="605" t="n">
        <f aca="false">'Tabela II'!Q63</f>
        <v>0</v>
      </c>
      <c r="R57" s="605" t="n">
        <f aca="false">'Tabela II'!R63</f>
        <v>0</v>
      </c>
      <c r="S57" s="605" t="n">
        <f aca="false">'Tabela II'!S63</f>
        <v>0</v>
      </c>
      <c r="T57" s="605" t="n">
        <f aca="false">'Tabela II'!T63</f>
        <v>0</v>
      </c>
      <c r="U57" s="605" t="str">
        <f aca="false">'Tabela II'!U63</f>
        <v/>
      </c>
      <c r="V57" s="605" t="str">
        <f aca="false">'Tabela II'!V63</f>
        <v/>
      </c>
    </row>
    <row r="58" s="607" customFormat="true" ht="15" hidden="false" customHeight="false" outlineLevel="0" collapsed="false">
      <c r="A58" s="595" t="n">
        <f aca="false">'Tabela I'!$K$1</f>
        <v>2020</v>
      </c>
      <c r="B58" s="595" t="n">
        <f aca="false">'Tabela I'!$K$2</f>
        <v>0</v>
      </c>
      <c r="C58" s="605" t="n">
        <f aca="false">'Tabela II'!B64</f>
        <v>0</v>
      </c>
      <c r="D58" s="605" t="n">
        <f aca="false">'Tabela II'!C64</f>
        <v>0</v>
      </c>
      <c r="E58" s="605" t="n">
        <f aca="false">'Tabela II'!D64</f>
        <v>0</v>
      </c>
      <c r="F58" s="605" t="n">
        <f aca="false">'Tabela II'!E64</f>
        <v>0</v>
      </c>
      <c r="G58" s="605" t="n">
        <f aca="false">'Tabela II'!G64</f>
        <v>0</v>
      </c>
      <c r="H58" s="605" t="n">
        <f aca="false">'Tabela II'!H64</f>
        <v>0</v>
      </c>
      <c r="I58" s="605" t="n">
        <f aca="false">'Tabela II'!I64</f>
        <v>0</v>
      </c>
      <c r="J58" s="605" t="n">
        <f aca="false">'Tabela II'!J64</f>
        <v>262</v>
      </c>
      <c r="K58" s="605" t="n">
        <f aca="false">'Tabela II'!K64</f>
        <v>0</v>
      </c>
      <c r="L58" s="605" t="n">
        <f aca="false">'Tabela II'!L64</f>
        <v>0</v>
      </c>
      <c r="M58" s="605" t="n">
        <f aca="false">'Tabela II'!M64</f>
        <v>0</v>
      </c>
      <c r="N58" s="605" t="n">
        <f aca="false">'Tabela II'!N64</f>
        <v>0</v>
      </c>
      <c r="O58" s="605" t="str">
        <f aca="false">'Tabela II'!O64</f>
        <v/>
      </c>
      <c r="P58" s="605" t="str">
        <f aca="false">'Tabela II'!P64</f>
        <v/>
      </c>
      <c r="Q58" s="605" t="n">
        <f aca="false">'Tabela II'!Q64</f>
        <v>0</v>
      </c>
      <c r="R58" s="605" t="n">
        <f aca="false">'Tabela II'!R64</f>
        <v>0</v>
      </c>
      <c r="S58" s="605" t="n">
        <f aca="false">'Tabela II'!S64</f>
        <v>0</v>
      </c>
      <c r="T58" s="605" t="n">
        <f aca="false">'Tabela II'!T64</f>
        <v>0</v>
      </c>
      <c r="U58" s="605" t="str">
        <f aca="false">'Tabela II'!U64</f>
        <v/>
      </c>
      <c r="V58" s="605" t="str">
        <f aca="false">'Tabela II'!V64</f>
        <v/>
      </c>
    </row>
    <row r="59" s="607" customFormat="true" ht="15" hidden="false" customHeight="false" outlineLevel="0" collapsed="false">
      <c r="A59" s="595" t="n">
        <f aca="false">'Tabela I'!$K$1</f>
        <v>2020</v>
      </c>
      <c r="B59" s="595" t="n">
        <f aca="false">'Tabela I'!$K$2</f>
        <v>0</v>
      </c>
      <c r="C59" s="605" t="n">
        <f aca="false">'Tabela II'!B65</f>
        <v>0</v>
      </c>
      <c r="D59" s="605" t="n">
        <f aca="false">'Tabela II'!C65</f>
        <v>0</v>
      </c>
      <c r="E59" s="605" t="n">
        <f aca="false">'Tabela II'!D65</f>
        <v>0</v>
      </c>
      <c r="F59" s="605" t="n">
        <f aca="false">'Tabela II'!E65</f>
        <v>0</v>
      </c>
      <c r="G59" s="605" t="n">
        <f aca="false">'Tabela II'!G65</f>
        <v>0</v>
      </c>
      <c r="H59" s="605" t="n">
        <f aca="false">'Tabela II'!H65</f>
        <v>0</v>
      </c>
      <c r="I59" s="605" t="n">
        <f aca="false">'Tabela II'!I65</f>
        <v>0</v>
      </c>
      <c r="J59" s="605" t="n">
        <f aca="false">'Tabela II'!J65</f>
        <v>262</v>
      </c>
      <c r="K59" s="605" t="n">
        <f aca="false">'Tabela II'!K65</f>
        <v>0</v>
      </c>
      <c r="L59" s="605" t="n">
        <f aca="false">'Tabela II'!L65</f>
        <v>0</v>
      </c>
      <c r="M59" s="605" t="n">
        <f aca="false">'Tabela II'!M65</f>
        <v>0</v>
      </c>
      <c r="N59" s="605" t="n">
        <f aca="false">'Tabela II'!N65</f>
        <v>0</v>
      </c>
      <c r="O59" s="605" t="str">
        <f aca="false">'Tabela II'!O65</f>
        <v/>
      </c>
      <c r="P59" s="605" t="str">
        <f aca="false">'Tabela II'!P65</f>
        <v/>
      </c>
      <c r="Q59" s="605" t="n">
        <f aca="false">'Tabela II'!Q65</f>
        <v>0</v>
      </c>
      <c r="R59" s="605" t="n">
        <f aca="false">'Tabela II'!R65</f>
        <v>0</v>
      </c>
      <c r="S59" s="605" t="n">
        <f aca="false">'Tabela II'!S65</f>
        <v>0</v>
      </c>
      <c r="T59" s="605" t="n">
        <f aca="false">'Tabela II'!T65</f>
        <v>0</v>
      </c>
      <c r="U59" s="605" t="str">
        <f aca="false">'Tabela II'!U65</f>
        <v/>
      </c>
      <c r="V59" s="605" t="str">
        <f aca="false">'Tabela II'!V65</f>
        <v/>
      </c>
    </row>
    <row r="60" s="607" customFormat="true" ht="15" hidden="false" customHeight="false" outlineLevel="0" collapsed="false">
      <c r="A60" s="595" t="n">
        <f aca="false">'Tabela I'!$K$1</f>
        <v>2020</v>
      </c>
      <c r="B60" s="595" t="n">
        <f aca="false">'Tabela I'!$K$2</f>
        <v>0</v>
      </c>
      <c r="C60" s="605" t="n">
        <f aca="false">'Tabela II'!B66</f>
        <v>0</v>
      </c>
      <c r="D60" s="605" t="n">
        <f aca="false">'Tabela II'!C66</f>
        <v>0</v>
      </c>
      <c r="E60" s="605" t="n">
        <f aca="false">'Tabela II'!D66</f>
        <v>0</v>
      </c>
      <c r="F60" s="605" t="n">
        <f aca="false">'Tabela II'!E66</f>
        <v>0</v>
      </c>
      <c r="G60" s="605" t="n">
        <f aca="false">'Tabela II'!G66</f>
        <v>0</v>
      </c>
      <c r="H60" s="605" t="n">
        <f aca="false">'Tabela II'!H66</f>
        <v>0</v>
      </c>
      <c r="I60" s="605" t="n">
        <f aca="false">'Tabela II'!I66</f>
        <v>0</v>
      </c>
      <c r="J60" s="605" t="n">
        <f aca="false">'Tabela II'!J66</f>
        <v>262</v>
      </c>
      <c r="K60" s="605" t="n">
        <f aca="false">'Tabela II'!K66</f>
        <v>0</v>
      </c>
      <c r="L60" s="605" t="n">
        <f aca="false">'Tabela II'!L66</f>
        <v>0</v>
      </c>
      <c r="M60" s="605" t="n">
        <f aca="false">'Tabela II'!M66</f>
        <v>0</v>
      </c>
      <c r="N60" s="605" t="n">
        <f aca="false">'Tabela II'!N66</f>
        <v>0</v>
      </c>
      <c r="O60" s="605" t="str">
        <f aca="false">'Tabela II'!O66</f>
        <v/>
      </c>
      <c r="P60" s="605" t="str">
        <f aca="false">'Tabela II'!P66</f>
        <v/>
      </c>
      <c r="Q60" s="605" t="n">
        <f aca="false">'Tabela II'!Q66</f>
        <v>0</v>
      </c>
      <c r="R60" s="605" t="n">
        <f aca="false">'Tabela II'!R66</f>
        <v>0</v>
      </c>
      <c r="S60" s="605" t="n">
        <f aca="false">'Tabela II'!S66</f>
        <v>0</v>
      </c>
      <c r="T60" s="605" t="n">
        <f aca="false">'Tabela II'!T66</f>
        <v>0</v>
      </c>
      <c r="U60" s="605" t="str">
        <f aca="false">'Tabela II'!U66</f>
        <v/>
      </c>
      <c r="V60" s="605" t="str">
        <f aca="false">'Tabela II'!V66</f>
        <v/>
      </c>
    </row>
    <row r="61" s="607" customFormat="true" ht="15" hidden="false" customHeight="true" outlineLevel="0" collapsed="false">
      <c r="A61" s="595" t="n">
        <f aca="false">'Tabela I'!$K$1</f>
        <v>2020</v>
      </c>
      <c r="B61" s="595" t="n">
        <f aca="false">'Tabela I'!$K$2</f>
        <v>0</v>
      </c>
      <c r="C61" s="605" t="n">
        <f aca="false">'Tabela II'!B67</f>
        <v>0</v>
      </c>
      <c r="D61" s="605" t="n">
        <f aca="false">'Tabela II'!C67</f>
        <v>0</v>
      </c>
      <c r="E61" s="605" t="n">
        <f aca="false">'Tabela II'!D67</f>
        <v>0</v>
      </c>
      <c r="F61" s="605" t="n">
        <f aca="false">'Tabela II'!E67</f>
        <v>0</v>
      </c>
      <c r="G61" s="605" t="n">
        <f aca="false">'Tabela II'!G67</f>
        <v>0</v>
      </c>
      <c r="H61" s="605" t="n">
        <f aca="false">'Tabela II'!H67</f>
        <v>0</v>
      </c>
      <c r="I61" s="605" t="n">
        <f aca="false">'Tabela II'!I67</f>
        <v>0</v>
      </c>
      <c r="J61" s="605" t="n">
        <f aca="false">'Tabela II'!J67</f>
        <v>262</v>
      </c>
      <c r="K61" s="605" t="n">
        <f aca="false">'Tabela II'!K67</f>
        <v>0</v>
      </c>
      <c r="L61" s="605" t="n">
        <f aca="false">'Tabela II'!L67</f>
        <v>0</v>
      </c>
      <c r="M61" s="605" t="n">
        <f aca="false">'Tabela II'!M67</f>
        <v>0</v>
      </c>
      <c r="N61" s="605" t="n">
        <f aca="false">'Tabela II'!N67</f>
        <v>0</v>
      </c>
      <c r="O61" s="605" t="str">
        <f aca="false">'Tabela II'!O67</f>
        <v/>
      </c>
      <c r="P61" s="605" t="str">
        <f aca="false">'Tabela II'!P67</f>
        <v/>
      </c>
      <c r="Q61" s="605" t="n">
        <f aca="false">'Tabela II'!Q67</f>
        <v>0</v>
      </c>
      <c r="R61" s="605" t="n">
        <f aca="false">'Tabela II'!R67</f>
        <v>0</v>
      </c>
      <c r="S61" s="605" t="n">
        <f aca="false">'Tabela II'!S67</f>
        <v>0</v>
      </c>
      <c r="T61" s="605" t="n">
        <f aca="false">'Tabela II'!T67</f>
        <v>0</v>
      </c>
      <c r="U61" s="605" t="str">
        <f aca="false">'Tabela II'!U67</f>
        <v/>
      </c>
      <c r="V61" s="605" t="str">
        <f aca="false">'Tabela II'!V67</f>
        <v/>
      </c>
      <c r="W61" s="608"/>
      <c r="X61" s="608"/>
      <c r="Y61" s="609"/>
      <c r="Z61" s="609"/>
    </row>
    <row r="62" s="607" customFormat="true" ht="15" hidden="false" customHeight="false" outlineLevel="0" collapsed="false">
      <c r="A62" s="595" t="n">
        <f aca="false">'Tabela I'!$K$1</f>
        <v>2020</v>
      </c>
      <c r="B62" s="595" t="n">
        <f aca="false">'Tabela I'!$K$2</f>
        <v>0</v>
      </c>
      <c r="C62" s="605" t="n">
        <f aca="false">'Tabela II'!B68</f>
        <v>0</v>
      </c>
      <c r="D62" s="605" t="n">
        <f aca="false">'Tabela II'!C68</f>
        <v>0</v>
      </c>
      <c r="E62" s="605" t="n">
        <f aca="false">'Tabela II'!D68</f>
        <v>0</v>
      </c>
      <c r="F62" s="605" t="n">
        <f aca="false">'Tabela II'!E68</f>
        <v>0</v>
      </c>
      <c r="G62" s="605" t="n">
        <f aca="false">'Tabela II'!G68</f>
        <v>0</v>
      </c>
      <c r="H62" s="605" t="n">
        <f aca="false">'Tabela II'!H68</f>
        <v>0</v>
      </c>
      <c r="I62" s="605" t="n">
        <f aca="false">'Tabela II'!I68</f>
        <v>0</v>
      </c>
      <c r="J62" s="605" t="n">
        <f aca="false">'Tabela II'!J68</f>
        <v>262</v>
      </c>
      <c r="K62" s="605" t="n">
        <f aca="false">'Tabela II'!K68</f>
        <v>0</v>
      </c>
      <c r="L62" s="605" t="n">
        <f aca="false">'Tabela II'!L68</f>
        <v>0</v>
      </c>
      <c r="M62" s="605" t="n">
        <f aca="false">'Tabela II'!M68</f>
        <v>0</v>
      </c>
      <c r="N62" s="605" t="n">
        <f aca="false">'Tabela II'!N68</f>
        <v>0</v>
      </c>
      <c r="O62" s="605" t="str">
        <f aca="false">'Tabela II'!O68</f>
        <v/>
      </c>
      <c r="P62" s="605" t="str">
        <f aca="false">'Tabela II'!P68</f>
        <v/>
      </c>
      <c r="Q62" s="605" t="n">
        <f aca="false">'Tabela II'!Q68</f>
        <v>0</v>
      </c>
      <c r="R62" s="605" t="n">
        <f aca="false">'Tabela II'!R68</f>
        <v>0</v>
      </c>
      <c r="S62" s="605" t="n">
        <f aca="false">'Tabela II'!S68</f>
        <v>0</v>
      </c>
      <c r="T62" s="605" t="n">
        <f aca="false">'Tabela II'!T68</f>
        <v>0</v>
      </c>
      <c r="U62" s="605" t="str">
        <f aca="false">'Tabela II'!U68</f>
        <v/>
      </c>
      <c r="V62" s="605" t="str">
        <f aca="false">'Tabela II'!V68</f>
        <v/>
      </c>
      <c r="W62" s="610"/>
      <c r="X62" s="610"/>
      <c r="Y62" s="611"/>
      <c r="Z62" s="609"/>
    </row>
    <row r="63" s="607" customFormat="true" ht="15" hidden="false" customHeight="false" outlineLevel="0" collapsed="false">
      <c r="A63" s="595" t="n">
        <f aca="false">'Tabela I'!$K$1</f>
        <v>2020</v>
      </c>
      <c r="B63" s="595" t="n">
        <f aca="false">'Tabela I'!$K$2</f>
        <v>0</v>
      </c>
      <c r="C63" s="605" t="n">
        <f aca="false">'Tabela II'!B69</f>
        <v>0</v>
      </c>
      <c r="D63" s="605" t="n">
        <f aca="false">'Tabela II'!C69</f>
        <v>0</v>
      </c>
      <c r="E63" s="605" t="n">
        <f aca="false">'Tabela II'!D69</f>
        <v>0</v>
      </c>
      <c r="F63" s="605" t="n">
        <f aca="false">'Tabela II'!E69</f>
        <v>0</v>
      </c>
      <c r="G63" s="605" t="n">
        <f aca="false">'Tabela II'!G69</f>
        <v>0</v>
      </c>
      <c r="H63" s="605" t="n">
        <f aca="false">'Tabela II'!H69</f>
        <v>0</v>
      </c>
      <c r="I63" s="605" t="n">
        <f aca="false">'Tabela II'!I69</f>
        <v>0</v>
      </c>
      <c r="J63" s="605" t="n">
        <f aca="false">'Tabela II'!J69</f>
        <v>262</v>
      </c>
      <c r="K63" s="605" t="n">
        <f aca="false">'Tabela II'!K69</f>
        <v>0</v>
      </c>
      <c r="L63" s="605" t="n">
        <f aca="false">'Tabela II'!L69</f>
        <v>0</v>
      </c>
      <c r="M63" s="605" t="n">
        <f aca="false">'Tabela II'!M69</f>
        <v>0</v>
      </c>
      <c r="N63" s="605" t="n">
        <f aca="false">'Tabela II'!N69</f>
        <v>0</v>
      </c>
      <c r="O63" s="605" t="str">
        <f aca="false">'Tabela II'!O69</f>
        <v/>
      </c>
      <c r="P63" s="605" t="str">
        <f aca="false">'Tabela II'!P69</f>
        <v/>
      </c>
      <c r="Q63" s="605" t="n">
        <f aca="false">'Tabela II'!Q69</f>
        <v>0</v>
      </c>
      <c r="R63" s="605" t="n">
        <f aca="false">'Tabela II'!R69</f>
        <v>0</v>
      </c>
      <c r="S63" s="605" t="n">
        <f aca="false">'Tabela II'!S69</f>
        <v>0</v>
      </c>
      <c r="T63" s="605" t="n">
        <f aca="false">'Tabela II'!T69</f>
        <v>0</v>
      </c>
      <c r="U63" s="605" t="str">
        <f aca="false">'Tabela II'!U69</f>
        <v/>
      </c>
      <c r="V63" s="605" t="str">
        <f aca="false">'Tabela II'!V69</f>
        <v/>
      </c>
    </row>
    <row r="64" s="607" customFormat="true" ht="15" hidden="false" customHeight="false" outlineLevel="0" collapsed="false">
      <c r="A64" s="595" t="n">
        <f aca="false">'Tabela I'!$K$1</f>
        <v>2020</v>
      </c>
      <c r="B64" s="595" t="n">
        <f aca="false">'Tabela I'!$K$2</f>
        <v>0</v>
      </c>
      <c r="C64" s="605" t="n">
        <f aca="false">'Tabela II'!B70</f>
        <v>0</v>
      </c>
      <c r="D64" s="605" t="n">
        <f aca="false">'Tabela II'!C70</f>
        <v>0</v>
      </c>
      <c r="E64" s="605" t="n">
        <f aca="false">'Tabela II'!D70</f>
        <v>0</v>
      </c>
      <c r="F64" s="605" t="n">
        <f aca="false">'Tabela II'!E70</f>
        <v>0</v>
      </c>
      <c r="G64" s="605" t="n">
        <f aca="false">'Tabela II'!G70</f>
        <v>0</v>
      </c>
      <c r="H64" s="605" t="n">
        <f aca="false">'Tabela II'!H70</f>
        <v>0</v>
      </c>
      <c r="I64" s="605" t="n">
        <f aca="false">'Tabela II'!I70</f>
        <v>0</v>
      </c>
      <c r="J64" s="605" t="n">
        <f aca="false">'Tabela II'!J70</f>
        <v>262</v>
      </c>
      <c r="K64" s="605" t="n">
        <f aca="false">'Tabela II'!K70</f>
        <v>0</v>
      </c>
      <c r="L64" s="605" t="n">
        <f aca="false">'Tabela II'!L70</f>
        <v>0</v>
      </c>
      <c r="M64" s="605" t="n">
        <f aca="false">'Tabela II'!M70</f>
        <v>0</v>
      </c>
      <c r="N64" s="605" t="n">
        <f aca="false">'Tabela II'!N70</f>
        <v>0</v>
      </c>
      <c r="O64" s="605" t="str">
        <f aca="false">'Tabela II'!O70</f>
        <v/>
      </c>
      <c r="P64" s="605" t="str">
        <f aca="false">'Tabela II'!P70</f>
        <v/>
      </c>
      <c r="Q64" s="605" t="n">
        <f aca="false">'Tabela II'!Q70</f>
        <v>0</v>
      </c>
      <c r="R64" s="605" t="n">
        <f aca="false">'Tabela II'!R70</f>
        <v>0</v>
      </c>
      <c r="S64" s="605" t="n">
        <f aca="false">'Tabela II'!S70</f>
        <v>0</v>
      </c>
      <c r="T64" s="605" t="n">
        <f aca="false">'Tabela II'!T70</f>
        <v>0</v>
      </c>
      <c r="U64" s="605" t="str">
        <f aca="false">'Tabela II'!U70</f>
        <v/>
      </c>
      <c r="V64" s="605" t="str">
        <f aca="false">'Tabela II'!V70</f>
        <v/>
      </c>
    </row>
    <row r="65" s="607" customFormat="true" ht="15" hidden="false" customHeight="false" outlineLevel="0" collapsed="false">
      <c r="A65" s="595" t="n">
        <f aca="false">'Tabela I'!$K$1</f>
        <v>2020</v>
      </c>
      <c r="B65" s="595" t="n">
        <f aca="false">'Tabela I'!$K$2</f>
        <v>0</v>
      </c>
      <c r="C65" s="605" t="n">
        <f aca="false">'Tabela II'!B71</f>
        <v>0</v>
      </c>
      <c r="D65" s="605" t="n">
        <f aca="false">'Tabela II'!C71</f>
        <v>0</v>
      </c>
      <c r="E65" s="605" t="n">
        <f aca="false">'Tabela II'!D71</f>
        <v>0</v>
      </c>
      <c r="F65" s="605" t="n">
        <f aca="false">'Tabela II'!E71</f>
        <v>0</v>
      </c>
      <c r="G65" s="605" t="n">
        <f aca="false">'Tabela II'!G71</f>
        <v>0</v>
      </c>
      <c r="H65" s="605" t="n">
        <f aca="false">'Tabela II'!H71</f>
        <v>0</v>
      </c>
      <c r="I65" s="605" t="n">
        <f aca="false">'Tabela II'!I71</f>
        <v>0</v>
      </c>
      <c r="J65" s="605" t="n">
        <f aca="false">'Tabela II'!J71</f>
        <v>262</v>
      </c>
      <c r="K65" s="605" t="n">
        <f aca="false">'Tabela II'!K71</f>
        <v>0</v>
      </c>
      <c r="L65" s="605" t="n">
        <f aca="false">'Tabela II'!L71</f>
        <v>0</v>
      </c>
      <c r="M65" s="605" t="n">
        <f aca="false">'Tabela II'!M71</f>
        <v>0</v>
      </c>
      <c r="N65" s="605" t="n">
        <f aca="false">'Tabela II'!N71</f>
        <v>0</v>
      </c>
      <c r="O65" s="605" t="str">
        <f aca="false">'Tabela II'!O71</f>
        <v/>
      </c>
      <c r="P65" s="605" t="str">
        <f aca="false">'Tabela II'!P71</f>
        <v/>
      </c>
      <c r="Q65" s="605" t="n">
        <f aca="false">'Tabela II'!Q71</f>
        <v>0</v>
      </c>
      <c r="R65" s="605" t="n">
        <f aca="false">'Tabela II'!R71</f>
        <v>0</v>
      </c>
      <c r="S65" s="605" t="n">
        <f aca="false">'Tabela II'!S71</f>
        <v>0</v>
      </c>
      <c r="T65" s="605" t="n">
        <f aca="false">'Tabela II'!T71</f>
        <v>0</v>
      </c>
      <c r="U65" s="605" t="str">
        <f aca="false">'Tabela II'!U71</f>
        <v/>
      </c>
      <c r="V65" s="605" t="str">
        <f aca="false">'Tabela II'!V71</f>
        <v/>
      </c>
    </row>
    <row r="66" s="607" customFormat="true" ht="15" hidden="false" customHeight="false" outlineLevel="0" collapsed="false">
      <c r="A66" s="595" t="n">
        <f aca="false">'Tabela I'!$K$1</f>
        <v>2020</v>
      </c>
      <c r="B66" s="595" t="n">
        <f aca="false">'Tabela I'!$K$2</f>
        <v>0</v>
      </c>
      <c r="C66" s="605" t="n">
        <f aca="false">'Tabela II'!B72</f>
        <v>0</v>
      </c>
      <c r="D66" s="605" t="n">
        <f aca="false">'Tabela II'!C72</f>
        <v>0</v>
      </c>
      <c r="E66" s="605" t="n">
        <f aca="false">'Tabela II'!D72</f>
        <v>0</v>
      </c>
      <c r="F66" s="605" t="n">
        <f aca="false">'Tabela II'!E72</f>
        <v>0</v>
      </c>
      <c r="G66" s="605" t="n">
        <f aca="false">'Tabela II'!G72</f>
        <v>0</v>
      </c>
      <c r="H66" s="605" t="n">
        <f aca="false">'Tabela II'!H72</f>
        <v>0</v>
      </c>
      <c r="I66" s="605" t="n">
        <f aca="false">'Tabela II'!I72</f>
        <v>0</v>
      </c>
      <c r="J66" s="605" t="n">
        <f aca="false">'Tabela II'!J72</f>
        <v>262</v>
      </c>
      <c r="K66" s="605" t="n">
        <f aca="false">'Tabela II'!K72</f>
        <v>0</v>
      </c>
      <c r="L66" s="605" t="n">
        <f aca="false">'Tabela II'!L72</f>
        <v>0</v>
      </c>
      <c r="M66" s="605" t="n">
        <f aca="false">'Tabela II'!M72</f>
        <v>0</v>
      </c>
      <c r="N66" s="605" t="n">
        <f aca="false">'Tabela II'!N72</f>
        <v>0</v>
      </c>
      <c r="O66" s="605" t="str">
        <f aca="false">'Tabela II'!O72</f>
        <v/>
      </c>
      <c r="P66" s="605" t="str">
        <f aca="false">'Tabela II'!P72</f>
        <v/>
      </c>
      <c r="Q66" s="605" t="n">
        <f aca="false">'Tabela II'!Q72</f>
        <v>0</v>
      </c>
      <c r="R66" s="605" t="n">
        <f aca="false">'Tabela II'!R72</f>
        <v>0</v>
      </c>
      <c r="S66" s="605" t="n">
        <f aca="false">'Tabela II'!S72</f>
        <v>0</v>
      </c>
      <c r="T66" s="605" t="n">
        <f aca="false">'Tabela II'!T72</f>
        <v>0</v>
      </c>
      <c r="U66" s="605" t="str">
        <f aca="false">'Tabela II'!U72</f>
        <v/>
      </c>
      <c r="V66" s="605" t="str">
        <f aca="false">'Tabela II'!V72</f>
        <v/>
      </c>
    </row>
    <row r="67" s="607" customFormat="true" ht="15" hidden="false" customHeight="false" outlineLevel="0" collapsed="false">
      <c r="A67" s="595" t="n">
        <f aca="false">'Tabela I'!$K$1</f>
        <v>2020</v>
      </c>
      <c r="B67" s="595" t="n">
        <f aca="false">'Tabela I'!$K$2</f>
        <v>0</v>
      </c>
      <c r="C67" s="605" t="n">
        <f aca="false">'Tabela II'!B73</f>
        <v>0</v>
      </c>
      <c r="D67" s="605" t="n">
        <f aca="false">'Tabela II'!C73</f>
        <v>0</v>
      </c>
      <c r="E67" s="605" t="n">
        <f aca="false">'Tabela II'!D73</f>
        <v>0</v>
      </c>
      <c r="F67" s="605" t="n">
        <f aca="false">'Tabela II'!E73</f>
        <v>0</v>
      </c>
      <c r="G67" s="605" t="n">
        <f aca="false">'Tabela II'!G73</f>
        <v>0</v>
      </c>
      <c r="H67" s="605" t="n">
        <f aca="false">'Tabela II'!H73</f>
        <v>0</v>
      </c>
      <c r="I67" s="605" t="n">
        <f aca="false">'Tabela II'!I73</f>
        <v>0</v>
      </c>
      <c r="J67" s="605" t="n">
        <f aca="false">'Tabela II'!J73</f>
        <v>262</v>
      </c>
      <c r="K67" s="605" t="n">
        <f aca="false">'Tabela II'!K73</f>
        <v>0</v>
      </c>
      <c r="L67" s="605" t="n">
        <f aca="false">'Tabela II'!L73</f>
        <v>0</v>
      </c>
      <c r="M67" s="605" t="n">
        <f aca="false">'Tabela II'!M73</f>
        <v>0</v>
      </c>
      <c r="N67" s="605" t="n">
        <f aca="false">'Tabela II'!N73</f>
        <v>0</v>
      </c>
      <c r="O67" s="605" t="str">
        <f aca="false">'Tabela II'!O73</f>
        <v/>
      </c>
      <c r="P67" s="605" t="str">
        <f aca="false">'Tabela II'!P73</f>
        <v/>
      </c>
      <c r="Q67" s="605" t="n">
        <f aca="false">'Tabela II'!Q73</f>
        <v>0</v>
      </c>
      <c r="R67" s="605" t="n">
        <f aca="false">'Tabela II'!R73</f>
        <v>0</v>
      </c>
      <c r="S67" s="605" t="n">
        <f aca="false">'Tabela II'!S73</f>
        <v>0</v>
      </c>
      <c r="T67" s="605" t="n">
        <f aca="false">'Tabela II'!T73</f>
        <v>0</v>
      </c>
      <c r="U67" s="605" t="str">
        <f aca="false">'Tabela II'!U73</f>
        <v/>
      </c>
      <c r="V67" s="605" t="str">
        <f aca="false">'Tabela II'!V73</f>
        <v/>
      </c>
    </row>
    <row r="68" s="607" customFormat="true" ht="15" hidden="false" customHeight="false" outlineLevel="0" collapsed="false">
      <c r="A68" s="595" t="n">
        <f aca="false">'Tabela I'!$K$1</f>
        <v>2020</v>
      </c>
      <c r="B68" s="595" t="n">
        <f aca="false">'Tabela I'!$K$2</f>
        <v>0</v>
      </c>
      <c r="C68" s="605" t="n">
        <f aca="false">'Tabela II'!B74</f>
        <v>0</v>
      </c>
      <c r="D68" s="605" t="n">
        <f aca="false">'Tabela II'!C74</f>
        <v>0</v>
      </c>
      <c r="E68" s="605" t="n">
        <f aca="false">'Tabela II'!D74</f>
        <v>0</v>
      </c>
      <c r="F68" s="605" t="n">
        <f aca="false">'Tabela II'!E74</f>
        <v>0</v>
      </c>
      <c r="G68" s="605" t="n">
        <f aca="false">'Tabela II'!G74</f>
        <v>0</v>
      </c>
      <c r="H68" s="605" t="n">
        <f aca="false">'Tabela II'!H74</f>
        <v>0</v>
      </c>
      <c r="I68" s="605" t="n">
        <f aca="false">'Tabela II'!I74</f>
        <v>0</v>
      </c>
      <c r="J68" s="605" t="n">
        <f aca="false">'Tabela II'!J74</f>
        <v>262</v>
      </c>
      <c r="K68" s="605" t="n">
        <f aca="false">'Tabela II'!K74</f>
        <v>0</v>
      </c>
      <c r="L68" s="605" t="n">
        <f aca="false">'Tabela II'!L74</f>
        <v>0</v>
      </c>
      <c r="M68" s="605" t="n">
        <f aca="false">'Tabela II'!M74</f>
        <v>0</v>
      </c>
      <c r="N68" s="605" t="n">
        <f aca="false">'Tabela II'!N74</f>
        <v>0</v>
      </c>
      <c r="O68" s="605" t="str">
        <f aca="false">'Tabela II'!O74</f>
        <v/>
      </c>
      <c r="P68" s="605" t="str">
        <f aca="false">'Tabela II'!P74</f>
        <v/>
      </c>
      <c r="Q68" s="605" t="n">
        <f aca="false">'Tabela II'!Q74</f>
        <v>0</v>
      </c>
      <c r="R68" s="605" t="n">
        <f aca="false">'Tabela II'!R74</f>
        <v>0</v>
      </c>
      <c r="S68" s="605" t="n">
        <f aca="false">'Tabela II'!S74</f>
        <v>0</v>
      </c>
      <c r="T68" s="605" t="n">
        <f aca="false">'Tabela II'!T74</f>
        <v>0</v>
      </c>
      <c r="U68" s="605" t="str">
        <f aca="false">'Tabela II'!U74</f>
        <v/>
      </c>
      <c r="V68" s="605" t="str">
        <f aca="false">'Tabela II'!V74</f>
        <v/>
      </c>
    </row>
    <row r="69" s="607" customFormat="true" ht="15" hidden="false" customHeight="false" outlineLevel="0" collapsed="false">
      <c r="A69" s="595" t="n">
        <f aca="false">'Tabela I'!$K$1</f>
        <v>2020</v>
      </c>
      <c r="B69" s="595" t="n">
        <f aca="false">'Tabela I'!$K$2</f>
        <v>0</v>
      </c>
      <c r="C69" s="605" t="n">
        <f aca="false">'Tabela II'!B75</f>
        <v>0</v>
      </c>
      <c r="D69" s="605" t="n">
        <f aca="false">'Tabela II'!C75</f>
        <v>0</v>
      </c>
      <c r="E69" s="605" t="n">
        <f aca="false">'Tabela II'!D75</f>
        <v>0</v>
      </c>
      <c r="F69" s="605" t="n">
        <f aca="false">'Tabela II'!E75</f>
        <v>0</v>
      </c>
      <c r="G69" s="605" t="n">
        <f aca="false">'Tabela II'!G75</f>
        <v>0</v>
      </c>
      <c r="H69" s="605" t="n">
        <f aca="false">'Tabela II'!H75</f>
        <v>0</v>
      </c>
      <c r="I69" s="605" t="n">
        <f aca="false">'Tabela II'!I75</f>
        <v>0</v>
      </c>
      <c r="J69" s="605" t="n">
        <f aca="false">'Tabela II'!J75</f>
        <v>262</v>
      </c>
      <c r="K69" s="605" t="n">
        <f aca="false">'Tabela II'!K75</f>
        <v>0</v>
      </c>
      <c r="L69" s="605" t="n">
        <f aca="false">'Tabela II'!L75</f>
        <v>0</v>
      </c>
      <c r="M69" s="605" t="n">
        <f aca="false">'Tabela II'!M75</f>
        <v>0</v>
      </c>
      <c r="N69" s="605" t="n">
        <f aca="false">'Tabela II'!N75</f>
        <v>0</v>
      </c>
      <c r="O69" s="605" t="str">
        <f aca="false">'Tabela II'!O75</f>
        <v/>
      </c>
      <c r="P69" s="605" t="str">
        <f aca="false">'Tabela II'!P75</f>
        <v/>
      </c>
      <c r="Q69" s="605" t="n">
        <f aca="false">'Tabela II'!Q75</f>
        <v>0</v>
      </c>
      <c r="R69" s="605" t="n">
        <f aca="false">'Tabela II'!R75</f>
        <v>0</v>
      </c>
      <c r="S69" s="605" t="n">
        <f aca="false">'Tabela II'!S75</f>
        <v>0</v>
      </c>
      <c r="T69" s="605" t="n">
        <f aca="false">'Tabela II'!T75</f>
        <v>0</v>
      </c>
      <c r="U69" s="605" t="str">
        <f aca="false">'Tabela II'!U75</f>
        <v/>
      </c>
      <c r="V69" s="605" t="str">
        <f aca="false">'Tabela II'!V75</f>
        <v/>
      </c>
    </row>
    <row r="70" s="607" customFormat="true" ht="15" hidden="false" customHeight="false" outlineLevel="0" collapsed="false">
      <c r="A70" s="595" t="n">
        <f aca="false">'Tabela I'!$K$1</f>
        <v>2020</v>
      </c>
      <c r="B70" s="595" t="n">
        <f aca="false">'Tabela I'!$K$2</f>
        <v>0</v>
      </c>
      <c r="C70" s="605" t="n">
        <f aca="false">'Tabela II'!B76</f>
        <v>0</v>
      </c>
      <c r="D70" s="605" t="n">
        <f aca="false">'Tabela II'!C76</f>
        <v>0</v>
      </c>
      <c r="E70" s="605" t="n">
        <f aca="false">'Tabela II'!D76</f>
        <v>0</v>
      </c>
      <c r="F70" s="605" t="n">
        <f aca="false">'Tabela II'!E76</f>
        <v>0</v>
      </c>
      <c r="G70" s="605" t="n">
        <f aca="false">'Tabela II'!G76</f>
        <v>0</v>
      </c>
      <c r="H70" s="605" t="n">
        <f aca="false">'Tabela II'!H76</f>
        <v>0</v>
      </c>
      <c r="I70" s="605" t="n">
        <f aca="false">'Tabela II'!I76</f>
        <v>0</v>
      </c>
      <c r="J70" s="605" t="n">
        <f aca="false">'Tabela II'!J76</f>
        <v>262</v>
      </c>
      <c r="K70" s="605" t="n">
        <f aca="false">'Tabela II'!K76</f>
        <v>0</v>
      </c>
      <c r="L70" s="605" t="n">
        <f aca="false">'Tabela II'!L76</f>
        <v>0</v>
      </c>
      <c r="M70" s="605" t="n">
        <f aca="false">'Tabela II'!M76</f>
        <v>0</v>
      </c>
      <c r="N70" s="605" t="n">
        <f aca="false">'Tabela II'!N76</f>
        <v>0</v>
      </c>
      <c r="O70" s="605" t="str">
        <f aca="false">'Tabela II'!O76</f>
        <v/>
      </c>
      <c r="P70" s="605" t="str">
        <f aca="false">'Tabela II'!P76</f>
        <v/>
      </c>
      <c r="Q70" s="605" t="n">
        <f aca="false">'Tabela II'!Q76</f>
        <v>0</v>
      </c>
      <c r="R70" s="605" t="n">
        <f aca="false">'Tabela II'!R76</f>
        <v>0</v>
      </c>
      <c r="S70" s="605" t="n">
        <f aca="false">'Tabela II'!S76</f>
        <v>0</v>
      </c>
      <c r="T70" s="605" t="n">
        <f aca="false">'Tabela II'!T76</f>
        <v>0</v>
      </c>
      <c r="U70" s="605" t="str">
        <f aca="false">'Tabela II'!U76</f>
        <v/>
      </c>
      <c r="V70" s="605" t="str">
        <f aca="false">'Tabela II'!V76</f>
        <v/>
      </c>
    </row>
    <row r="71" s="607" customFormat="true" ht="15" hidden="false" customHeight="false" outlineLevel="0" collapsed="false">
      <c r="A71" s="595" t="n">
        <f aca="false">'Tabela I'!$K$1</f>
        <v>2020</v>
      </c>
      <c r="B71" s="595" t="n">
        <f aca="false">'Tabela I'!$K$2</f>
        <v>0</v>
      </c>
      <c r="C71" s="605" t="n">
        <f aca="false">'Tabela II'!B77</f>
        <v>0</v>
      </c>
      <c r="D71" s="605" t="n">
        <f aca="false">'Tabela II'!C77</f>
        <v>0</v>
      </c>
      <c r="E71" s="605" t="n">
        <f aca="false">'Tabela II'!D77</f>
        <v>0</v>
      </c>
      <c r="F71" s="605" t="n">
        <f aca="false">'Tabela II'!E77</f>
        <v>0</v>
      </c>
      <c r="G71" s="605" t="n">
        <f aca="false">'Tabela II'!G77</f>
        <v>0</v>
      </c>
      <c r="H71" s="605" t="n">
        <f aca="false">'Tabela II'!H77</f>
        <v>0</v>
      </c>
      <c r="I71" s="605" t="n">
        <f aca="false">'Tabela II'!I77</f>
        <v>0</v>
      </c>
      <c r="J71" s="605" t="n">
        <f aca="false">'Tabela II'!J77</f>
        <v>262</v>
      </c>
      <c r="K71" s="605" t="n">
        <f aca="false">'Tabela II'!K77</f>
        <v>0</v>
      </c>
      <c r="L71" s="605" t="n">
        <f aca="false">'Tabela II'!L77</f>
        <v>0</v>
      </c>
      <c r="M71" s="605" t="n">
        <f aca="false">'Tabela II'!M77</f>
        <v>0</v>
      </c>
      <c r="N71" s="605" t="n">
        <f aca="false">'Tabela II'!N77</f>
        <v>0</v>
      </c>
      <c r="O71" s="605" t="str">
        <f aca="false">'Tabela II'!O77</f>
        <v/>
      </c>
      <c r="P71" s="605" t="str">
        <f aca="false">'Tabela II'!P77</f>
        <v/>
      </c>
      <c r="Q71" s="605" t="n">
        <f aca="false">'Tabela II'!Q77</f>
        <v>0</v>
      </c>
      <c r="R71" s="605" t="n">
        <f aca="false">'Tabela II'!R77</f>
        <v>0</v>
      </c>
      <c r="S71" s="605" t="n">
        <f aca="false">'Tabela II'!S77</f>
        <v>0</v>
      </c>
      <c r="T71" s="605" t="n">
        <f aca="false">'Tabela II'!T77</f>
        <v>0</v>
      </c>
      <c r="U71" s="605" t="str">
        <f aca="false">'Tabela II'!U77</f>
        <v/>
      </c>
      <c r="V71" s="605" t="str">
        <f aca="false">'Tabela II'!V77</f>
        <v/>
      </c>
    </row>
    <row r="72" s="607" customFormat="true" ht="15" hidden="false" customHeight="false" outlineLevel="0" collapsed="false">
      <c r="A72" s="595" t="n">
        <f aca="false">'Tabela I'!$K$1</f>
        <v>2020</v>
      </c>
      <c r="B72" s="595" t="n">
        <f aca="false">'Tabela I'!$K$2</f>
        <v>0</v>
      </c>
      <c r="C72" s="605" t="n">
        <f aca="false">'Tabela II'!B78</f>
        <v>0</v>
      </c>
      <c r="D72" s="605" t="n">
        <f aca="false">'Tabela II'!C78</f>
        <v>0</v>
      </c>
      <c r="E72" s="605" t="n">
        <f aca="false">'Tabela II'!D78</f>
        <v>0</v>
      </c>
      <c r="F72" s="605" t="n">
        <f aca="false">'Tabela II'!E78</f>
        <v>0</v>
      </c>
      <c r="G72" s="605" t="n">
        <f aca="false">'Tabela II'!G78</f>
        <v>0</v>
      </c>
      <c r="H72" s="605" t="n">
        <f aca="false">'Tabela II'!H78</f>
        <v>0</v>
      </c>
      <c r="I72" s="605" t="n">
        <f aca="false">'Tabela II'!I78</f>
        <v>0</v>
      </c>
      <c r="J72" s="605" t="n">
        <f aca="false">'Tabela II'!J78</f>
        <v>262</v>
      </c>
      <c r="K72" s="605" t="n">
        <f aca="false">'Tabela II'!K78</f>
        <v>0</v>
      </c>
      <c r="L72" s="605" t="n">
        <f aca="false">'Tabela II'!L78</f>
        <v>0</v>
      </c>
      <c r="M72" s="605" t="n">
        <f aca="false">'Tabela II'!M78</f>
        <v>0</v>
      </c>
      <c r="N72" s="605" t="n">
        <f aca="false">'Tabela II'!N78</f>
        <v>0</v>
      </c>
      <c r="O72" s="605" t="str">
        <f aca="false">'Tabela II'!O78</f>
        <v/>
      </c>
      <c r="P72" s="605" t="str">
        <f aca="false">'Tabela II'!P78</f>
        <v/>
      </c>
      <c r="Q72" s="605" t="n">
        <f aca="false">'Tabela II'!Q78</f>
        <v>0</v>
      </c>
      <c r="R72" s="605" t="n">
        <f aca="false">'Tabela II'!R78</f>
        <v>0</v>
      </c>
      <c r="S72" s="605" t="n">
        <f aca="false">'Tabela II'!S78</f>
        <v>0</v>
      </c>
      <c r="T72" s="605" t="n">
        <f aca="false">'Tabela II'!T78</f>
        <v>0</v>
      </c>
      <c r="U72" s="605" t="str">
        <f aca="false">'Tabela II'!U78</f>
        <v/>
      </c>
      <c r="V72" s="605" t="str">
        <f aca="false">'Tabela II'!V78</f>
        <v/>
      </c>
    </row>
    <row r="73" s="607" customFormat="true" ht="15" hidden="false" customHeight="false" outlineLevel="0" collapsed="false">
      <c r="A73" s="595" t="n">
        <f aca="false">'Tabela I'!$K$1</f>
        <v>2020</v>
      </c>
      <c r="B73" s="595" t="n">
        <f aca="false">'Tabela I'!$K$2</f>
        <v>0</v>
      </c>
      <c r="C73" s="605" t="n">
        <f aca="false">'Tabela II'!B79</f>
        <v>0</v>
      </c>
      <c r="D73" s="605" t="n">
        <f aca="false">'Tabela II'!C79</f>
        <v>0</v>
      </c>
      <c r="E73" s="605" t="n">
        <f aca="false">'Tabela II'!D79</f>
        <v>0</v>
      </c>
      <c r="F73" s="605" t="n">
        <f aca="false">'Tabela II'!E79</f>
        <v>0</v>
      </c>
      <c r="G73" s="605" t="n">
        <f aca="false">'Tabela II'!G79</f>
        <v>0</v>
      </c>
      <c r="H73" s="605" t="n">
        <f aca="false">'Tabela II'!H79</f>
        <v>0</v>
      </c>
      <c r="I73" s="605" t="n">
        <f aca="false">'Tabela II'!I79</f>
        <v>0</v>
      </c>
      <c r="J73" s="605" t="n">
        <f aca="false">'Tabela II'!J79</f>
        <v>262</v>
      </c>
      <c r="K73" s="605" t="n">
        <f aca="false">'Tabela II'!K79</f>
        <v>0</v>
      </c>
      <c r="L73" s="605" t="n">
        <f aca="false">'Tabela II'!L79</f>
        <v>0</v>
      </c>
      <c r="M73" s="605" t="n">
        <f aca="false">'Tabela II'!M79</f>
        <v>0</v>
      </c>
      <c r="N73" s="605" t="n">
        <f aca="false">'Tabela II'!N79</f>
        <v>0</v>
      </c>
      <c r="O73" s="605" t="str">
        <f aca="false">'Tabela II'!O79</f>
        <v/>
      </c>
      <c r="P73" s="605" t="str">
        <f aca="false">'Tabela II'!P79</f>
        <v/>
      </c>
      <c r="Q73" s="605" t="n">
        <f aca="false">'Tabela II'!Q79</f>
        <v>0</v>
      </c>
      <c r="R73" s="605" t="n">
        <f aca="false">'Tabela II'!R79</f>
        <v>0</v>
      </c>
      <c r="S73" s="605" t="n">
        <f aca="false">'Tabela II'!S79</f>
        <v>0</v>
      </c>
      <c r="T73" s="605" t="n">
        <f aca="false">'Tabela II'!T79</f>
        <v>0</v>
      </c>
      <c r="U73" s="605" t="str">
        <f aca="false">'Tabela II'!U79</f>
        <v/>
      </c>
      <c r="V73" s="605" t="str">
        <f aca="false">'Tabela II'!V79</f>
        <v/>
      </c>
    </row>
    <row r="74" s="607" customFormat="true" ht="15" hidden="false" customHeight="false" outlineLevel="0" collapsed="false">
      <c r="A74" s="595" t="n">
        <f aca="false">'Tabela I'!$K$1</f>
        <v>2020</v>
      </c>
      <c r="B74" s="595" t="n">
        <f aca="false">'Tabela I'!$K$2</f>
        <v>0</v>
      </c>
      <c r="C74" s="605" t="n">
        <f aca="false">'Tabela II'!B80</f>
        <v>0</v>
      </c>
      <c r="D74" s="605" t="n">
        <f aca="false">'Tabela II'!C80</f>
        <v>0</v>
      </c>
      <c r="E74" s="605" t="n">
        <f aca="false">'Tabela II'!D80</f>
        <v>0</v>
      </c>
      <c r="F74" s="605" t="n">
        <f aca="false">'Tabela II'!E80</f>
        <v>0</v>
      </c>
      <c r="G74" s="605" t="n">
        <f aca="false">'Tabela II'!G80</f>
        <v>0</v>
      </c>
      <c r="H74" s="605" t="n">
        <f aca="false">'Tabela II'!H80</f>
        <v>0</v>
      </c>
      <c r="I74" s="605" t="n">
        <f aca="false">'Tabela II'!I80</f>
        <v>0</v>
      </c>
      <c r="J74" s="605" t="n">
        <f aca="false">'Tabela II'!J80</f>
        <v>262</v>
      </c>
      <c r="K74" s="605" t="n">
        <f aca="false">'Tabela II'!K80</f>
        <v>0</v>
      </c>
      <c r="L74" s="605" t="n">
        <f aca="false">'Tabela II'!L80</f>
        <v>0</v>
      </c>
      <c r="M74" s="605" t="n">
        <f aca="false">'Tabela II'!M80</f>
        <v>0</v>
      </c>
      <c r="N74" s="605" t="n">
        <f aca="false">'Tabela II'!N80</f>
        <v>0</v>
      </c>
      <c r="O74" s="605" t="str">
        <f aca="false">'Tabela II'!O80</f>
        <v/>
      </c>
      <c r="P74" s="605" t="str">
        <f aca="false">'Tabela II'!P80</f>
        <v/>
      </c>
      <c r="Q74" s="605" t="n">
        <f aca="false">'Tabela II'!Q80</f>
        <v>0</v>
      </c>
      <c r="R74" s="605" t="n">
        <f aca="false">'Tabela II'!R80</f>
        <v>0</v>
      </c>
      <c r="S74" s="605" t="n">
        <f aca="false">'Tabela II'!S80</f>
        <v>0</v>
      </c>
      <c r="T74" s="605" t="n">
        <f aca="false">'Tabela II'!T80</f>
        <v>0</v>
      </c>
      <c r="U74" s="605" t="str">
        <f aca="false">'Tabela II'!U80</f>
        <v/>
      </c>
      <c r="V74" s="605" t="str">
        <f aca="false">'Tabela II'!V80</f>
        <v/>
      </c>
    </row>
    <row r="75" s="607" customFormat="true" ht="15" hidden="false" customHeight="false" outlineLevel="0" collapsed="false">
      <c r="A75" s="595" t="n">
        <f aca="false">'Tabela I'!$K$1</f>
        <v>2020</v>
      </c>
      <c r="B75" s="595" t="n">
        <f aca="false">'Tabela I'!$K$2</f>
        <v>0</v>
      </c>
      <c r="C75" s="605" t="n">
        <f aca="false">'Tabela II'!B81</f>
        <v>0</v>
      </c>
      <c r="D75" s="605" t="n">
        <f aca="false">'Tabela II'!C81</f>
        <v>0</v>
      </c>
      <c r="E75" s="605" t="n">
        <f aca="false">'Tabela II'!D81</f>
        <v>0</v>
      </c>
      <c r="F75" s="605" t="n">
        <f aca="false">'Tabela II'!E81</f>
        <v>0</v>
      </c>
      <c r="G75" s="605" t="n">
        <f aca="false">'Tabela II'!G81</f>
        <v>0</v>
      </c>
      <c r="H75" s="605" t="n">
        <f aca="false">'Tabela II'!H81</f>
        <v>0</v>
      </c>
      <c r="I75" s="605" t="n">
        <f aca="false">'Tabela II'!I81</f>
        <v>0</v>
      </c>
      <c r="J75" s="605" t="n">
        <f aca="false">'Tabela II'!J81</f>
        <v>262</v>
      </c>
      <c r="K75" s="605" t="n">
        <f aca="false">'Tabela II'!K81</f>
        <v>0</v>
      </c>
      <c r="L75" s="605" t="n">
        <f aca="false">'Tabela II'!L81</f>
        <v>0</v>
      </c>
      <c r="M75" s="605" t="n">
        <f aca="false">'Tabela II'!M81</f>
        <v>0</v>
      </c>
      <c r="N75" s="605" t="n">
        <f aca="false">'Tabela II'!N81</f>
        <v>0</v>
      </c>
      <c r="O75" s="605" t="str">
        <f aca="false">'Tabela II'!O81</f>
        <v/>
      </c>
      <c r="P75" s="605" t="str">
        <f aca="false">'Tabela II'!P81</f>
        <v/>
      </c>
      <c r="Q75" s="605" t="n">
        <f aca="false">'Tabela II'!Q81</f>
        <v>0</v>
      </c>
      <c r="R75" s="605" t="n">
        <f aca="false">'Tabela II'!R81</f>
        <v>0</v>
      </c>
      <c r="S75" s="605" t="n">
        <f aca="false">'Tabela II'!S81</f>
        <v>0</v>
      </c>
      <c r="T75" s="605" t="n">
        <f aca="false">'Tabela II'!T81</f>
        <v>0</v>
      </c>
      <c r="U75" s="605" t="str">
        <f aca="false">'Tabela II'!U81</f>
        <v/>
      </c>
      <c r="V75" s="605" t="str">
        <f aca="false">'Tabela II'!V81</f>
        <v/>
      </c>
    </row>
    <row r="76" s="607" customFormat="true" ht="15" hidden="false" customHeight="false" outlineLevel="0" collapsed="false">
      <c r="A76" s="595" t="n">
        <f aca="false">'Tabela I'!$K$1</f>
        <v>2020</v>
      </c>
      <c r="B76" s="595" t="n">
        <f aca="false">'Tabela I'!$K$2</f>
        <v>0</v>
      </c>
      <c r="C76" s="605" t="n">
        <f aca="false">'Tabela II'!B82</f>
        <v>0</v>
      </c>
      <c r="D76" s="605" t="n">
        <f aca="false">'Tabela II'!C82</f>
        <v>0</v>
      </c>
      <c r="E76" s="605" t="n">
        <f aca="false">'Tabela II'!D82</f>
        <v>0</v>
      </c>
      <c r="F76" s="605" t="n">
        <f aca="false">'Tabela II'!E82</f>
        <v>0</v>
      </c>
      <c r="G76" s="605" t="n">
        <f aca="false">'Tabela II'!G82</f>
        <v>0</v>
      </c>
      <c r="H76" s="605" t="n">
        <f aca="false">'Tabela II'!H82</f>
        <v>0</v>
      </c>
      <c r="I76" s="605" t="n">
        <f aca="false">'Tabela II'!I82</f>
        <v>0</v>
      </c>
      <c r="J76" s="605" t="n">
        <f aca="false">'Tabela II'!J82</f>
        <v>262</v>
      </c>
      <c r="K76" s="605" t="n">
        <f aca="false">'Tabela II'!K82</f>
        <v>0</v>
      </c>
      <c r="L76" s="605" t="n">
        <f aca="false">'Tabela II'!L82</f>
        <v>0</v>
      </c>
      <c r="M76" s="605" t="n">
        <f aca="false">'Tabela II'!M82</f>
        <v>0</v>
      </c>
      <c r="N76" s="605" t="n">
        <f aca="false">'Tabela II'!N82</f>
        <v>0</v>
      </c>
      <c r="O76" s="605" t="str">
        <f aca="false">'Tabela II'!O82</f>
        <v/>
      </c>
      <c r="P76" s="605" t="str">
        <f aca="false">'Tabela II'!P82</f>
        <v/>
      </c>
      <c r="Q76" s="605" t="n">
        <f aca="false">'Tabela II'!Q82</f>
        <v>0</v>
      </c>
      <c r="R76" s="605" t="n">
        <f aca="false">'Tabela II'!R82</f>
        <v>0</v>
      </c>
      <c r="S76" s="605" t="n">
        <f aca="false">'Tabela II'!S82</f>
        <v>0</v>
      </c>
      <c r="T76" s="605" t="n">
        <f aca="false">'Tabela II'!T82</f>
        <v>0</v>
      </c>
      <c r="U76" s="605" t="str">
        <f aca="false">'Tabela II'!U82</f>
        <v/>
      </c>
      <c r="V76" s="605" t="str">
        <f aca="false">'Tabela II'!V82</f>
        <v/>
      </c>
    </row>
    <row r="77" s="607" customFormat="true" ht="15" hidden="false" customHeight="false" outlineLevel="0" collapsed="false">
      <c r="A77" s="595" t="n">
        <f aca="false">'Tabela I'!$K$1</f>
        <v>2020</v>
      </c>
      <c r="B77" s="595" t="n">
        <f aca="false">'Tabela I'!$K$2</f>
        <v>0</v>
      </c>
      <c r="C77" s="605" t="n">
        <f aca="false">'Tabela II'!B83</f>
        <v>0</v>
      </c>
      <c r="D77" s="605" t="n">
        <f aca="false">'Tabela II'!C83</f>
        <v>0</v>
      </c>
      <c r="E77" s="605" t="n">
        <f aca="false">'Tabela II'!D83</f>
        <v>0</v>
      </c>
      <c r="F77" s="605" t="n">
        <f aca="false">'Tabela II'!E83</f>
        <v>0</v>
      </c>
      <c r="G77" s="605" t="n">
        <f aca="false">'Tabela II'!G83</f>
        <v>0</v>
      </c>
      <c r="H77" s="605" t="n">
        <f aca="false">'Tabela II'!H83</f>
        <v>0</v>
      </c>
      <c r="I77" s="605" t="n">
        <f aca="false">'Tabela II'!I83</f>
        <v>0</v>
      </c>
      <c r="J77" s="605" t="n">
        <f aca="false">'Tabela II'!J83</f>
        <v>262</v>
      </c>
      <c r="K77" s="605" t="n">
        <f aca="false">'Tabela II'!K83</f>
        <v>0</v>
      </c>
      <c r="L77" s="605" t="n">
        <f aca="false">'Tabela II'!L83</f>
        <v>0</v>
      </c>
      <c r="M77" s="605" t="n">
        <f aca="false">'Tabela II'!M83</f>
        <v>0</v>
      </c>
      <c r="N77" s="605" t="n">
        <f aca="false">'Tabela II'!N83</f>
        <v>0</v>
      </c>
      <c r="O77" s="605" t="str">
        <f aca="false">'Tabela II'!O83</f>
        <v/>
      </c>
      <c r="P77" s="605" t="str">
        <f aca="false">'Tabela II'!P83</f>
        <v/>
      </c>
      <c r="Q77" s="605" t="n">
        <f aca="false">'Tabela II'!Q83</f>
        <v>0</v>
      </c>
      <c r="R77" s="605" t="n">
        <f aca="false">'Tabela II'!R83</f>
        <v>0</v>
      </c>
      <c r="S77" s="605" t="n">
        <f aca="false">'Tabela II'!S83</f>
        <v>0</v>
      </c>
      <c r="T77" s="605" t="n">
        <f aca="false">'Tabela II'!T83</f>
        <v>0</v>
      </c>
      <c r="U77" s="605" t="str">
        <f aca="false">'Tabela II'!U83</f>
        <v/>
      </c>
      <c r="V77" s="605" t="str">
        <f aca="false">'Tabela II'!V83</f>
        <v/>
      </c>
    </row>
    <row r="78" s="607" customFormat="true" ht="15" hidden="false" customHeight="false" outlineLevel="0" collapsed="false">
      <c r="A78" s="612"/>
      <c r="B78" s="612"/>
      <c r="C78" s="613"/>
      <c r="D78" s="613"/>
      <c r="E78" s="613"/>
      <c r="F78" s="613"/>
      <c r="G78" s="613"/>
      <c r="H78" s="613"/>
      <c r="I78" s="613"/>
      <c r="J78" s="613"/>
      <c r="K78" s="613"/>
      <c r="L78" s="613"/>
      <c r="M78" s="613"/>
      <c r="N78" s="613"/>
      <c r="O78" s="613"/>
      <c r="P78" s="613"/>
      <c r="Q78" s="613"/>
    </row>
    <row r="79" s="607" customFormat="true" ht="57" hidden="false" customHeight="true" outlineLevel="0" collapsed="false">
      <c r="A79" s="599" t="s">
        <v>212</v>
      </c>
      <c r="B79" s="599" t="s">
        <v>211</v>
      </c>
      <c r="C79" s="599" t="s">
        <v>213</v>
      </c>
      <c r="D79" s="599" t="s">
        <v>270</v>
      </c>
      <c r="E79" s="599" t="s">
        <v>100</v>
      </c>
      <c r="F79" s="599" t="s">
        <v>214</v>
      </c>
      <c r="G79" s="599" t="s">
        <v>271</v>
      </c>
      <c r="H79" s="600" t="s">
        <v>272</v>
      </c>
      <c r="I79" s="600" t="s">
        <v>273</v>
      </c>
      <c r="J79" s="600" t="s">
        <v>274</v>
      </c>
      <c r="K79" s="599" t="s">
        <v>275</v>
      </c>
      <c r="L79" s="599" t="s">
        <v>276</v>
      </c>
      <c r="M79" s="599" t="s">
        <v>277</v>
      </c>
      <c r="N79" s="599" t="s">
        <v>278</v>
      </c>
      <c r="O79" s="599" t="s">
        <v>279</v>
      </c>
      <c r="P79" s="599" t="s">
        <v>280</v>
      </c>
      <c r="Q79" s="601" t="s">
        <v>281</v>
      </c>
      <c r="R79" s="601" t="s">
        <v>282</v>
      </c>
      <c r="S79" s="601" t="s">
        <v>283</v>
      </c>
      <c r="T79" s="601" t="s">
        <v>284</v>
      </c>
      <c r="U79" s="601" t="s">
        <v>285</v>
      </c>
      <c r="V79" s="602" t="s">
        <v>286</v>
      </c>
      <c r="W79" s="602" t="s">
        <v>211</v>
      </c>
    </row>
    <row r="80" s="607" customFormat="true" ht="15" hidden="false" customHeight="false" outlineLevel="0" collapsed="false">
      <c r="A80" s="595" t="n">
        <f aca="false">'Tabela I'!$K$1</f>
        <v>2020</v>
      </c>
      <c r="B80" s="595" t="n">
        <f aca="false">'Tabela I'!$K$2</f>
        <v>0</v>
      </c>
      <c r="C80" s="605" t="n">
        <f aca="false">'Tabela II'!D109</f>
        <v>0</v>
      </c>
      <c r="D80" s="614" t="n">
        <f aca="false">'Tabela II'!C110</f>
        <v>0</v>
      </c>
      <c r="E80" s="614" t="n">
        <f aca="false">'Tabela II'!D110</f>
        <v>0</v>
      </c>
      <c r="F80" s="614" t="str">
        <f aca="false">'Tabela II'!E110</f>
        <v>Predsjednik suda</v>
      </c>
      <c r="G80" s="614" t="n">
        <f aca="false">'Tabela II'!G110</f>
        <v>0</v>
      </c>
      <c r="H80" s="614" t="n">
        <f aca="false">'Tabela II'!H110</f>
        <v>0</v>
      </c>
      <c r="I80" s="614" t="n">
        <f aca="false">'Tabela II'!I110</f>
        <v>0</v>
      </c>
      <c r="J80" s="614" t="n">
        <f aca="false">'Tabela II'!J110</f>
        <v>0</v>
      </c>
      <c r="K80" s="614" t="n">
        <f aca="false">'Tabela II'!K110</f>
        <v>0</v>
      </c>
      <c r="L80" s="614" t="n">
        <f aca="false">'Tabela II'!L110</f>
        <v>0</v>
      </c>
      <c r="M80" s="614" t="n">
        <f aca="false">'Tabela II'!M110</f>
        <v>0</v>
      </c>
      <c r="N80" s="614" t="n">
        <f aca="false">'Tabela II'!N110</f>
        <v>0</v>
      </c>
      <c r="O80" s="614" t="n">
        <f aca="false">'Tabela II'!O110</f>
        <v>0</v>
      </c>
      <c r="P80" s="614" t="n">
        <f aca="false">'Tabela II'!P110</f>
        <v>0</v>
      </c>
      <c r="Q80" s="614" t="n">
        <f aca="false">'Tabela II'!Q110</f>
        <v>0</v>
      </c>
      <c r="R80" s="614" t="n">
        <f aca="false">'Tabela II'!R110</f>
        <v>0</v>
      </c>
      <c r="S80" s="614" t="n">
        <f aca="false">'Tabela II'!S110</f>
        <v>0</v>
      </c>
      <c r="T80" s="614" t="n">
        <f aca="false">'Tabela II'!T110</f>
        <v>0</v>
      </c>
      <c r="U80" s="614" t="str">
        <f aca="false">'Tabela II'!U110</f>
        <v/>
      </c>
      <c r="V80" s="615" t="n">
        <f aca="false">'Tabela II'!V110</f>
        <v>0</v>
      </c>
      <c r="W80" s="614" t="str">
        <f aca="false">'Tabela II'!A110</f>
        <v>Sud 1</v>
      </c>
    </row>
    <row r="81" s="607" customFormat="true" ht="15" hidden="false" customHeight="false" outlineLevel="0" collapsed="false">
      <c r="A81" s="595" t="n">
        <f aca="false">'Tabela I'!$K$1</f>
        <v>2020</v>
      </c>
      <c r="B81" s="595" t="n">
        <f aca="false">'Tabela I'!$K$2</f>
        <v>0</v>
      </c>
      <c r="C81" s="605" t="n">
        <f aca="false">'Tabela II'!D109</f>
        <v>0</v>
      </c>
      <c r="D81" s="605" t="n">
        <f aca="false">'Tabela II'!C111</f>
        <v>0</v>
      </c>
      <c r="E81" s="605" t="n">
        <f aca="false">'Tabela II'!D111</f>
        <v>0</v>
      </c>
      <c r="F81" s="605" t="n">
        <f aca="false">'Tabela II'!E111</f>
        <v>0</v>
      </c>
      <c r="G81" s="605" t="n">
        <f aca="false">'Tabela II'!G111</f>
        <v>0</v>
      </c>
      <c r="H81" s="605" t="n">
        <f aca="false">'Tabela II'!H111</f>
        <v>0</v>
      </c>
      <c r="I81" s="605" t="n">
        <f aca="false">'Tabela II'!I111</f>
        <v>0</v>
      </c>
      <c r="J81" s="605" t="n">
        <f aca="false">'Tabela II'!J111</f>
        <v>0</v>
      </c>
      <c r="K81" s="605" t="n">
        <f aca="false">'Tabela II'!K111</f>
        <v>0</v>
      </c>
      <c r="L81" s="605" t="n">
        <f aca="false">'Tabela II'!L111</f>
        <v>0</v>
      </c>
      <c r="M81" s="605" t="n">
        <f aca="false">'Tabela II'!M111</f>
        <v>0</v>
      </c>
      <c r="N81" s="605" t="n">
        <f aca="false">'Tabela II'!N111</f>
        <v>0</v>
      </c>
      <c r="O81" s="605" t="n">
        <f aca="false">'Tabela II'!O111</f>
        <v>0</v>
      </c>
      <c r="P81" s="605" t="n">
        <f aca="false">'Tabela II'!P111</f>
        <v>0</v>
      </c>
      <c r="Q81" s="605" t="n">
        <f aca="false">'Tabela II'!Q111</f>
        <v>0</v>
      </c>
      <c r="R81" s="605" t="n">
        <f aca="false">'Tabela II'!R111</f>
        <v>0</v>
      </c>
      <c r="S81" s="605" t="n">
        <f aca="false">'Tabela II'!S111</f>
        <v>0</v>
      </c>
      <c r="T81" s="605" t="n">
        <f aca="false">'Tabela II'!T111</f>
        <v>0</v>
      </c>
      <c r="U81" s="605" t="str">
        <f aca="false">'Tabela II'!U111</f>
        <v/>
      </c>
      <c r="V81" s="605" t="n">
        <f aca="false">'Tabela II'!V111</f>
        <v>0</v>
      </c>
      <c r="W81" s="605" t="str">
        <f aca="false">'Tabela II'!A111</f>
        <v>Sud 2</v>
      </c>
    </row>
    <row r="82" s="607" customFormat="true" ht="15" hidden="false" customHeight="false" outlineLevel="0" collapsed="false">
      <c r="A82" s="595" t="n">
        <f aca="false">'Tabela I'!$K$1</f>
        <v>2020</v>
      </c>
      <c r="B82" s="595" t="n">
        <f aca="false">'Tabela I'!$K$2</f>
        <v>0</v>
      </c>
      <c r="C82" s="616" t="str">
        <f aca="false">'Tabela II'!D112</f>
        <v>Mile Zeljko</v>
      </c>
      <c r="D82" s="617" t="n">
        <f aca="false">'Tabela II'!C113</f>
        <v>0</v>
      </c>
      <c r="E82" s="617" t="n">
        <f aca="false">'Tabela II'!D113</f>
        <v>0</v>
      </c>
      <c r="F82" s="617" t="str">
        <f aca="false">'Tabela II'!E113</f>
        <v>sudija</v>
      </c>
      <c r="G82" s="617" t="n">
        <f aca="false">'Tabela II'!G113</f>
        <v>1</v>
      </c>
      <c r="H82" s="617" t="str">
        <f aca="false">'Tabela II'!H113</f>
        <v>01.01.2020.</v>
      </c>
      <c r="I82" s="617" t="str">
        <f aca="false">'Tabela II'!I113</f>
        <v>31.12.2020.</v>
      </c>
      <c r="J82" s="617" t="n">
        <f aca="false">'Tabela II'!J113</f>
        <v>262</v>
      </c>
      <c r="K82" s="617" t="n">
        <f aca="false">'Tabela II'!K113</f>
        <v>101</v>
      </c>
      <c r="L82" s="617" t="n">
        <f aca="false">'Tabela II'!L113</f>
        <v>0.408</v>
      </c>
      <c r="M82" s="617" t="n">
        <f aca="false">'Tabela II'!M113</f>
        <v>0</v>
      </c>
      <c r="N82" s="617" t="n">
        <f aca="false">'Tabela II'!N113</f>
        <v>0</v>
      </c>
      <c r="O82" s="617" t="n">
        <f aca="false">'Tabela II'!O113</f>
        <v>0.408</v>
      </c>
      <c r="P82" s="617" t="n">
        <f aca="false">'Tabela II'!P113</f>
        <v>0.663950310559006</v>
      </c>
      <c r="Q82" s="617" t="n">
        <f aca="false">'Tabela II'!Q113</f>
        <v>0</v>
      </c>
      <c r="R82" s="617" t="n">
        <f aca="false">'Tabela II'!R113</f>
        <v>0</v>
      </c>
      <c r="S82" s="617" t="n">
        <f aca="false">'Tabela II'!S113</f>
        <v>0</v>
      </c>
      <c r="T82" s="617" t="n">
        <f aca="false">'Tabela II'!T113</f>
        <v>0</v>
      </c>
      <c r="U82" s="617" t="str">
        <f aca="false">'Tabela II'!U113</f>
        <v/>
      </c>
      <c r="V82" s="617" t="n">
        <f aca="false">'Tabela II'!V113</f>
        <v>20</v>
      </c>
      <c r="W82" s="617" t="str">
        <f aca="false">'Tabela II'!A113</f>
        <v>Županijski sud Široki Brijeg</v>
      </c>
    </row>
    <row r="83" s="607" customFormat="true" ht="15" hidden="false" customHeight="false" outlineLevel="0" collapsed="false">
      <c r="A83" s="595" t="n">
        <f aca="false">'Tabela I'!$K$1</f>
        <v>2020</v>
      </c>
      <c r="B83" s="595" t="n">
        <f aca="false">'Tabela I'!$K$2</f>
        <v>0</v>
      </c>
      <c r="C83" s="616" t="str">
        <f aca="false">'Tabela II'!D112</f>
        <v>Mile Zeljko</v>
      </c>
      <c r="D83" s="616" t="n">
        <f aca="false">'Tabela II'!C114</f>
        <v>0</v>
      </c>
      <c r="E83" s="616" t="n">
        <f aca="false">'Tabela II'!D114</f>
        <v>0</v>
      </c>
      <c r="F83" s="616" t="str">
        <f aca="false">'Tabela II'!E114</f>
        <v>sudija</v>
      </c>
      <c r="G83" s="616" t="n">
        <f aca="false">'Tabela II'!G114</f>
        <v>1</v>
      </c>
      <c r="H83" s="616" t="str">
        <f aca="false">'Tabela II'!H114</f>
        <v>01.01.2020.</v>
      </c>
      <c r="I83" s="616" t="str">
        <f aca="false">'Tabela II'!I114</f>
        <v>31.12.2020.</v>
      </c>
      <c r="J83" s="616" t="n">
        <f aca="false">'Tabela II'!J114</f>
        <v>262</v>
      </c>
      <c r="K83" s="616" t="n">
        <f aca="false">'Tabela II'!K114</f>
        <v>0</v>
      </c>
      <c r="L83" s="616" t="n">
        <f aca="false">'Tabela II'!L114</f>
        <v>0.1626</v>
      </c>
      <c r="M83" s="616" t="n">
        <f aca="false">'Tabela II'!M114</f>
        <v>0</v>
      </c>
      <c r="N83" s="616" t="n">
        <f aca="false">'Tabela II'!N114</f>
        <v>0</v>
      </c>
      <c r="O83" s="616" t="n">
        <f aca="false">'Tabela II'!O114</f>
        <v>0.1626</v>
      </c>
      <c r="P83" s="616" t="n">
        <f aca="false">'Tabela II'!P114</f>
        <v>0.1626</v>
      </c>
      <c r="Q83" s="616" t="n">
        <f aca="false">'Tabela II'!Q114</f>
        <v>0</v>
      </c>
      <c r="R83" s="616" t="n">
        <f aca="false">'Tabela II'!R114</f>
        <v>0</v>
      </c>
      <c r="S83" s="616" t="n">
        <f aca="false">'Tabela II'!S114</f>
        <v>0</v>
      </c>
      <c r="T83" s="616" t="n">
        <f aca="false">'Tabela II'!T114</f>
        <v>0</v>
      </c>
      <c r="U83" s="616" t="str">
        <f aca="false">'Tabela II'!U114</f>
        <v/>
      </c>
      <c r="V83" s="616" t="n">
        <f aca="false">'Tabela II'!V114</f>
        <v>20</v>
      </c>
      <c r="W83" s="616" t="str">
        <f aca="false">'Tabela II'!A114</f>
        <v>Županijski sud Mostar</v>
      </c>
    </row>
    <row r="84" s="607" customFormat="true" ht="15" hidden="false" customHeight="false" outlineLevel="0" collapsed="false">
      <c r="A84" s="595" t="n">
        <f aca="false">'Tabela I'!$K$1</f>
        <v>2020</v>
      </c>
      <c r="B84" s="595" t="n">
        <f aca="false">'Tabela I'!$K$2</f>
        <v>0</v>
      </c>
      <c r="C84" s="605" t="str">
        <f aca="false">'Tabela II'!D115</f>
        <v>Gordana Pažin</v>
      </c>
      <c r="D84" s="614" t="n">
        <f aca="false">'Tabela II'!C116</f>
        <v>0</v>
      </c>
      <c r="E84" s="614" t="n">
        <f aca="false">'Tabela II'!D116</f>
        <v>0</v>
      </c>
      <c r="F84" s="614" t="str">
        <f aca="false">'Tabela II'!E116</f>
        <v>sudija</v>
      </c>
      <c r="G84" s="614" t="n">
        <f aca="false">'Tabela II'!G116</f>
        <v>1</v>
      </c>
      <c r="H84" s="614" t="str">
        <f aca="false">'Tabela II'!H116</f>
        <v>01.01.2020.</v>
      </c>
      <c r="I84" s="614" t="str">
        <f aca="false">'Tabela II'!I116</f>
        <v>31.12.2020.</v>
      </c>
      <c r="J84" s="614" t="n">
        <f aca="false">'Tabela II'!J116</f>
        <v>262</v>
      </c>
      <c r="K84" s="614" t="n">
        <f aca="false">'Tabela II'!K116</f>
        <v>11</v>
      </c>
      <c r="L84" s="614" t="n">
        <f aca="false">'Tabela II'!L116</f>
        <v>0.6417</v>
      </c>
      <c r="M84" s="614" t="n">
        <f aca="false">'Tabela II'!M116</f>
        <v>0</v>
      </c>
      <c r="N84" s="614" t="n">
        <f aca="false">'Tabela II'!N116</f>
        <v>0</v>
      </c>
      <c r="O84" s="614" t="n">
        <f aca="false">'Tabela II'!O116</f>
        <v>0.6417</v>
      </c>
      <c r="P84" s="614" t="n">
        <f aca="false">'Tabela II'!P116</f>
        <v>0.669822310756972</v>
      </c>
      <c r="Q84" s="614" t="n">
        <f aca="false">'Tabela II'!Q116</f>
        <v>0</v>
      </c>
      <c r="R84" s="614" t="n">
        <f aca="false">'Tabela II'!R116</f>
        <v>0</v>
      </c>
      <c r="S84" s="614" t="n">
        <f aca="false">'Tabela II'!S116</f>
        <v>0</v>
      </c>
      <c r="T84" s="614" t="n">
        <f aca="false">'Tabela II'!T116</f>
        <v>0</v>
      </c>
      <c r="U84" s="614" t="str">
        <f aca="false">'Tabela II'!U116</f>
        <v/>
      </c>
      <c r="V84" s="614" t="n">
        <f aca="false">'Tabela II'!V116</f>
        <v>20</v>
      </c>
      <c r="W84" s="614" t="str">
        <f aca="false">'Tabela II'!A116</f>
        <v>Županijski sud Široki Brijeg</v>
      </c>
    </row>
    <row r="85" s="607" customFormat="true" ht="15" hidden="false" customHeight="false" outlineLevel="0" collapsed="false">
      <c r="A85" s="595" t="n">
        <f aca="false">'Tabela I'!$K$1</f>
        <v>2020</v>
      </c>
      <c r="B85" s="595" t="n">
        <f aca="false">'Tabela I'!$K$2</f>
        <v>0</v>
      </c>
      <c r="C85" s="605" t="str">
        <f aca="false">'Tabela II'!D115</f>
        <v>Gordana Pažin</v>
      </c>
      <c r="D85" s="605" t="n">
        <f aca="false">'Tabela II'!C117</f>
        <v>0</v>
      </c>
      <c r="E85" s="605" t="n">
        <f aca="false">'Tabela II'!D117</f>
        <v>0</v>
      </c>
      <c r="F85" s="605" t="str">
        <f aca="false">'Tabela II'!E117</f>
        <v>sudija</v>
      </c>
      <c r="G85" s="605" t="n">
        <f aca="false">'Tabela II'!G117</f>
        <v>1</v>
      </c>
      <c r="H85" s="605" t="str">
        <f aca="false">'Tabela II'!H117</f>
        <v>01.01.2020.</v>
      </c>
      <c r="I85" s="605" t="str">
        <f aca="false">'Tabela II'!I117</f>
        <v>31.12.2020.</v>
      </c>
      <c r="J85" s="605" t="n">
        <f aca="false">'Tabela II'!J117</f>
        <v>262</v>
      </c>
      <c r="K85" s="605" t="n">
        <f aca="false">'Tabela II'!K117</f>
        <v>0</v>
      </c>
      <c r="L85" s="605" t="n">
        <f aca="false">'Tabela II'!L117</f>
        <v>0.1364</v>
      </c>
      <c r="M85" s="605" t="n">
        <f aca="false">'Tabela II'!M117</f>
        <v>0</v>
      </c>
      <c r="N85" s="605" t="n">
        <f aca="false">'Tabela II'!N117</f>
        <v>0</v>
      </c>
      <c r="O85" s="605" t="n">
        <f aca="false">'Tabela II'!O117</f>
        <v>0.1364</v>
      </c>
      <c r="P85" s="605" t="n">
        <f aca="false">'Tabela II'!P117</f>
        <v>0.1364</v>
      </c>
      <c r="Q85" s="605" t="n">
        <f aca="false">'Tabela II'!Q117</f>
        <v>0</v>
      </c>
      <c r="R85" s="605" t="n">
        <f aca="false">'Tabela II'!R117</f>
        <v>0</v>
      </c>
      <c r="S85" s="605" t="n">
        <f aca="false">'Tabela II'!S117</f>
        <v>0</v>
      </c>
      <c r="T85" s="605" t="n">
        <f aca="false">'Tabela II'!T117</f>
        <v>0</v>
      </c>
      <c r="U85" s="605" t="str">
        <f aca="false">'Tabela II'!U117</f>
        <v/>
      </c>
      <c r="V85" s="605" t="n">
        <f aca="false">'Tabela II'!V117</f>
        <v>20</v>
      </c>
      <c r="W85" s="605" t="str">
        <f aca="false">'Tabela II'!A117</f>
        <v>Županijski sud Mostar</v>
      </c>
    </row>
    <row r="86" s="607" customFormat="true" ht="15" hidden="false" customHeight="false" outlineLevel="0" collapsed="false">
      <c r="A86" s="595" t="n">
        <f aca="false">'Tabela I'!$K$1</f>
        <v>2020</v>
      </c>
      <c r="B86" s="595" t="n">
        <f aca="false">'Tabela I'!$K$2</f>
        <v>0</v>
      </c>
      <c r="C86" s="616" t="str">
        <f aca="false">'Tabela II'!D118</f>
        <v>Franjo Ravlija</v>
      </c>
      <c r="D86" s="617" t="n">
        <f aca="false">'Tabela II'!C119</f>
        <v>0</v>
      </c>
      <c r="E86" s="617" t="n">
        <f aca="false">'Tabela II'!D119</f>
        <v>0</v>
      </c>
      <c r="F86" s="617" t="str">
        <f aca="false">'Tabela II'!E119</f>
        <v>sudija</v>
      </c>
      <c r="G86" s="617" t="n">
        <f aca="false">'Tabela II'!G119</f>
        <v>1</v>
      </c>
      <c r="H86" s="617" t="str">
        <f aca="false">'Tabela II'!H119</f>
        <v>01.01.2020.</v>
      </c>
      <c r="I86" s="617" t="str">
        <f aca="false">'Tabela II'!I119</f>
        <v>31.12.2020.</v>
      </c>
      <c r="J86" s="617" t="n">
        <f aca="false">'Tabela II'!J119</f>
        <v>262</v>
      </c>
      <c r="K86" s="617" t="n">
        <f aca="false">'Tabela II'!K119</f>
        <v>17</v>
      </c>
      <c r="L86" s="617" t="n">
        <f aca="false">'Tabela II'!L119</f>
        <v>0.7816</v>
      </c>
      <c r="M86" s="617" t="n">
        <f aca="false">'Tabela II'!M119</f>
        <v>0</v>
      </c>
      <c r="N86" s="617" t="n">
        <f aca="false">'Tabela II'!N119</f>
        <v>0</v>
      </c>
      <c r="O86" s="617" t="n">
        <f aca="false">'Tabela II'!O119</f>
        <v>0.7816</v>
      </c>
      <c r="P86" s="617" t="n">
        <f aca="false">'Tabela II'!P119</f>
        <v>0.835833469387755</v>
      </c>
      <c r="Q86" s="617" t="n">
        <f aca="false">'Tabela II'!Q119</f>
        <v>0</v>
      </c>
      <c r="R86" s="617" t="n">
        <f aca="false">'Tabela II'!R119</f>
        <v>0</v>
      </c>
      <c r="S86" s="617" t="n">
        <f aca="false">'Tabela II'!S119</f>
        <v>0</v>
      </c>
      <c r="T86" s="617" t="n">
        <f aca="false">'Tabela II'!T119</f>
        <v>0</v>
      </c>
      <c r="U86" s="617" t="str">
        <f aca="false">'Tabela II'!U119</f>
        <v/>
      </c>
      <c r="V86" s="617" t="n">
        <f aca="false">'Tabela II'!V119</f>
        <v>25</v>
      </c>
      <c r="W86" s="617" t="str">
        <f aca="false">'Tabela II'!A119</f>
        <v>Sud 1</v>
      </c>
    </row>
    <row r="87" s="607" customFormat="true" ht="15" hidden="false" customHeight="false" outlineLevel="0" collapsed="false">
      <c r="A87" s="595" t="n">
        <f aca="false">'Tabela I'!$K$1</f>
        <v>2020</v>
      </c>
      <c r="B87" s="595" t="n">
        <f aca="false">'Tabela I'!$K$2</f>
        <v>0</v>
      </c>
      <c r="C87" s="616" t="str">
        <f aca="false">'Tabela II'!D118</f>
        <v>Franjo Ravlija</v>
      </c>
      <c r="D87" s="616" t="n">
        <f aca="false">'Tabela II'!C120</f>
        <v>0</v>
      </c>
      <c r="E87" s="616" t="n">
        <f aca="false">'Tabela II'!D120</f>
        <v>0</v>
      </c>
      <c r="F87" s="616" t="str">
        <f aca="false">'Tabela II'!E120</f>
        <v>sudija</v>
      </c>
      <c r="G87" s="616" t="n">
        <f aca="false">'Tabela II'!G120</f>
        <v>1</v>
      </c>
      <c r="H87" s="616" t="str">
        <f aca="false">'Tabela II'!H120</f>
        <v>01.01.2020.</v>
      </c>
      <c r="I87" s="616" t="str">
        <f aca="false">'Tabela II'!I120</f>
        <v>31.12.2020.</v>
      </c>
      <c r="J87" s="616" t="n">
        <f aca="false">'Tabela II'!J120</f>
        <v>262</v>
      </c>
      <c r="K87" s="616" t="n">
        <f aca="false">'Tabela II'!K120</f>
        <v>0</v>
      </c>
      <c r="L87" s="616" t="n">
        <f aca="false">'Tabela II'!L120</f>
        <v>0.1515</v>
      </c>
      <c r="M87" s="616" t="n">
        <f aca="false">'Tabela II'!M120</f>
        <v>0</v>
      </c>
      <c r="N87" s="616" t="n">
        <f aca="false">'Tabela II'!N120</f>
        <v>0</v>
      </c>
      <c r="O87" s="616" t="n">
        <f aca="false">'Tabela II'!O120</f>
        <v>0.1515</v>
      </c>
      <c r="P87" s="616" t="n">
        <f aca="false">'Tabela II'!P120</f>
        <v>0.1515</v>
      </c>
      <c r="Q87" s="616" t="n">
        <f aca="false">'Tabela II'!Q120</f>
        <v>0</v>
      </c>
      <c r="R87" s="616" t="n">
        <f aca="false">'Tabela II'!R120</f>
        <v>0</v>
      </c>
      <c r="S87" s="616" t="n">
        <f aca="false">'Tabela II'!S120</f>
        <v>0</v>
      </c>
      <c r="T87" s="616" t="n">
        <f aca="false">'Tabela II'!T120</f>
        <v>0</v>
      </c>
      <c r="U87" s="616" t="str">
        <f aca="false">'Tabela II'!U120</f>
        <v/>
      </c>
      <c r="V87" s="616" t="n">
        <f aca="false">'Tabela II'!V120</f>
        <v>25</v>
      </c>
      <c r="W87" s="616" t="str">
        <f aca="false">'Tabela II'!A120</f>
        <v>Sud 2</v>
      </c>
    </row>
    <row r="88" s="607" customFormat="true" ht="15" hidden="false" customHeight="false" outlineLevel="0" collapsed="false">
      <c r="A88" s="595" t="n">
        <f aca="false">'Tabela I'!$K$1</f>
        <v>2020</v>
      </c>
      <c r="B88" s="595" t="n">
        <f aca="false">'Tabela I'!$K$2</f>
        <v>0</v>
      </c>
      <c r="C88" s="605" t="n">
        <f aca="false">'Tabela II'!D121</f>
        <v>0</v>
      </c>
      <c r="D88" s="614" t="n">
        <f aca="false">'Tabela II'!C122</f>
        <v>0</v>
      </c>
      <c r="E88" s="614" t="n">
        <f aca="false">'Tabela II'!D122</f>
        <v>0</v>
      </c>
      <c r="F88" s="614" t="n">
        <f aca="false">'Tabela II'!E122</f>
        <v>0</v>
      </c>
      <c r="G88" s="614" t="n">
        <f aca="false">'Tabela II'!G122</f>
        <v>0</v>
      </c>
      <c r="H88" s="614" t="n">
        <f aca="false">'Tabela II'!H122</f>
        <v>0</v>
      </c>
      <c r="I88" s="614" t="n">
        <f aca="false">'Tabela II'!I122</f>
        <v>0</v>
      </c>
      <c r="J88" s="614" t="n">
        <f aca="false">'Tabela II'!J122</f>
        <v>0</v>
      </c>
      <c r="K88" s="614" t="n">
        <f aca="false">'Tabela II'!K122</f>
        <v>0</v>
      </c>
      <c r="L88" s="614" t="n">
        <f aca="false">'Tabela II'!L122</f>
        <v>0</v>
      </c>
      <c r="M88" s="614" t="n">
        <f aca="false">'Tabela II'!M122</f>
        <v>0</v>
      </c>
      <c r="N88" s="614" t="n">
        <f aca="false">'Tabela II'!N122</f>
        <v>0</v>
      </c>
      <c r="O88" s="614" t="n">
        <f aca="false">'Tabela II'!O122</f>
        <v>0</v>
      </c>
      <c r="P88" s="614" t="n">
        <f aca="false">'Tabela II'!P122</f>
        <v>0</v>
      </c>
      <c r="Q88" s="614" t="n">
        <f aca="false">'Tabela II'!Q122</f>
        <v>0</v>
      </c>
      <c r="R88" s="614" t="n">
        <f aca="false">'Tabela II'!R122</f>
        <v>0</v>
      </c>
      <c r="S88" s="614" t="n">
        <f aca="false">'Tabela II'!S122</f>
        <v>0</v>
      </c>
      <c r="T88" s="614" t="n">
        <f aca="false">'Tabela II'!T122</f>
        <v>0</v>
      </c>
      <c r="U88" s="614" t="str">
        <f aca="false">'Tabela II'!U122</f>
        <v/>
      </c>
      <c r="V88" s="614" t="n">
        <f aca="false">'Tabela II'!V122</f>
        <v>0</v>
      </c>
      <c r="W88" s="614" t="str">
        <f aca="false">'Tabela II'!A122</f>
        <v>Sud 1</v>
      </c>
    </row>
    <row r="89" s="607" customFormat="true" ht="15" hidden="false" customHeight="false" outlineLevel="0" collapsed="false">
      <c r="A89" s="595" t="n">
        <f aca="false">'Tabela I'!$K$1</f>
        <v>2020</v>
      </c>
      <c r="B89" s="595" t="n">
        <f aca="false">'Tabela I'!$K$2</f>
        <v>0</v>
      </c>
      <c r="C89" s="605" t="n">
        <f aca="false">'Tabela II'!D121</f>
        <v>0</v>
      </c>
      <c r="D89" s="605" t="n">
        <f aca="false">'Tabela II'!C123</f>
        <v>0</v>
      </c>
      <c r="E89" s="605" t="n">
        <f aca="false">'Tabela II'!D123</f>
        <v>0</v>
      </c>
      <c r="F89" s="605" t="n">
        <f aca="false">'Tabela II'!E123</f>
        <v>0</v>
      </c>
      <c r="G89" s="605" t="n">
        <f aca="false">'Tabela II'!G123</f>
        <v>0</v>
      </c>
      <c r="H89" s="605" t="n">
        <f aca="false">'Tabela II'!H123</f>
        <v>0</v>
      </c>
      <c r="I89" s="605" t="n">
        <f aca="false">'Tabela II'!I123</f>
        <v>0</v>
      </c>
      <c r="J89" s="605" t="n">
        <f aca="false">'Tabela II'!J123</f>
        <v>0</v>
      </c>
      <c r="K89" s="605" t="n">
        <f aca="false">'Tabela II'!K123</f>
        <v>0</v>
      </c>
      <c r="L89" s="605" t="n">
        <f aca="false">'Tabela II'!L123</f>
        <v>0</v>
      </c>
      <c r="M89" s="605" t="n">
        <f aca="false">'Tabela II'!M123</f>
        <v>0</v>
      </c>
      <c r="N89" s="605" t="n">
        <f aca="false">'Tabela II'!N123</f>
        <v>0</v>
      </c>
      <c r="O89" s="605" t="n">
        <f aca="false">'Tabela II'!O123</f>
        <v>0</v>
      </c>
      <c r="P89" s="605" t="n">
        <f aca="false">'Tabela II'!P123</f>
        <v>0</v>
      </c>
      <c r="Q89" s="605" t="n">
        <f aca="false">'Tabela II'!Q123</f>
        <v>0</v>
      </c>
      <c r="R89" s="605" t="n">
        <f aca="false">'Tabela II'!R123</f>
        <v>0</v>
      </c>
      <c r="S89" s="605" t="n">
        <f aca="false">'Tabela II'!S123</f>
        <v>0</v>
      </c>
      <c r="T89" s="605" t="n">
        <f aca="false">'Tabela II'!T123</f>
        <v>0</v>
      </c>
      <c r="U89" s="605" t="str">
        <f aca="false">'Tabela II'!U123</f>
        <v/>
      </c>
      <c r="V89" s="605" t="n">
        <f aca="false">'Tabela II'!V123</f>
        <v>0</v>
      </c>
      <c r="W89" s="605" t="str">
        <f aca="false">'Tabela II'!A123</f>
        <v>Sud 2</v>
      </c>
    </row>
    <row r="90" s="607" customFormat="true" ht="15" hidden="false" customHeight="false" outlineLevel="0" collapsed="false">
      <c r="A90" s="595" t="n">
        <f aca="false">'Tabela I'!$K$1</f>
        <v>2020</v>
      </c>
      <c r="B90" s="595" t="n">
        <f aca="false">'Tabela I'!$K$2</f>
        <v>0</v>
      </c>
      <c r="C90" s="616" t="n">
        <f aca="false">'Tabela II'!D124</f>
        <v>0</v>
      </c>
      <c r="D90" s="617" t="n">
        <f aca="false">'Tabela II'!C125</f>
        <v>0</v>
      </c>
      <c r="E90" s="617" t="n">
        <f aca="false">'Tabela II'!D125</f>
        <v>0</v>
      </c>
      <c r="F90" s="617" t="n">
        <f aca="false">'Tabela II'!E125</f>
        <v>0</v>
      </c>
      <c r="G90" s="617" t="n">
        <f aca="false">'Tabela II'!G125</f>
        <v>0</v>
      </c>
      <c r="H90" s="617" t="n">
        <f aca="false">'Tabela II'!H125</f>
        <v>0</v>
      </c>
      <c r="I90" s="617" t="n">
        <f aca="false">'Tabela II'!I125</f>
        <v>0</v>
      </c>
      <c r="J90" s="617" t="n">
        <f aca="false">'Tabela II'!J125</f>
        <v>0</v>
      </c>
      <c r="K90" s="617" t="n">
        <f aca="false">'Tabela II'!K125</f>
        <v>0</v>
      </c>
      <c r="L90" s="617" t="n">
        <f aca="false">'Tabela II'!L125</f>
        <v>0</v>
      </c>
      <c r="M90" s="617" t="n">
        <f aca="false">'Tabela II'!M125</f>
        <v>0</v>
      </c>
      <c r="N90" s="617" t="n">
        <f aca="false">'Tabela II'!N125</f>
        <v>0</v>
      </c>
      <c r="O90" s="617" t="n">
        <f aca="false">'Tabela II'!O125</f>
        <v>0</v>
      </c>
      <c r="P90" s="617" t="n">
        <f aca="false">'Tabela II'!P125</f>
        <v>0</v>
      </c>
      <c r="Q90" s="617" t="n">
        <f aca="false">'Tabela II'!Q125</f>
        <v>0</v>
      </c>
      <c r="R90" s="617" t="n">
        <f aca="false">'Tabela II'!R125</f>
        <v>0</v>
      </c>
      <c r="S90" s="617" t="n">
        <f aca="false">'Tabela II'!S125</f>
        <v>0</v>
      </c>
      <c r="T90" s="617" t="n">
        <f aca="false">'Tabela II'!T125</f>
        <v>0</v>
      </c>
      <c r="U90" s="617" t="str">
        <f aca="false">'Tabela II'!U125</f>
        <v/>
      </c>
      <c r="V90" s="617" t="n">
        <f aca="false">'Tabela II'!V125</f>
        <v>0</v>
      </c>
      <c r="W90" s="617" t="str">
        <f aca="false">'Tabela II'!A125</f>
        <v>Sud 1</v>
      </c>
    </row>
    <row r="91" s="607" customFormat="true" ht="15" hidden="false" customHeight="true" outlineLevel="0" collapsed="false">
      <c r="A91" s="595" t="n">
        <f aca="false">'Tabela I'!$K$1</f>
        <v>2020</v>
      </c>
      <c r="B91" s="595" t="n">
        <f aca="false">'Tabela I'!$K$2</f>
        <v>0</v>
      </c>
      <c r="C91" s="616" t="n">
        <f aca="false">'Tabela II'!D124</f>
        <v>0</v>
      </c>
      <c r="D91" s="616" t="n">
        <f aca="false">'Tabela II'!C126</f>
        <v>0</v>
      </c>
      <c r="E91" s="616" t="n">
        <f aca="false">'Tabela II'!D126</f>
        <v>0</v>
      </c>
      <c r="F91" s="616" t="n">
        <f aca="false">'Tabela II'!E126</f>
        <v>0</v>
      </c>
      <c r="G91" s="616" t="n">
        <f aca="false">'Tabela II'!G126</f>
        <v>0</v>
      </c>
      <c r="H91" s="616" t="n">
        <f aca="false">'Tabela II'!H126</f>
        <v>0</v>
      </c>
      <c r="I91" s="616" t="n">
        <f aca="false">'Tabela II'!I126</f>
        <v>0</v>
      </c>
      <c r="J91" s="616" t="n">
        <f aca="false">'Tabela II'!J126</f>
        <v>0</v>
      </c>
      <c r="K91" s="616" t="n">
        <f aca="false">'Tabela II'!K126</f>
        <v>0</v>
      </c>
      <c r="L91" s="616" t="n">
        <f aca="false">'Tabela II'!L126</f>
        <v>0</v>
      </c>
      <c r="M91" s="616" t="n">
        <f aca="false">'Tabela II'!M126</f>
        <v>0</v>
      </c>
      <c r="N91" s="616" t="n">
        <f aca="false">'Tabela II'!N126</f>
        <v>0</v>
      </c>
      <c r="O91" s="616" t="n">
        <f aca="false">'Tabela II'!O126</f>
        <v>0</v>
      </c>
      <c r="P91" s="616" t="n">
        <f aca="false">'Tabela II'!P126</f>
        <v>0</v>
      </c>
      <c r="Q91" s="616" t="n">
        <f aca="false">'Tabela II'!Q126</f>
        <v>0</v>
      </c>
      <c r="R91" s="616" t="n">
        <f aca="false">'Tabela II'!R126</f>
        <v>0</v>
      </c>
      <c r="S91" s="616" t="n">
        <f aca="false">'Tabela II'!S126</f>
        <v>0</v>
      </c>
      <c r="T91" s="616" t="n">
        <f aca="false">'Tabela II'!T126</f>
        <v>0</v>
      </c>
      <c r="U91" s="616" t="str">
        <f aca="false">'Tabela II'!U126</f>
        <v/>
      </c>
      <c r="V91" s="616" t="n">
        <f aca="false">'Tabela II'!V126</f>
        <v>0</v>
      </c>
      <c r="W91" s="616" t="str">
        <f aca="false">'Tabela II'!A126</f>
        <v>Sud 2</v>
      </c>
    </row>
    <row r="92" s="607" customFormat="true" ht="15" hidden="false" customHeight="false" outlineLevel="0" collapsed="false">
      <c r="A92" s="595" t="n">
        <f aca="false">'Tabela I'!$K$1</f>
        <v>2020</v>
      </c>
      <c r="B92" s="595" t="n">
        <f aca="false">'Tabela I'!$K$2</f>
        <v>0</v>
      </c>
      <c r="C92" s="605" t="n">
        <f aca="false">'Tabela II'!D127</f>
        <v>0</v>
      </c>
      <c r="D92" s="614" t="n">
        <f aca="false">'Tabela II'!C128</f>
        <v>0</v>
      </c>
      <c r="E92" s="614" t="n">
        <f aca="false">'Tabela II'!D128</f>
        <v>0</v>
      </c>
      <c r="F92" s="614" t="n">
        <f aca="false">'Tabela II'!E128</f>
        <v>0</v>
      </c>
      <c r="G92" s="614" t="n">
        <f aca="false">'Tabela II'!G128</f>
        <v>0</v>
      </c>
      <c r="H92" s="614" t="n">
        <f aca="false">'Tabela II'!H128</f>
        <v>0</v>
      </c>
      <c r="I92" s="614" t="n">
        <f aca="false">'Tabela II'!I128</f>
        <v>0</v>
      </c>
      <c r="J92" s="614" t="n">
        <f aca="false">'Tabela II'!J128</f>
        <v>0</v>
      </c>
      <c r="K92" s="614" t="n">
        <f aca="false">'Tabela II'!K128</f>
        <v>0</v>
      </c>
      <c r="L92" s="614" t="n">
        <f aca="false">'Tabela II'!L128</f>
        <v>0</v>
      </c>
      <c r="M92" s="614" t="n">
        <f aca="false">'Tabela II'!M128</f>
        <v>0</v>
      </c>
      <c r="N92" s="614" t="n">
        <f aca="false">'Tabela II'!N128</f>
        <v>0</v>
      </c>
      <c r="O92" s="614" t="n">
        <f aca="false">'Tabela II'!O128</f>
        <v>0</v>
      </c>
      <c r="P92" s="614" t="n">
        <f aca="false">'Tabela II'!P128</f>
        <v>0</v>
      </c>
      <c r="Q92" s="614" t="n">
        <f aca="false">'Tabela II'!Q128</f>
        <v>0</v>
      </c>
      <c r="R92" s="614" t="n">
        <f aca="false">'Tabela II'!R128</f>
        <v>0</v>
      </c>
      <c r="S92" s="614" t="n">
        <f aca="false">'Tabela II'!S128</f>
        <v>0</v>
      </c>
      <c r="T92" s="614" t="n">
        <f aca="false">'Tabela II'!T128</f>
        <v>0</v>
      </c>
      <c r="U92" s="614" t="str">
        <f aca="false">'Tabela II'!U128</f>
        <v/>
      </c>
      <c r="V92" s="614" t="n">
        <f aca="false">'Tabela II'!V128</f>
        <v>0</v>
      </c>
      <c r="W92" s="614" t="str">
        <f aca="false">'Tabela II'!A128</f>
        <v>Sud 1</v>
      </c>
    </row>
    <row r="93" s="607" customFormat="true" ht="15" hidden="false" customHeight="false" outlineLevel="0" collapsed="false">
      <c r="A93" s="595" t="n">
        <f aca="false">'Tabela I'!$K$1</f>
        <v>2020</v>
      </c>
      <c r="B93" s="595" t="n">
        <f aca="false">'Tabela I'!$K$2</f>
        <v>0</v>
      </c>
      <c r="C93" s="605" t="n">
        <f aca="false">'Tabela II'!D127</f>
        <v>0</v>
      </c>
      <c r="D93" s="605" t="n">
        <f aca="false">'Tabela II'!C129</f>
        <v>0</v>
      </c>
      <c r="E93" s="605" t="n">
        <f aca="false">'Tabela II'!D129</f>
        <v>0</v>
      </c>
      <c r="F93" s="605" t="n">
        <f aca="false">'Tabela II'!E129</f>
        <v>0</v>
      </c>
      <c r="G93" s="605" t="n">
        <f aca="false">'Tabela II'!G129</f>
        <v>0</v>
      </c>
      <c r="H93" s="605" t="n">
        <f aca="false">'Tabela II'!H129</f>
        <v>0</v>
      </c>
      <c r="I93" s="605" t="n">
        <f aca="false">'Tabela II'!I129</f>
        <v>0</v>
      </c>
      <c r="J93" s="605" t="n">
        <f aca="false">'Tabela II'!J129</f>
        <v>0</v>
      </c>
      <c r="K93" s="605" t="n">
        <f aca="false">'Tabela II'!K129</f>
        <v>0</v>
      </c>
      <c r="L93" s="605" t="n">
        <f aca="false">'Tabela II'!L129</f>
        <v>0</v>
      </c>
      <c r="M93" s="605" t="n">
        <f aca="false">'Tabela II'!M129</f>
        <v>0</v>
      </c>
      <c r="N93" s="605" t="n">
        <f aca="false">'Tabela II'!N129</f>
        <v>0</v>
      </c>
      <c r="O93" s="605" t="n">
        <f aca="false">'Tabela II'!O129</f>
        <v>0</v>
      </c>
      <c r="P93" s="605" t="n">
        <f aca="false">'Tabela II'!P129</f>
        <v>0</v>
      </c>
      <c r="Q93" s="605" t="n">
        <f aca="false">'Tabela II'!Q129</f>
        <v>0</v>
      </c>
      <c r="R93" s="605" t="n">
        <f aca="false">'Tabela II'!R129</f>
        <v>0</v>
      </c>
      <c r="S93" s="605" t="n">
        <f aca="false">'Tabela II'!S129</f>
        <v>0</v>
      </c>
      <c r="T93" s="605" t="n">
        <f aca="false">'Tabela II'!T129</f>
        <v>0</v>
      </c>
      <c r="U93" s="605" t="str">
        <f aca="false">'Tabela II'!U129</f>
        <v/>
      </c>
      <c r="V93" s="605" t="n">
        <f aca="false">'Tabela II'!V129</f>
        <v>0</v>
      </c>
      <c r="W93" s="605" t="str">
        <f aca="false">'Tabela II'!A129</f>
        <v>Sud 2</v>
      </c>
    </row>
    <row r="94" s="607" customFormat="true" ht="15" hidden="false" customHeight="false" outlineLevel="0" collapsed="false">
      <c r="A94" s="595" t="n">
        <f aca="false">'Tabela I'!$K$1</f>
        <v>2020</v>
      </c>
      <c r="B94" s="595" t="n">
        <f aca="false">'Tabela I'!$K$2</f>
        <v>0</v>
      </c>
      <c r="C94" s="616" t="n">
        <f aca="false">'Tabela II'!D130</f>
        <v>0</v>
      </c>
      <c r="D94" s="617" t="n">
        <f aca="false">'Tabela II'!C131</f>
        <v>0</v>
      </c>
      <c r="E94" s="617" t="n">
        <f aca="false">'Tabela II'!D131</f>
        <v>0</v>
      </c>
      <c r="F94" s="617" t="n">
        <f aca="false">'Tabela II'!E131</f>
        <v>0</v>
      </c>
      <c r="G94" s="617" t="n">
        <f aca="false">'Tabela II'!G131</f>
        <v>0</v>
      </c>
      <c r="H94" s="617" t="n">
        <f aca="false">'Tabela II'!H131</f>
        <v>0</v>
      </c>
      <c r="I94" s="617" t="n">
        <f aca="false">'Tabela II'!I131</f>
        <v>0</v>
      </c>
      <c r="J94" s="617" t="n">
        <f aca="false">'Tabela II'!J131</f>
        <v>0</v>
      </c>
      <c r="K94" s="617" t="n">
        <f aca="false">'Tabela II'!K131</f>
        <v>0</v>
      </c>
      <c r="L94" s="617" t="n">
        <f aca="false">'Tabela II'!L131</f>
        <v>0</v>
      </c>
      <c r="M94" s="617" t="n">
        <f aca="false">'Tabela II'!M131</f>
        <v>0</v>
      </c>
      <c r="N94" s="617" t="n">
        <f aca="false">'Tabela II'!N131</f>
        <v>0</v>
      </c>
      <c r="O94" s="617" t="n">
        <f aca="false">'Tabela II'!O131</f>
        <v>0</v>
      </c>
      <c r="P94" s="617" t="n">
        <f aca="false">'Tabela II'!P131</f>
        <v>0</v>
      </c>
      <c r="Q94" s="617" t="n">
        <f aca="false">'Tabela II'!Q131</f>
        <v>0</v>
      </c>
      <c r="R94" s="617" t="n">
        <f aca="false">'Tabela II'!R131</f>
        <v>0</v>
      </c>
      <c r="S94" s="617" t="n">
        <f aca="false">'Tabela II'!S131</f>
        <v>0</v>
      </c>
      <c r="T94" s="617" t="n">
        <f aca="false">'Tabela II'!T131</f>
        <v>0</v>
      </c>
      <c r="U94" s="617" t="str">
        <f aca="false">'Tabela II'!U131</f>
        <v/>
      </c>
      <c r="V94" s="617" t="n">
        <f aca="false">'Tabela II'!V131</f>
        <v>0</v>
      </c>
      <c r="W94" s="617" t="str">
        <f aca="false">'Tabela II'!A131</f>
        <v>Sud 1</v>
      </c>
    </row>
    <row r="95" s="607" customFormat="true" ht="15" hidden="false" customHeight="false" outlineLevel="0" collapsed="false">
      <c r="A95" s="595" t="n">
        <f aca="false">'Tabela I'!$K$1</f>
        <v>2020</v>
      </c>
      <c r="B95" s="595" t="n">
        <f aca="false">'Tabela I'!$K$2</f>
        <v>0</v>
      </c>
      <c r="C95" s="616" t="n">
        <f aca="false">'Tabela II'!D130</f>
        <v>0</v>
      </c>
      <c r="D95" s="616" t="n">
        <f aca="false">'Tabela II'!C132</f>
        <v>0</v>
      </c>
      <c r="E95" s="616" t="n">
        <f aca="false">'Tabela II'!D132</f>
        <v>0</v>
      </c>
      <c r="F95" s="616" t="n">
        <f aca="false">'Tabela II'!E132</f>
        <v>0</v>
      </c>
      <c r="G95" s="616" t="n">
        <f aca="false">'Tabela II'!G132</f>
        <v>0</v>
      </c>
      <c r="H95" s="616" t="n">
        <f aca="false">'Tabela II'!H132</f>
        <v>0</v>
      </c>
      <c r="I95" s="616" t="n">
        <f aca="false">'Tabela II'!I132</f>
        <v>0</v>
      </c>
      <c r="J95" s="616" t="n">
        <f aca="false">'Tabela II'!J132</f>
        <v>0</v>
      </c>
      <c r="K95" s="616" t="n">
        <f aca="false">'Tabela II'!K132</f>
        <v>0</v>
      </c>
      <c r="L95" s="616" t="n">
        <f aca="false">'Tabela II'!L132</f>
        <v>0</v>
      </c>
      <c r="M95" s="616" t="n">
        <f aca="false">'Tabela II'!M132</f>
        <v>0</v>
      </c>
      <c r="N95" s="616" t="n">
        <f aca="false">'Tabela II'!N132</f>
        <v>0</v>
      </c>
      <c r="O95" s="616" t="n">
        <f aca="false">'Tabela II'!O132</f>
        <v>0</v>
      </c>
      <c r="P95" s="616" t="n">
        <f aca="false">'Tabela II'!P132</f>
        <v>0</v>
      </c>
      <c r="Q95" s="616" t="n">
        <f aca="false">'Tabela II'!Q132</f>
        <v>0</v>
      </c>
      <c r="R95" s="616" t="n">
        <f aca="false">'Tabela II'!R132</f>
        <v>0</v>
      </c>
      <c r="S95" s="616" t="n">
        <f aca="false">'Tabela II'!S132</f>
        <v>0</v>
      </c>
      <c r="T95" s="616" t="n">
        <f aca="false">'Tabela II'!T132</f>
        <v>0</v>
      </c>
      <c r="U95" s="616" t="str">
        <f aca="false">'Tabela II'!U132</f>
        <v/>
      </c>
      <c r="V95" s="616" t="n">
        <f aca="false">'Tabela II'!V132</f>
        <v>0</v>
      </c>
      <c r="W95" s="616" t="str">
        <f aca="false">'Tabela II'!A132</f>
        <v>Sud 2</v>
      </c>
    </row>
    <row r="96" s="607" customFormat="true" ht="15" hidden="false" customHeight="false" outlineLevel="0" collapsed="false">
      <c r="A96" s="595" t="n">
        <f aca="false">'Tabela I'!$K$1</f>
        <v>2020</v>
      </c>
      <c r="B96" s="595" t="n">
        <f aca="false">'Tabela I'!$K$2</f>
        <v>0</v>
      </c>
      <c r="C96" s="605" t="n">
        <f aca="false">'Tabela II'!D133</f>
        <v>0</v>
      </c>
      <c r="D96" s="614" t="n">
        <f aca="false">'Tabela II'!C134</f>
        <v>0</v>
      </c>
      <c r="E96" s="614" t="n">
        <f aca="false">'Tabela II'!D134</f>
        <v>0</v>
      </c>
      <c r="F96" s="614" t="n">
        <f aca="false">'Tabela II'!E134</f>
        <v>0</v>
      </c>
      <c r="G96" s="614" t="n">
        <f aca="false">'Tabela II'!G134</f>
        <v>0</v>
      </c>
      <c r="H96" s="614" t="n">
        <f aca="false">'Tabela II'!H134</f>
        <v>0</v>
      </c>
      <c r="I96" s="614" t="n">
        <f aca="false">'Tabela II'!I134</f>
        <v>0</v>
      </c>
      <c r="J96" s="614" t="n">
        <f aca="false">'Tabela II'!J134</f>
        <v>0</v>
      </c>
      <c r="K96" s="614" t="n">
        <f aca="false">'Tabela II'!K134</f>
        <v>0</v>
      </c>
      <c r="L96" s="614" t="n">
        <f aca="false">'Tabela II'!L134</f>
        <v>0</v>
      </c>
      <c r="M96" s="614" t="n">
        <f aca="false">'Tabela II'!M134</f>
        <v>0</v>
      </c>
      <c r="N96" s="614" t="n">
        <f aca="false">'Tabela II'!N134</f>
        <v>0</v>
      </c>
      <c r="O96" s="614" t="n">
        <f aca="false">'Tabela II'!O134</f>
        <v>0</v>
      </c>
      <c r="P96" s="614" t="n">
        <f aca="false">'Tabela II'!P134</f>
        <v>0</v>
      </c>
      <c r="Q96" s="614" t="n">
        <f aca="false">'Tabela II'!Q134</f>
        <v>0</v>
      </c>
      <c r="R96" s="614" t="n">
        <f aca="false">'Tabela II'!R134</f>
        <v>0</v>
      </c>
      <c r="S96" s="614" t="n">
        <f aca="false">'Tabela II'!S134</f>
        <v>0</v>
      </c>
      <c r="T96" s="614" t="n">
        <f aca="false">'Tabela II'!T134</f>
        <v>0</v>
      </c>
      <c r="U96" s="614" t="str">
        <f aca="false">'Tabela II'!U134</f>
        <v/>
      </c>
      <c r="V96" s="614" t="n">
        <f aca="false">'Tabela II'!V134</f>
        <v>0</v>
      </c>
      <c r="W96" s="614" t="str">
        <f aca="false">'Tabela II'!A134</f>
        <v>Sud 1</v>
      </c>
    </row>
    <row r="97" s="607" customFormat="true" ht="15" hidden="false" customHeight="false" outlineLevel="0" collapsed="false">
      <c r="A97" s="595" t="n">
        <f aca="false">'Tabela I'!$K$1</f>
        <v>2020</v>
      </c>
      <c r="B97" s="595" t="n">
        <f aca="false">'Tabela I'!$K$2</f>
        <v>0</v>
      </c>
      <c r="C97" s="605" t="n">
        <f aca="false">'Tabela II'!D133</f>
        <v>0</v>
      </c>
      <c r="D97" s="605" t="n">
        <f aca="false">'Tabela II'!C135</f>
        <v>0</v>
      </c>
      <c r="E97" s="605" t="n">
        <f aca="false">'Tabela II'!D135</f>
        <v>0</v>
      </c>
      <c r="F97" s="605" t="n">
        <f aca="false">'Tabela II'!E135</f>
        <v>0</v>
      </c>
      <c r="G97" s="605" t="n">
        <f aca="false">'Tabela II'!G135</f>
        <v>0</v>
      </c>
      <c r="H97" s="605" t="n">
        <f aca="false">'Tabela II'!H135</f>
        <v>0</v>
      </c>
      <c r="I97" s="605" t="n">
        <f aca="false">'Tabela II'!I135</f>
        <v>0</v>
      </c>
      <c r="J97" s="605" t="n">
        <f aca="false">'Tabela II'!J135</f>
        <v>0</v>
      </c>
      <c r="K97" s="605" t="n">
        <f aca="false">'Tabela II'!K135</f>
        <v>0</v>
      </c>
      <c r="L97" s="605" t="n">
        <f aca="false">'Tabela II'!L135</f>
        <v>0</v>
      </c>
      <c r="M97" s="605" t="n">
        <f aca="false">'Tabela II'!M135</f>
        <v>0</v>
      </c>
      <c r="N97" s="605" t="n">
        <f aca="false">'Tabela II'!N135</f>
        <v>0</v>
      </c>
      <c r="O97" s="605" t="n">
        <f aca="false">'Tabela II'!O135</f>
        <v>0</v>
      </c>
      <c r="P97" s="605" t="n">
        <f aca="false">'Tabela II'!P135</f>
        <v>0</v>
      </c>
      <c r="Q97" s="605" t="n">
        <f aca="false">'Tabela II'!Q135</f>
        <v>0</v>
      </c>
      <c r="R97" s="605" t="n">
        <f aca="false">'Tabela II'!R135</f>
        <v>0</v>
      </c>
      <c r="S97" s="605" t="n">
        <f aca="false">'Tabela II'!S135</f>
        <v>0</v>
      </c>
      <c r="T97" s="605" t="n">
        <f aca="false">'Tabela II'!T135</f>
        <v>0</v>
      </c>
      <c r="U97" s="605" t="str">
        <f aca="false">'Tabela II'!U135</f>
        <v/>
      </c>
      <c r="V97" s="605" t="n">
        <f aca="false">'Tabela II'!V135</f>
        <v>0</v>
      </c>
      <c r="W97" s="605" t="str">
        <f aca="false">'Tabela II'!A135</f>
        <v>Sud 2</v>
      </c>
    </row>
    <row r="98" s="607" customFormat="true" ht="15" hidden="false" customHeight="false" outlineLevel="0" collapsed="false">
      <c r="A98" s="595" t="n">
        <f aca="false">'Tabela I'!$K$1</f>
        <v>2020</v>
      </c>
      <c r="B98" s="595" t="n">
        <f aca="false">'Tabela I'!$K$2</f>
        <v>0</v>
      </c>
      <c r="C98" s="616" t="n">
        <f aca="false">'Tabela II'!D136</f>
        <v>0</v>
      </c>
      <c r="D98" s="617" t="n">
        <f aca="false">'Tabela II'!C137</f>
        <v>0</v>
      </c>
      <c r="E98" s="617" t="n">
        <f aca="false">'Tabela II'!D137</f>
        <v>0</v>
      </c>
      <c r="F98" s="617" t="n">
        <f aca="false">'Tabela II'!E137</f>
        <v>0</v>
      </c>
      <c r="G98" s="617" t="n">
        <f aca="false">'Tabela II'!G137</f>
        <v>0</v>
      </c>
      <c r="H98" s="617" t="n">
        <f aca="false">'Tabela II'!H137</f>
        <v>0</v>
      </c>
      <c r="I98" s="617" t="n">
        <f aca="false">'Tabela II'!I137</f>
        <v>0</v>
      </c>
      <c r="J98" s="617" t="n">
        <f aca="false">'Tabela II'!J137</f>
        <v>0</v>
      </c>
      <c r="K98" s="617" t="n">
        <f aca="false">'Tabela II'!K137</f>
        <v>0</v>
      </c>
      <c r="L98" s="617" t="n">
        <f aca="false">'Tabela II'!L137</f>
        <v>0</v>
      </c>
      <c r="M98" s="617" t="n">
        <f aca="false">'Tabela II'!M137</f>
        <v>0</v>
      </c>
      <c r="N98" s="617" t="n">
        <f aca="false">'Tabela II'!N137</f>
        <v>0</v>
      </c>
      <c r="O98" s="617" t="n">
        <f aca="false">'Tabela II'!O137</f>
        <v>0</v>
      </c>
      <c r="P98" s="617" t="n">
        <f aca="false">'Tabela II'!P137</f>
        <v>0</v>
      </c>
      <c r="Q98" s="617" t="n">
        <f aca="false">'Tabela II'!Q137</f>
        <v>0</v>
      </c>
      <c r="R98" s="617" t="n">
        <f aca="false">'Tabela II'!R137</f>
        <v>0</v>
      </c>
      <c r="S98" s="617" t="n">
        <f aca="false">'Tabela II'!S137</f>
        <v>0</v>
      </c>
      <c r="T98" s="617" t="n">
        <f aca="false">'Tabela II'!T137</f>
        <v>0</v>
      </c>
      <c r="U98" s="617" t="str">
        <f aca="false">'Tabela II'!U137</f>
        <v/>
      </c>
      <c r="V98" s="617" t="n">
        <f aca="false">'Tabela II'!V137</f>
        <v>0</v>
      </c>
      <c r="W98" s="617" t="str">
        <f aca="false">'Tabela II'!A137</f>
        <v>Sud 1</v>
      </c>
    </row>
    <row r="99" s="607" customFormat="true" ht="15" hidden="false" customHeight="false" outlineLevel="0" collapsed="false">
      <c r="A99" s="595" t="n">
        <f aca="false">'Tabela I'!$K$1</f>
        <v>2020</v>
      </c>
      <c r="B99" s="595" t="n">
        <f aca="false">'Tabela I'!$K$2</f>
        <v>0</v>
      </c>
      <c r="C99" s="616" t="n">
        <f aca="false">'Tabela II'!D136</f>
        <v>0</v>
      </c>
      <c r="D99" s="616" t="n">
        <f aca="false">'Tabela II'!C138</f>
        <v>0</v>
      </c>
      <c r="E99" s="616" t="n">
        <f aca="false">'Tabela II'!D138</f>
        <v>0</v>
      </c>
      <c r="F99" s="616" t="n">
        <f aca="false">'Tabela II'!E138</f>
        <v>0</v>
      </c>
      <c r="G99" s="616" t="n">
        <f aca="false">'Tabela II'!G138</f>
        <v>0</v>
      </c>
      <c r="H99" s="616" t="n">
        <f aca="false">'Tabela II'!H138</f>
        <v>0</v>
      </c>
      <c r="I99" s="616" t="n">
        <f aca="false">'Tabela II'!I138</f>
        <v>0</v>
      </c>
      <c r="J99" s="616" t="n">
        <f aca="false">'Tabela II'!J138</f>
        <v>0</v>
      </c>
      <c r="K99" s="616" t="n">
        <f aca="false">'Tabela II'!K138</f>
        <v>0</v>
      </c>
      <c r="L99" s="616" t="n">
        <f aca="false">'Tabela II'!L138</f>
        <v>0</v>
      </c>
      <c r="M99" s="616" t="n">
        <f aca="false">'Tabela II'!M138</f>
        <v>0</v>
      </c>
      <c r="N99" s="616" t="n">
        <f aca="false">'Tabela II'!N138</f>
        <v>0</v>
      </c>
      <c r="O99" s="616" t="n">
        <f aca="false">'Tabela II'!O138</f>
        <v>0</v>
      </c>
      <c r="P99" s="616" t="n">
        <f aca="false">'Tabela II'!P138</f>
        <v>0</v>
      </c>
      <c r="Q99" s="616" t="n">
        <f aca="false">'Tabela II'!Q138</f>
        <v>0</v>
      </c>
      <c r="R99" s="616" t="n">
        <f aca="false">'Tabela II'!R138</f>
        <v>0</v>
      </c>
      <c r="S99" s="616" t="n">
        <f aca="false">'Tabela II'!S138</f>
        <v>0</v>
      </c>
      <c r="T99" s="616" t="n">
        <f aca="false">'Tabela II'!T138</f>
        <v>0</v>
      </c>
      <c r="U99" s="616" t="str">
        <f aca="false">'Tabela II'!U138</f>
        <v/>
      </c>
      <c r="V99" s="616" t="n">
        <f aca="false">'Tabela II'!V138</f>
        <v>0</v>
      </c>
      <c r="W99" s="616" t="str">
        <f aca="false">'Tabela II'!A138</f>
        <v>Sud 2</v>
      </c>
    </row>
    <row r="100" s="607" customFormat="true" ht="15" hidden="false" customHeight="false" outlineLevel="0" collapsed="false">
      <c r="A100" s="595" t="n">
        <f aca="false">'Tabela I'!$K$1</f>
        <v>2020</v>
      </c>
      <c r="B100" s="595" t="n">
        <f aca="false">'Tabela I'!$K$2</f>
        <v>0</v>
      </c>
      <c r="C100" s="605" t="n">
        <f aca="false">'Tabela II'!D139</f>
        <v>0</v>
      </c>
      <c r="D100" s="614" t="n">
        <f aca="false">'Tabela II'!C140</f>
        <v>0</v>
      </c>
      <c r="E100" s="614" t="n">
        <f aca="false">'Tabela II'!D140</f>
        <v>0</v>
      </c>
      <c r="F100" s="614" t="n">
        <f aca="false">'Tabela II'!E140</f>
        <v>0</v>
      </c>
      <c r="G100" s="614" t="n">
        <f aca="false">'Tabela II'!G140</f>
        <v>0</v>
      </c>
      <c r="H100" s="614" t="n">
        <f aca="false">'Tabela II'!H140</f>
        <v>0</v>
      </c>
      <c r="I100" s="614" t="n">
        <f aca="false">'Tabela II'!I140</f>
        <v>0</v>
      </c>
      <c r="J100" s="614" t="n">
        <f aca="false">'Tabela II'!J140</f>
        <v>0</v>
      </c>
      <c r="K100" s="614" t="n">
        <f aca="false">'Tabela II'!K140</f>
        <v>0</v>
      </c>
      <c r="L100" s="614" t="n">
        <f aca="false">'Tabela II'!L140</f>
        <v>0</v>
      </c>
      <c r="M100" s="614" t="n">
        <f aca="false">'Tabela II'!M140</f>
        <v>0</v>
      </c>
      <c r="N100" s="614" t="n">
        <f aca="false">'Tabela II'!N140</f>
        <v>0</v>
      </c>
      <c r="O100" s="614" t="n">
        <f aca="false">'Tabela II'!O140</f>
        <v>0</v>
      </c>
      <c r="P100" s="614" t="n">
        <f aca="false">'Tabela II'!P140</f>
        <v>0</v>
      </c>
      <c r="Q100" s="614" t="n">
        <f aca="false">'Tabela II'!Q140</f>
        <v>0</v>
      </c>
      <c r="R100" s="614" t="n">
        <f aca="false">'Tabela II'!R140</f>
        <v>0</v>
      </c>
      <c r="S100" s="614" t="n">
        <f aca="false">'Tabela II'!S140</f>
        <v>0</v>
      </c>
      <c r="T100" s="614" t="n">
        <f aca="false">'Tabela II'!T140</f>
        <v>0</v>
      </c>
      <c r="U100" s="614" t="str">
        <f aca="false">'Tabela II'!U140</f>
        <v/>
      </c>
      <c r="V100" s="614" t="n">
        <f aca="false">'Tabela II'!V140</f>
        <v>0</v>
      </c>
      <c r="W100" s="614" t="str">
        <f aca="false">'Tabela II'!A140</f>
        <v>Sud 1</v>
      </c>
    </row>
    <row r="101" s="607" customFormat="true" ht="15" hidden="false" customHeight="false" outlineLevel="0" collapsed="false">
      <c r="A101" s="595" t="n">
        <f aca="false">'Tabela I'!$K$1</f>
        <v>2020</v>
      </c>
      <c r="B101" s="595" t="n">
        <f aca="false">'Tabela I'!$K$2</f>
        <v>0</v>
      </c>
      <c r="C101" s="605" t="n">
        <f aca="false">'Tabela II'!D139</f>
        <v>0</v>
      </c>
      <c r="D101" s="605" t="n">
        <f aca="false">'Tabela II'!C141</f>
        <v>0</v>
      </c>
      <c r="E101" s="605" t="n">
        <f aca="false">'Tabela II'!D141</f>
        <v>0</v>
      </c>
      <c r="F101" s="605" t="n">
        <f aca="false">'Tabela II'!E141</f>
        <v>0</v>
      </c>
      <c r="G101" s="605" t="n">
        <f aca="false">'Tabela II'!G141</f>
        <v>0</v>
      </c>
      <c r="H101" s="605" t="n">
        <f aca="false">'Tabela II'!H141</f>
        <v>0</v>
      </c>
      <c r="I101" s="605" t="n">
        <f aca="false">'Tabela II'!I141</f>
        <v>0</v>
      </c>
      <c r="J101" s="605" t="n">
        <f aca="false">'Tabela II'!J141</f>
        <v>0</v>
      </c>
      <c r="K101" s="605" t="n">
        <f aca="false">'Tabela II'!K141</f>
        <v>0</v>
      </c>
      <c r="L101" s="605" t="n">
        <f aca="false">'Tabela II'!L141</f>
        <v>0</v>
      </c>
      <c r="M101" s="605" t="n">
        <f aca="false">'Tabela II'!M141</f>
        <v>0</v>
      </c>
      <c r="N101" s="605" t="n">
        <f aca="false">'Tabela II'!N141</f>
        <v>0</v>
      </c>
      <c r="O101" s="605" t="n">
        <f aca="false">'Tabela II'!O141</f>
        <v>0</v>
      </c>
      <c r="P101" s="605" t="n">
        <f aca="false">'Tabela II'!P141</f>
        <v>0</v>
      </c>
      <c r="Q101" s="605" t="n">
        <f aca="false">'Tabela II'!Q141</f>
        <v>0</v>
      </c>
      <c r="R101" s="605" t="n">
        <f aca="false">'Tabela II'!R141</f>
        <v>0</v>
      </c>
      <c r="S101" s="605" t="n">
        <f aca="false">'Tabela II'!S141</f>
        <v>0</v>
      </c>
      <c r="T101" s="605" t="n">
        <f aca="false">'Tabela II'!T141</f>
        <v>0</v>
      </c>
      <c r="U101" s="605" t="str">
        <f aca="false">'Tabela II'!U141</f>
        <v/>
      </c>
      <c r="V101" s="605" t="n">
        <f aca="false">'Tabela II'!V141</f>
        <v>0</v>
      </c>
      <c r="W101" s="605" t="str">
        <f aca="false">'Tabela II'!A141</f>
        <v>Sud 2</v>
      </c>
    </row>
    <row r="102" s="607" customFormat="true" ht="15" hidden="false" customHeight="false" outlineLevel="0" collapsed="false">
      <c r="A102" s="595" t="n">
        <f aca="false">'Tabela I'!$K$1</f>
        <v>2020</v>
      </c>
      <c r="B102" s="595" t="n">
        <f aca="false">'Tabela I'!$K$2</f>
        <v>0</v>
      </c>
      <c r="C102" s="616" t="n">
        <f aca="false">'Tabela II'!D142</f>
        <v>0</v>
      </c>
      <c r="D102" s="617" t="n">
        <f aca="false">'Tabela II'!C143</f>
        <v>0</v>
      </c>
      <c r="E102" s="617" t="n">
        <f aca="false">'Tabela II'!D143</f>
        <v>0</v>
      </c>
      <c r="F102" s="617" t="n">
        <f aca="false">'Tabela II'!E143</f>
        <v>0</v>
      </c>
      <c r="G102" s="617" t="n">
        <f aca="false">'Tabela II'!G143</f>
        <v>0</v>
      </c>
      <c r="H102" s="617" t="n">
        <f aca="false">'Tabela II'!H143</f>
        <v>0</v>
      </c>
      <c r="I102" s="617" t="n">
        <f aca="false">'Tabela II'!I143</f>
        <v>0</v>
      </c>
      <c r="J102" s="617" t="n">
        <f aca="false">'Tabela II'!J143</f>
        <v>0</v>
      </c>
      <c r="K102" s="617" t="n">
        <f aca="false">'Tabela II'!K143</f>
        <v>0</v>
      </c>
      <c r="L102" s="617" t="n">
        <f aca="false">'Tabela II'!L143</f>
        <v>0</v>
      </c>
      <c r="M102" s="617" t="n">
        <f aca="false">'Tabela II'!M143</f>
        <v>0</v>
      </c>
      <c r="N102" s="617" t="n">
        <f aca="false">'Tabela II'!N143</f>
        <v>0</v>
      </c>
      <c r="O102" s="617" t="n">
        <f aca="false">'Tabela II'!O143</f>
        <v>0</v>
      </c>
      <c r="P102" s="617" t="n">
        <f aca="false">'Tabela II'!P143</f>
        <v>0</v>
      </c>
      <c r="Q102" s="617" t="n">
        <f aca="false">'Tabela II'!Q143</f>
        <v>0</v>
      </c>
      <c r="R102" s="617" t="n">
        <f aca="false">'Tabela II'!R143</f>
        <v>0</v>
      </c>
      <c r="S102" s="617" t="n">
        <f aca="false">'Tabela II'!S143</f>
        <v>0</v>
      </c>
      <c r="T102" s="617" t="n">
        <f aca="false">'Tabela II'!T143</f>
        <v>0</v>
      </c>
      <c r="U102" s="617" t="str">
        <f aca="false">'Tabela II'!U143</f>
        <v/>
      </c>
      <c r="V102" s="617" t="n">
        <f aca="false">'Tabela II'!V143</f>
        <v>0</v>
      </c>
      <c r="W102" s="617" t="str">
        <f aca="false">'Tabela II'!A143</f>
        <v>Sud 1</v>
      </c>
    </row>
    <row r="103" s="607" customFormat="true" ht="15" hidden="false" customHeight="false" outlineLevel="0" collapsed="false">
      <c r="A103" s="595" t="n">
        <f aca="false">'Tabela I'!$K$1</f>
        <v>2020</v>
      </c>
      <c r="B103" s="595" t="n">
        <f aca="false">'Tabela I'!$K$2</f>
        <v>0</v>
      </c>
      <c r="C103" s="616" t="n">
        <f aca="false">'Tabela II'!D142</f>
        <v>0</v>
      </c>
      <c r="D103" s="616" t="n">
        <f aca="false">'Tabela II'!C144</f>
        <v>0</v>
      </c>
      <c r="E103" s="616" t="n">
        <f aca="false">'Tabela II'!D144</f>
        <v>0</v>
      </c>
      <c r="F103" s="616" t="n">
        <f aca="false">'Tabela II'!E144</f>
        <v>0</v>
      </c>
      <c r="G103" s="616" t="n">
        <f aca="false">'Tabela II'!G144</f>
        <v>0</v>
      </c>
      <c r="H103" s="616" t="n">
        <f aca="false">'Tabela II'!H144</f>
        <v>0</v>
      </c>
      <c r="I103" s="616" t="n">
        <f aca="false">'Tabela II'!I144</f>
        <v>0</v>
      </c>
      <c r="J103" s="616" t="n">
        <f aca="false">'Tabela II'!J144</f>
        <v>0</v>
      </c>
      <c r="K103" s="616" t="n">
        <f aca="false">'Tabela II'!K144</f>
        <v>0</v>
      </c>
      <c r="L103" s="616" t="n">
        <f aca="false">'Tabela II'!L144</f>
        <v>0</v>
      </c>
      <c r="M103" s="616" t="n">
        <f aca="false">'Tabela II'!M144</f>
        <v>0</v>
      </c>
      <c r="N103" s="616" t="n">
        <f aca="false">'Tabela II'!N144</f>
        <v>0</v>
      </c>
      <c r="O103" s="616" t="n">
        <f aca="false">'Tabela II'!O144</f>
        <v>0</v>
      </c>
      <c r="P103" s="616" t="n">
        <f aca="false">'Tabela II'!P144</f>
        <v>0</v>
      </c>
      <c r="Q103" s="616" t="n">
        <f aca="false">'Tabela II'!Q144</f>
        <v>0</v>
      </c>
      <c r="R103" s="616" t="n">
        <f aca="false">'Tabela II'!R144</f>
        <v>0</v>
      </c>
      <c r="S103" s="616" t="n">
        <f aca="false">'Tabela II'!S144</f>
        <v>0</v>
      </c>
      <c r="T103" s="616" t="n">
        <f aca="false">'Tabela II'!T144</f>
        <v>0</v>
      </c>
      <c r="U103" s="616" t="str">
        <f aca="false">'Tabela II'!U144</f>
        <v/>
      </c>
      <c r="V103" s="616" t="n">
        <f aca="false">'Tabela II'!V144</f>
        <v>0</v>
      </c>
      <c r="W103" s="616" t="str">
        <f aca="false">'Tabela II'!A144</f>
        <v>Sud 2</v>
      </c>
    </row>
    <row r="104" s="607" customFormat="true" ht="15" hidden="false" customHeight="false" outlineLevel="0" collapsed="false">
      <c r="A104" s="595" t="n">
        <f aca="false">'Tabela I'!$K$1</f>
        <v>2020</v>
      </c>
      <c r="B104" s="595" t="n">
        <f aca="false">'Tabela I'!$K$2</f>
        <v>0</v>
      </c>
      <c r="C104" s="605" t="n">
        <f aca="false">'Tabela II'!D145</f>
        <v>0</v>
      </c>
      <c r="D104" s="614" t="n">
        <f aca="false">'Tabela II'!C146</f>
        <v>0</v>
      </c>
      <c r="E104" s="614" t="n">
        <f aca="false">'Tabela II'!D146</f>
        <v>0</v>
      </c>
      <c r="F104" s="614" t="n">
        <f aca="false">'Tabela II'!E146</f>
        <v>0</v>
      </c>
      <c r="G104" s="614" t="n">
        <f aca="false">'Tabela II'!G146</f>
        <v>0</v>
      </c>
      <c r="H104" s="614" t="n">
        <f aca="false">'Tabela II'!H146</f>
        <v>0</v>
      </c>
      <c r="I104" s="614" t="n">
        <f aca="false">'Tabela II'!I146</f>
        <v>0</v>
      </c>
      <c r="J104" s="614" t="n">
        <f aca="false">'Tabela II'!J146</f>
        <v>0</v>
      </c>
      <c r="K104" s="614" t="n">
        <f aca="false">'Tabela II'!K146</f>
        <v>0</v>
      </c>
      <c r="L104" s="614" t="n">
        <f aca="false">'Tabela II'!L146</f>
        <v>0</v>
      </c>
      <c r="M104" s="614" t="n">
        <f aca="false">'Tabela II'!M146</f>
        <v>0</v>
      </c>
      <c r="N104" s="614" t="n">
        <f aca="false">'Tabela II'!N146</f>
        <v>0</v>
      </c>
      <c r="O104" s="614" t="n">
        <f aca="false">'Tabela II'!O146</f>
        <v>0</v>
      </c>
      <c r="P104" s="614" t="n">
        <f aca="false">'Tabela II'!P146</f>
        <v>0</v>
      </c>
      <c r="Q104" s="614" t="n">
        <f aca="false">'Tabela II'!Q146</f>
        <v>0</v>
      </c>
      <c r="R104" s="614" t="n">
        <f aca="false">'Tabela II'!R146</f>
        <v>0</v>
      </c>
      <c r="S104" s="614" t="n">
        <f aca="false">'Tabela II'!S146</f>
        <v>0</v>
      </c>
      <c r="T104" s="614" t="n">
        <f aca="false">'Tabela II'!T146</f>
        <v>0</v>
      </c>
      <c r="U104" s="614" t="str">
        <f aca="false">'Tabela II'!U146</f>
        <v/>
      </c>
      <c r="V104" s="614" t="n">
        <f aca="false">'Tabela II'!V146</f>
        <v>0</v>
      </c>
      <c r="W104" s="614" t="str">
        <f aca="false">'Tabela II'!A146</f>
        <v>Sud 1</v>
      </c>
    </row>
    <row r="105" s="607" customFormat="true" ht="15" hidden="false" customHeight="false" outlineLevel="0" collapsed="false">
      <c r="A105" s="595" t="n">
        <f aca="false">'Tabela I'!$K$1</f>
        <v>2020</v>
      </c>
      <c r="B105" s="595" t="n">
        <f aca="false">'Tabela I'!$K$2</f>
        <v>0</v>
      </c>
      <c r="C105" s="605" t="n">
        <f aca="false">'Tabela II'!D145</f>
        <v>0</v>
      </c>
      <c r="D105" s="605" t="n">
        <f aca="false">'Tabela II'!C147</f>
        <v>0</v>
      </c>
      <c r="E105" s="605" t="n">
        <f aca="false">'Tabela II'!D147</f>
        <v>0</v>
      </c>
      <c r="F105" s="605" t="n">
        <f aca="false">'Tabela II'!E147</f>
        <v>0</v>
      </c>
      <c r="G105" s="605" t="n">
        <f aca="false">'Tabela II'!G147</f>
        <v>0</v>
      </c>
      <c r="H105" s="605" t="n">
        <f aca="false">'Tabela II'!H147</f>
        <v>0</v>
      </c>
      <c r="I105" s="605" t="n">
        <f aca="false">'Tabela II'!I147</f>
        <v>0</v>
      </c>
      <c r="J105" s="605" t="n">
        <f aca="false">'Tabela II'!J147</f>
        <v>0</v>
      </c>
      <c r="K105" s="605" t="n">
        <f aca="false">'Tabela II'!K147</f>
        <v>0</v>
      </c>
      <c r="L105" s="605" t="n">
        <f aca="false">'Tabela II'!L147</f>
        <v>0</v>
      </c>
      <c r="M105" s="605" t="n">
        <f aca="false">'Tabela II'!M147</f>
        <v>0</v>
      </c>
      <c r="N105" s="605" t="n">
        <f aca="false">'Tabela II'!N147</f>
        <v>0</v>
      </c>
      <c r="O105" s="605" t="n">
        <f aca="false">'Tabela II'!O147</f>
        <v>0</v>
      </c>
      <c r="P105" s="605" t="n">
        <f aca="false">'Tabela II'!P147</f>
        <v>0</v>
      </c>
      <c r="Q105" s="605" t="n">
        <f aca="false">'Tabela II'!Q147</f>
        <v>0</v>
      </c>
      <c r="R105" s="605" t="n">
        <f aca="false">'Tabela II'!R147</f>
        <v>0</v>
      </c>
      <c r="S105" s="605" t="n">
        <f aca="false">'Tabela II'!S147</f>
        <v>0</v>
      </c>
      <c r="T105" s="605" t="n">
        <f aca="false">'Tabela II'!T147</f>
        <v>0</v>
      </c>
      <c r="U105" s="605" t="str">
        <f aca="false">'Tabela II'!U147</f>
        <v/>
      </c>
      <c r="V105" s="605" t="n">
        <f aca="false">'Tabela II'!V147</f>
        <v>0</v>
      </c>
      <c r="W105" s="605" t="str">
        <f aca="false">'Tabela II'!A147</f>
        <v>Sud 2</v>
      </c>
    </row>
    <row r="106" s="607" customFormat="true" ht="15" hidden="false" customHeight="false" outlineLevel="0" collapsed="false">
      <c r="A106" s="595" t="n">
        <f aca="false">'Tabela I'!$K$1</f>
        <v>2020</v>
      </c>
      <c r="B106" s="595" t="n">
        <f aca="false">'Tabela I'!$K$2</f>
        <v>0</v>
      </c>
      <c r="C106" s="616" t="n">
        <f aca="false">'Tabela II'!D148</f>
        <v>0</v>
      </c>
      <c r="D106" s="617" t="n">
        <f aca="false">'Tabela II'!C149</f>
        <v>0</v>
      </c>
      <c r="E106" s="617" t="n">
        <f aca="false">'Tabela II'!D149</f>
        <v>0</v>
      </c>
      <c r="F106" s="617" t="n">
        <f aca="false">'Tabela II'!E149</f>
        <v>0</v>
      </c>
      <c r="G106" s="617" t="n">
        <f aca="false">'Tabela II'!G149</f>
        <v>0</v>
      </c>
      <c r="H106" s="617" t="n">
        <f aca="false">'Tabela II'!H149</f>
        <v>0</v>
      </c>
      <c r="I106" s="617" t="n">
        <f aca="false">'Tabela II'!I149</f>
        <v>0</v>
      </c>
      <c r="J106" s="617" t="n">
        <f aca="false">'Tabela II'!J149</f>
        <v>0</v>
      </c>
      <c r="K106" s="617" t="n">
        <f aca="false">'Tabela II'!K149</f>
        <v>0</v>
      </c>
      <c r="L106" s="617" t="n">
        <f aca="false">'Tabela II'!L149</f>
        <v>0</v>
      </c>
      <c r="M106" s="617" t="n">
        <f aca="false">'Tabela II'!M149</f>
        <v>0</v>
      </c>
      <c r="N106" s="617" t="n">
        <f aca="false">'Tabela II'!N149</f>
        <v>0</v>
      </c>
      <c r="O106" s="617" t="n">
        <f aca="false">'Tabela II'!O149</f>
        <v>0</v>
      </c>
      <c r="P106" s="617" t="n">
        <f aca="false">'Tabela II'!P149</f>
        <v>0</v>
      </c>
      <c r="Q106" s="617" t="n">
        <f aca="false">'Tabela II'!Q149</f>
        <v>0</v>
      </c>
      <c r="R106" s="617" t="n">
        <f aca="false">'Tabela II'!R149</f>
        <v>0</v>
      </c>
      <c r="S106" s="617" t="n">
        <f aca="false">'Tabela II'!S149</f>
        <v>0</v>
      </c>
      <c r="T106" s="617" t="n">
        <f aca="false">'Tabela II'!T149</f>
        <v>0</v>
      </c>
      <c r="U106" s="617" t="str">
        <f aca="false">'Tabela II'!U149</f>
        <v/>
      </c>
      <c r="V106" s="617" t="n">
        <f aca="false">'Tabela II'!V149</f>
        <v>0</v>
      </c>
      <c r="W106" s="617" t="str">
        <f aca="false">'Tabela II'!A149</f>
        <v>Sud 1</v>
      </c>
    </row>
    <row r="107" s="607" customFormat="true" ht="15" hidden="false" customHeight="false" outlineLevel="0" collapsed="false">
      <c r="A107" s="595" t="n">
        <f aca="false">'Tabela I'!$K$1</f>
        <v>2020</v>
      </c>
      <c r="B107" s="595" t="n">
        <f aca="false">'Tabela I'!$K$2</f>
        <v>0</v>
      </c>
      <c r="C107" s="616" t="n">
        <f aca="false">'Tabela II'!D148</f>
        <v>0</v>
      </c>
      <c r="D107" s="616" t="n">
        <f aca="false">'Tabela II'!C150</f>
        <v>0</v>
      </c>
      <c r="E107" s="616" t="n">
        <f aca="false">'Tabela II'!D150</f>
        <v>0</v>
      </c>
      <c r="F107" s="616" t="n">
        <f aca="false">'Tabela II'!E150</f>
        <v>0</v>
      </c>
      <c r="G107" s="616" t="n">
        <f aca="false">'Tabela II'!G150</f>
        <v>0</v>
      </c>
      <c r="H107" s="616" t="n">
        <f aca="false">'Tabela II'!H150</f>
        <v>0</v>
      </c>
      <c r="I107" s="616" t="n">
        <f aca="false">'Tabela II'!I150</f>
        <v>0</v>
      </c>
      <c r="J107" s="616" t="n">
        <f aca="false">'Tabela II'!J150</f>
        <v>0</v>
      </c>
      <c r="K107" s="616" t="n">
        <f aca="false">'Tabela II'!K150</f>
        <v>0</v>
      </c>
      <c r="L107" s="616" t="n">
        <f aca="false">'Tabela II'!L150</f>
        <v>0</v>
      </c>
      <c r="M107" s="616" t="n">
        <f aca="false">'Tabela II'!M150</f>
        <v>0</v>
      </c>
      <c r="N107" s="616" t="n">
        <f aca="false">'Tabela II'!N150</f>
        <v>0</v>
      </c>
      <c r="O107" s="616" t="n">
        <f aca="false">'Tabela II'!O150</f>
        <v>0</v>
      </c>
      <c r="P107" s="616" t="n">
        <f aca="false">'Tabela II'!P150</f>
        <v>0</v>
      </c>
      <c r="Q107" s="616" t="n">
        <f aca="false">'Tabela II'!Q150</f>
        <v>0</v>
      </c>
      <c r="R107" s="616" t="n">
        <f aca="false">'Tabela II'!R150</f>
        <v>0</v>
      </c>
      <c r="S107" s="616" t="n">
        <f aca="false">'Tabela II'!S150</f>
        <v>0</v>
      </c>
      <c r="T107" s="616" t="n">
        <f aca="false">'Tabela II'!T150</f>
        <v>0</v>
      </c>
      <c r="U107" s="616" t="str">
        <f aca="false">'Tabela II'!U150</f>
        <v/>
      </c>
      <c r="V107" s="616" t="n">
        <f aca="false">'Tabela II'!V150</f>
        <v>0</v>
      </c>
      <c r="W107" s="616" t="str">
        <f aca="false">'Tabela II'!A150</f>
        <v>Sud 2</v>
      </c>
    </row>
    <row r="108" s="607" customFormat="true" ht="15" hidden="false" customHeight="false" outlineLevel="0" collapsed="false">
      <c r="A108" s="595" t="n">
        <f aca="false">'Tabela I'!$K$1</f>
        <v>2020</v>
      </c>
      <c r="B108" s="595" t="n">
        <f aca="false">'Tabela I'!$K$2</f>
        <v>0</v>
      </c>
      <c r="C108" s="605" t="n">
        <f aca="false">'Tabela II'!D151</f>
        <v>0</v>
      </c>
      <c r="D108" s="614" t="n">
        <f aca="false">'Tabela II'!C152</f>
        <v>0</v>
      </c>
      <c r="E108" s="614" t="n">
        <f aca="false">'Tabela II'!D152</f>
        <v>0</v>
      </c>
      <c r="F108" s="614" t="n">
        <f aca="false">'Tabela II'!E152</f>
        <v>0</v>
      </c>
      <c r="G108" s="614" t="n">
        <f aca="false">'Tabela II'!G152</f>
        <v>0</v>
      </c>
      <c r="H108" s="614" t="n">
        <f aca="false">'Tabela II'!H152</f>
        <v>0</v>
      </c>
      <c r="I108" s="614" t="n">
        <f aca="false">'Tabela II'!I152</f>
        <v>0</v>
      </c>
      <c r="J108" s="614" t="n">
        <f aca="false">'Tabela II'!J152</f>
        <v>0</v>
      </c>
      <c r="K108" s="614" t="n">
        <f aca="false">'Tabela II'!K152</f>
        <v>0</v>
      </c>
      <c r="L108" s="614" t="n">
        <f aca="false">'Tabela II'!L152</f>
        <v>0</v>
      </c>
      <c r="M108" s="614" t="n">
        <f aca="false">'Tabela II'!M152</f>
        <v>0</v>
      </c>
      <c r="N108" s="614" t="n">
        <f aca="false">'Tabela II'!N152</f>
        <v>0</v>
      </c>
      <c r="O108" s="614" t="n">
        <f aca="false">'Tabela II'!O152</f>
        <v>0</v>
      </c>
      <c r="P108" s="614" t="n">
        <f aca="false">'Tabela II'!P152</f>
        <v>0</v>
      </c>
      <c r="Q108" s="614" t="n">
        <f aca="false">'Tabela II'!Q152</f>
        <v>0</v>
      </c>
      <c r="R108" s="614" t="n">
        <f aca="false">'Tabela II'!R152</f>
        <v>0</v>
      </c>
      <c r="S108" s="614" t="n">
        <f aca="false">'Tabela II'!S152</f>
        <v>0</v>
      </c>
      <c r="T108" s="614" t="n">
        <f aca="false">'Tabela II'!T152</f>
        <v>0</v>
      </c>
      <c r="U108" s="614" t="str">
        <f aca="false">'Tabela II'!U152</f>
        <v/>
      </c>
      <c r="V108" s="614" t="n">
        <f aca="false">'Tabela II'!V152</f>
        <v>0</v>
      </c>
      <c r="W108" s="614" t="str">
        <f aca="false">'Tabela II'!A152</f>
        <v>Sud 1</v>
      </c>
    </row>
    <row r="109" s="607" customFormat="true" ht="15" hidden="false" customHeight="false" outlineLevel="0" collapsed="false">
      <c r="A109" s="595" t="n">
        <f aca="false">'Tabela I'!$K$1</f>
        <v>2020</v>
      </c>
      <c r="B109" s="595" t="n">
        <f aca="false">'Tabela I'!$K$2</f>
        <v>0</v>
      </c>
      <c r="C109" s="605" t="n">
        <f aca="false">'Tabela II'!D151</f>
        <v>0</v>
      </c>
      <c r="D109" s="605" t="n">
        <f aca="false">'Tabela II'!C153</f>
        <v>0</v>
      </c>
      <c r="E109" s="605" t="n">
        <f aca="false">'Tabela II'!D153</f>
        <v>0</v>
      </c>
      <c r="F109" s="605" t="n">
        <f aca="false">'Tabela II'!E153</f>
        <v>0</v>
      </c>
      <c r="G109" s="605" t="n">
        <f aca="false">'Tabela II'!G153</f>
        <v>0</v>
      </c>
      <c r="H109" s="605" t="n">
        <f aca="false">'Tabela II'!H153</f>
        <v>0</v>
      </c>
      <c r="I109" s="605" t="n">
        <f aca="false">'Tabela II'!I153</f>
        <v>0</v>
      </c>
      <c r="J109" s="605" t="n">
        <f aca="false">'Tabela II'!J153</f>
        <v>0</v>
      </c>
      <c r="K109" s="605" t="n">
        <f aca="false">'Tabela II'!K153</f>
        <v>0</v>
      </c>
      <c r="L109" s="605" t="n">
        <f aca="false">'Tabela II'!L153</f>
        <v>0</v>
      </c>
      <c r="M109" s="605" t="n">
        <f aca="false">'Tabela II'!M153</f>
        <v>0</v>
      </c>
      <c r="N109" s="605" t="n">
        <f aca="false">'Tabela II'!N153</f>
        <v>0</v>
      </c>
      <c r="O109" s="605" t="n">
        <f aca="false">'Tabela II'!O153</f>
        <v>0</v>
      </c>
      <c r="P109" s="605" t="n">
        <f aca="false">'Tabela II'!P153</f>
        <v>0</v>
      </c>
      <c r="Q109" s="605" t="n">
        <f aca="false">'Tabela II'!Q153</f>
        <v>0</v>
      </c>
      <c r="R109" s="605" t="n">
        <f aca="false">'Tabela II'!R153</f>
        <v>0</v>
      </c>
      <c r="S109" s="605" t="n">
        <f aca="false">'Tabela II'!S153</f>
        <v>0</v>
      </c>
      <c r="T109" s="605" t="n">
        <f aca="false">'Tabela II'!T153</f>
        <v>0</v>
      </c>
      <c r="U109" s="605" t="str">
        <f aca="false">'Tabela II'!U153</f>
        <v/>
      </c>
      <c r="V109" s="605" t="n">
        <f aca="false">'Tabela II'!V153</f>
        <v>0</v>
      </c>
      <c r="W109" s="605" t="str">
        <f aca="false">'Tabela II'!A153</f>
        <v>Sud 2</v>
      </c>
    </row>
    <row r="110" s="607" customFormat="true" ht="15" hidden="false" customHeight="false" outlineLevel="0" collapsed="false">
      <c r="A110" s="595" t="n">
        <f aca="false">'Tabela I'!$K$1</f>
        <v>2020</v>
      </c>
      <c r="B110" s="595" t="n">
        <f aca="false">'Tabela I'!$K$2</f>
        <v>0</v>
      </c>
      <c r="C110" s="616" t="n">
        <f aca="false">'Tabela II'!D154</f>
        <v>0</v>
      </c>
      <c r="D110" s="617" t="n">
        <f aca="false">'Tabela II'!C155</f>
        <v>0</v>
      </c>
      <c r="E110" s="617" t="n">
        <f aca="false">'Tabela II'!D155</f>
        <v>0</v>
      </c>
      <c r="F110" s="617" t="n">
        <f aca="false">'Tabela II'!E155</f>
        <v>0</v>
      </c>
      <c r="G110" s="617" t="n">
        <f aca="false">'Tabela II'!G155</f>
        <v>0</v>
      </c>
      <c r="H110" s="617" t="n">
        <f aca="false">'Tabela II'!H155</f>
        <v>0</v>
      </c>
      <c r="I110" s="617" t="n">
        <f aca="false">'Tabela II'!I155</f>
        <v>0</v>
      </c>
      <c r="J110" s="617" t="n">
        <f aca="false">'Tabela II'!J155</f>
        <v>0</v>
      </c>
      <c r="K110" s="617" t="n">
        <f aca="false">'Tabela II'!K155</f>
        <v>0</v>
      </c>
      <c r="L110" s="617" t="n">
        <f aca="false">'Tabela II'!L155</f>
        <v>0</v>
      </c>
      <c r="M110" s="617" t="n">
        <f aca="false">'Tabela II'!M155</f>
        <v>0</v>
      </c>
      <c r="N110" s="617" t="n">
        <f aca="false">'Tabela II'!N155</f>
        <v>0</v>
      </c>
      <c r="O110" s="617" t="n">
        <f aca="false">'Tabela II'!O155</f>
        <v>0</v>
      </c>
      <c r="P110" s="617" t="n">
        <f aca="false">'Tabela II'!P155</f>
        <v>0</v>
      </c>
      <c r="Q110" s="617" t="n">
        <f aca="false">'Tabela II'!Q155</f>
        <v>0</v>
      </c>
      <c r="R110" s="617" t="n">
        <f aca="false">'Tabela II'!R155</f>
        <v>0</v>
      </c>
      <c r="S110" s="617" t="n">
        <f aca="false">'Tabela II'!S155</f>
        <v>0</v>
      </c>
      <c r="T110" s="617" t="n">
        <f aca="false">'Tabela II'!T155</f>
        <v>0</v>
      </c>
      <c r="U110" s="617" t="str">
        <f aca="false">'Tabela II'!U155</f>
        <v/>
      </c>
      <c r="V110" s="617" t="n">
        <f aca="false">'Tabela II'!V155</f>
        <v>0</v>
      </c>
      <c r="W110" s="617" t="str">
        <f aca="false">'Tabela II'!A155</f>
        <v>Sud 1</v>
      </c>
    </row>
    <row r="111" s="607" customFormat="true" ht="15" hidden="false" customHeight="false" outlineLevel="0" collapsed="false">
      <c r="A111" s="595" t="n">
        <f aca="false">'Tabela I'!$K$1</f>
        <v>2020</v>
      </c>
      <c r="B111" s="595" t="n">
        <f aca="false">'Tabela I'!$K$2</f>
        <v>0</v>
      </c>
      <c r="C111" s="616" t="n">
        <f aca="false">'Tabela II'!D154</f>
        <v>0</v>
      </c>
      <c r="D111" s="616" t="n">
        <f aca="false">'Tabela II'!C156</f>
        <v>0</v>
      </c>
      <c r="E111" s="616" t="n">
        <f aca="false">'Tabela II'!D156</f>
        <v>0</v>
      </c>
      <c r="F111" s="616" t="n">
        <f aca="false">'Tabela II'!E156</f>
        <v>0</v>
      </c>
      <c r="G111" s="616" t="n">
        <f aca="false">'Tabela II'!G156</f>
        <v>0</v>
      </c>
      <c r="H111" s="616" t="n">
        <f aca="false">'Tabela II'!H156</f>
        <v>0</v>
      </c>
      <c r="I111" s="616" t="n">
        <f aca="false">'Tabela II'!I156</f>
        <v>0</v>
      </c>
      <c r="J111" s="616" t="n">
        <f aca="false">'Tabela II'!J156</f>
        <v>0</v>
      </c>
      <c r="K111" s="616" t="n">
        <f aca="false">'Tabela II'!K156</f>
        <v>0</v>
      </c>
      <c r="L111" s="616" t="n">
        <f aca="false">'Tabela II'!L156</f>
        <v>0</v>
      </c>
      <c r="M111" s="616" t="n">
        <f aca="false">'Tabela II'!M156</f>
        <v>0</v>
      </c>
      <c r="N111" s="616" t="n">
        <f aca="false">'Tabela II'!N156</f>
        <v>0</v>
      </c>
      <c r="O111" s="616" t="n">
        <f aca="false">'Tabela II'!O156</f>
        <v>0</v>
      </c>
      <c r="P111" s="616" t="n">
        <f aca="false">'Tabela II'!P156</f>
        <v>0</v>
      </c>
      <c r="Q111" s="616" t="n">
        <f aca="false">'Tabela II'!Q156</f>
        <v>0</v>
      </c>
      <c r="R111" s="616" t="n">
        <f aca="false">'Tabela II'!R156</f>
        <v>0</v>
      </c>
      <c r="S111" s="616" t="n">
        <f aca="false">'Tabela II'!S156</f>
        <v>0</v>
      </c>
      <c r="T111" s="616" t="n">
        <f aca="false">'Tabela II'!T156</f>
        <v>0</v>
      </c>
      <c r="U111" s="616" t="str">
        <f aca="false">'Tabela II'!U156</f>
        <v/>
      </c>
      <c r="V111" s="616" t="n">
        <f aca="false">'Tabela II'!V156</f>
        <v>0</v>
      </c>
      <c r="W111" s="616" t="str">
        <f aca="false">'Tabela II'!A156</f>
        <v>Sud 2</v>
      </c>
    </row>
    <row r="112" s="607" customFormat="true" ht="15" hidden="false" customHeight="false" outlineLevel="0" collapsed="false">
      <c r="A112" s="595" t="n">
        <f aca="false">'Tabela I'!$K$1</f>
        <v>2020</v>
      </c>
      <c r="B112" s="595" t="n">
        <f aca="false">'Tabela I'!$K$2</f>
        <v>0</v>
      </c>
      <c r="C112" s="605" t="n">
        <f aca="false">'Tabela II'!D157</f>
        <v>0</v>
      </c>
      <c r="D112" s="614" t="n">
        <f aca="false">'Tabela II'!C158</f>
        <v>0</v>
      </c>
      <c r="E112" s="614" t="n">
        <f aca="false">'Tabela II'!D158</f>
        <v>0</v>
      </c>
      <c r="F112" s="614" t="n">
        <f aca="false">'Tabela II'!E158</f>
        <v>0</v>
      </c>
      <c r="G112" s="614" t="n">
        <f aca="false">'Tabela II'!G158</f>
        <v>0</v>
      </c>
      <c r="H112" s="614" t="n">
        <f aca="false">'Tabela II'!H158</f>
        <v>0</v>
      </c>
      <c r="I112" s="614" t="n">
        <f aca="false">'Tabela II'!I158</f>
        <v>0</v>
      </c>
      <c r="J112" s="614" t="n">
        <f aca="false">'Tabela II'!J158</f>
        <v>0</v>
      </c>
      <c r="K112" s="614" t="n">
        <f aca="false">'Tabela II'!K158</f>
        <v>0</v>
      </c>
      <c r="L112" s="614" t="n">
        <f aca="false">'Tabela II'!L158</f>
        <v>0</v>
      </c>
      <c r="M112" s="614" t="n">
        <f aca="false">'Tabela II'!M158</f>
        <v>0</v>
      </c>
      <c r="N112" s="614" t="n">
        <f aca="false">'Tabela II'!N158</f>
        <v>0</v>
      </c>
      <c r="O112" s="614" t="n">
        <f aca="false">'Tabela II'!O158</f>
        <v>0</v>
      </c>
      <c r="P112" s="614" t="n">
        <f aca="false">'Tabela II'!P158</f>
        <v>0</v>
      </c>
      <c r="Q112" s="614" t="n">
        <f aca="false">'Tabela II'!Q158</f>
        <v>0</v>
      </c>
      <c r="R112" s="614" t="n">
        <f aca="false">'Tabela II'!R158</f>
        <v>0</v>
      </c>
      <c r="S112" s="614" t="n">
        <f aca="false">'Tabela II'!S158</f>
        <v>0</v>
      </c>
      <c r="T112" s="614" t="n">
        <f aca="false">'Tabela II'!T158</f>
        <v>0</v>
      </c>
      <c r="U112" s="614" t="str">
        <f aca="false">'Tabela II'!U158</f>
        <v/>
      </c>
      <c r="V112" s="614" t="n">
        <f aca="false">'Tabela II'!V158</f>
        <v>0</v>
      </c>
      <c r="W112" s="614" t="str">
        <f aca="false">'Tabela II'!A158</f>
        <v>Sud 1</v>
      </c>
    </row>
    <row r="113" s="607" customFormat="true" ht="15" hidden="false" customHeight="false" outlineLevel="0" collapsed="false">
      <c r="A113" s="595" t="n">
        <f aca="false">'Tabela I'!$K$1</f>
        <v>2020</v>
      </c>
      <c r="B113" s="595" t="n">
        <f aca="false">'Tabela I'!$K$2</f>
        <v>0</v>
      </c>
      <c r="C113" s="605" t="n">
        <f aca="false">'Tabela II'!D157</f>
        <v>0</v>
      </c>
      <c r="D113" s="605" t="n">
        <f aca="false">'Tabela II'!C159</f>
        <v>0</v>
      </c>
      <c r="E113" s="605" t="n">
        <f aca="false">'Tabela II'!D159</f>
        <v>0</v>
      </c>
      <c r="F113" s="605" t="n">
        <f aca="false">'Tabela II'!E159</f>
        <v>0</v>
      </c>
      <c r="G113" s="605" t="n">
        <f aca="false">'Tabela II'!G159</f>
        <v>0</v>
      </c>
      <c r="H113" s="605" t="n">
        <f aca="false">'Tabela II'!H159</f>
        <v>0</v>
      </c>
      <c r="I113" s="605" t="n">
        <f aca="false">'Tabela II'!I159</f>
        <v>0</v>
      </c>
      <c r="J113" s="605" t="n">
        <f aca="false">'Tabela II'!J159</f>
        <v>0</v>
      </c>
      <c r="K113" s="605" t="n">
        <f aca="false">'Tabela II'!K159</f>
        <v>0</v>
      </c>
      <c r="L113" s="605" t="n">
        <f aca="false">'Tabela II'!L159</f>
        <v>0</v>
      </c>
      <c r="M113" s="605" t="n">
        <f aca="false">'Tabela II'!M159</f>
        <v>0</v>
      </c>
      <c r="N113" s="605" t="n">
        <f aca="false">'Tabela II'!N159</f>
        <v>0</v>
      </c>
      <c r="O113" s="605" t="n">
        <f aca="false">'Tabela II'!O159</f>
        <v>0</v>
      </c>
      <c r="P113" s="605" t="n">
        <f aca="false">'Tabela II'!P159</f>
        <v>0</v>
      </c>
      <c r="Q113" s="605" t="n">
        <f aca="false">'Tabela II'!Q159</f>
        <v>0</v>
      </c>
      <c r="R113" s="605" t="n">
        <f aca="false">'Tabela II'!R159</f>
        <v>0</v>
      </c>
      <c r="S113" s="605" t="n">
        <f aca="false">'Tabela II'!S159</f>
        <v>0</v>
      </c>
      <c r="T113" s="605" t="n">
        <f aca="false">'Tabela II'!T159</f>
        <v>0</v>
      </c>
      <c r="U113" s="605" t="str">
        <f aca="false">'Tabela II'!U159</f>
        <v/>
      </c>
      <c r="V113" s="605" t="n">
        <f aca="false">'Tabela II'!V159</f>
        <v>0</v>
      </c>
      <c r="W113" s="605" t="str">
        <f aca="false">'Tabela II'!A159</f>
        <v>Sud 2</v>
      </c>
    </row>
    <row r="114" s="607" customFormat="true" ht="15" hidden="false" customHeight="false" outlineLevel="0" collapsed="false">
      <c r="A114" s="595" t="n">
        <f aca="false">'Tabela I'!$K$1</f>
        <v>2020</v>
      </c>
      <c r="B114" s="595" t="n">
        <f aca="false">'Tabela I'!$K$2</f>
        <v>0</v>
      </c>
      <c r="C114" s="616" t="n">
        <f aca="false">'Tabela II'!D160</f>
        <v>0</v>
      </c>
      <c r="D114" s="617" t="n">
        <f aca="false">'Tabela II'!C161</f>
        <v>0</v>
      </c>
      <c r="E114" s="617" t="n">
        <f aca="false">'Tabela II'!D161</f>
        <v>0</v>
      </c>
      <c r="F114" s="617" t="n">
        <f aca="false">'Tabela II'!E161</f>
        <v>0</v>
      </c>
      <c r="G114" s="617" t="n">
        <f aca="false">'Tabela II'!G161</f>
        <v>0</v>
      </c>
      <c r="H114" s="617" t="n">
        <f aca="false">'Tabela II'!H161</f>
        <v>0</v>
      </c>
      <c r="I114" s="617" t="n">
        <f aca="false">'Tabela II'!I161</f>
        <v>0</v>
      </c>
      <c r="J114" s="617" t="n">
        <f aca="false">'Tabela II'!J161</f>
        <v>0</v>
      </c>
      <c r="K114" s="617" t="n">
        <f aca="false">'Tabela II'!K161</f>
        <v>0</v>
      </c>
      <c r="L114" s="617" t="n">
        <f aca="false">'Tabela II'!L161</f>
        <v>0</v>
      </c>
      <c r="M114" s="617" t="n">
        <f aca="false">'Tabela II'!M161</f>
        <v>0</v>
      </c>
      <c r="N114" s="617" t="n">
        <f aca="false">'Tabela II'!N161</f>
        <v>0</v>
      </c>
      <c r="O114" s="617" t="n">
        <f aca="false">'Tabela II'!O161</f>
        <v>0</v>
      </c>
      <c r="P114" s="617" t="n">
        <f aca="false">'Tabela II'!P161</f>
        <v>0</v>
      </c>
      <c r="Q114" s="617" t="n">
        <f aca="false">'Tabela II'!Q161</f>
        <v>0</v>
      </c>
      <c r="R114" s="617" t="n">
        <f aca="false">'Tabela II'!R161</f>
        <v>0</v>
      </c>
      <c r="S114" s="617" t="n">
        <f aca="false">'Tabela II'!S161</f>
        <v>0</v>
      </c>
      <c r="T114" s="617" t="n">
        <f aca="false">'Tabela II'!T161</f>
        <v>0</v>
      </c>
      <c r="U114" s="617" t="str">
        <f aca="false">'Tabela II'!U161</f>
        <v/>
      </c>
      <c r="V114" s="617" t="n">
        <f aca="false">'Tabela II'!V161</f>
        <v>0</v>
      </c>
      <c r="W114" s="617" t="str">
        <f aca="false">'Tabela II'!A161</f>
        <v>Sud 1</v>
      </c>
    </row>
    <row r="115" s="607" customFormat="true" ht="15" hidden="false" customHeight="false" outlineLevel="0" collapsed="false">
      <c r="A115" s="595" t="n">
        <f aca="false">'Tabela I'!$K$1</f>
        <v>2020</v>
      </c>
      <c r="B115" s="595" t="n">
        <f aca="false">'Tabela I'!$K$2</f>
        <v>0</v>
      </c>
      <c r="C115" s="616" t="n">
        <f aca="false">'Tabela II'!D160</f>
        <v>0</v>
      </c>
      <c r="D115" s="616" t="n">
        <f aca="false">'Tabela II'!C162</f>
        <v>0</v>
      </c>
      <c r="E115" s="616" t="n">
        <f aca="false">'Tabela II'!D162</f>
        <v>0</v>
      </c>
      <c r="F115" s="616" t="n">
        <f aca="false">'Tabela II'!E162</f>
        <v>0</v>
      </c>
      <c r="G115" s="616" t="n">
        <f aca="false">'Tabela II'!G162</f>
        <v>0</v>
      </c>
      <c r="H115" s="616" t="n">
        <f aca="false">'Tabela II'!H162</f>
        <v>0</v>
      </c>
      <c r="I115" s="616" t="n">
        <f aca="false">'Tabela II'!I162</f>
        <v>0</v>
      </c>
      <c r="J115" s="616" t="n">
        <f aca="false">'Tabela II'!J162</f>
        <v>0</v>
      </c>
      <c r="K115" s="616" t="n">
        <f aca="false">'Tabela II'!K162</f>
        <v>0</v>
      </c>
      <c r="L115" s="616" t="n">
        <f aca="false">'Tabela II'!L162</f>
        <v>0</v>
      </c>
      <c r="M115" s="616" t="n">
        <f aca="false">'Tabela II'!M162</f>
        <v>0</v>
      </c>
      <c r="N115" s="616" t="n">
        <f aca="false">'Tabela II'!N162</f>
        <v>0</v>
      </c>
      <c r="O115" s="616" t="n">
        <f aca="false">'Tabela II'!O162</f>
        <v>0</v>
      </c>
      <c r="P115" s="616" t="n">
        <f aca="false">'Tabela II'!P162</f>
        <v>0</v>
      </c>
      <c r="Q115" s="616" t="n">
        <f aca="false">'Tabela II'!Q162</f>
        <v>0</v>
      </c>
      <c r="R115" s="616" t="n">
        <f aca="false">'Tabela II'!R162</f>
        <v>0</v>
      </c>
      <c r="S115" s="616" t="n">
        <f aca="false">'Tabela II'!S162</f>
        <v>0</v>
      </c>
      <c r="T115" s="616" t="n">
        <f aca="false">'Tabela II'!T162</f>
        <v>0</v>
      </c>
      <c r="U115" s="616" t="str">
        <f aca="false">'Tabela II'!U162</f>
        <v/>
      </c>
      <c r="V115" s="616" t="n">
        <f aca="false">'Tabela II'!V162</f>
        <v>0</v>
      </c>
      <c r="W115" s="616" t="str">
        <f aca="false">'Tabela II'!A162</f>
        <v>Sud 2</v>
      </c>
    </row>
    <row r="116" s="607" customFormat="true" ht="15" hidden="false" customHeight="false" outlineLevel="0" collapsed="false">
      <c r="A116" s="595" t="n">
        <f aca="false">'Tabela I'!$K$1</f>
        <v>2020</v>
      </c>
      <c r="B116" s="595" t="n">
        <f aca="false">'Tabela I'!$K$2</f>
        <v>0</v>
      </c>
      <c r="C116" s="605" t="n">
        <f aca="false">'Tabela II'!D163</f>
        <v>0</v>
      </c>
      <c r="D116" s="614" t="n">
        <f aca="false">'Tabela II'!C164</f>
        <v>0</v>
      </c>
      <c r="E116" s="614" t="n">
        <f aca="false">'Tabela II'!D164</f>
        <v>0</v>
      </c>
      <c r="F116" s="614" t="n">
        <f aca="false">'Tabela II'!E164</f>
        <v>0</v>
      </c>
      <c r="G116" s="614" t="n">
        <f aca="false">'Tabela II'!G164</f>
        <v>0</v>
      </c>
      <c r="H116" s="614" t="n">
        <f aca="false">'Tabela II'!H164</f>
        <v>0</v>
      </c>
      <c r="I116" s="614" t="n">
        <f aca="false">'Tabela II'!I164</f>
        <v>0</v>
      </c>
      <c r="J116" s="614" t="n">
        <f aca="false">'Tabela II'!J164</f>
        <v>0</v>
      </c>
      <c r="K116" s="614" t="n">
        <f aca="false">'Tabela II'!K164</f>
        <v>0</v>
      </c>
      <c r="L116" s="614" t="n">
        <f aca="false">'Tabela II'!L164</f>
        <v>0</v>
      </c>
      <c r="M116" s="614" t="n">
        <f aca="false">'Tabela II'!M164</f>
        <v>0</v>
      </c>
      <c r="N116" s="614" t="n">
        <f aca="false">'Tabela II'!N164</f>
        <v>0</v>
      </c>
      <c r="O116" s="614" t="n">
        <f aca="false">'Tabela II'!O164</f>
        <v>0</v>
      </c>
      <c r="P116" s="614" t="n">
        <f aca="false">'Tabela II'!P164</f>
        <v>0</v>
      </c>
      <c r="Q116" s="614" t="n">
        <f aca="false">'Tabela II'!Q164</f>
        <v>0</v>
      </c>
      <c r="R116" s="614" t="n">
        <f aca="false">'Tabela II'!R164</f>
        <v>0</v>
      </c>
      <c r="S116" s="614" t="n">
        <f aca="false">'Tabela II'!S164</f>
        <v>0</v>
      </c>
      <c r="T116" s="614" t="n">
        <f aca="false">'Tabela II'!T164</f>
        <v>0</v>
      </c>
      <c r="U116" s="614" t="str">
        <f aca="false">'Tabela II'!U164</f>
        <v/>
      </c>
      <c r="V116" s="614" t="n">
        <f aca="false">'Tabela II'!V164</f>
        <v>0</v>
      </c>
      <c r="W116" s="614" t="str">
        <f aca="false">'Tabela II'!A164</f>
        <v>Sud 1</v>
      </c>
    </row>
    <row r="117" s="607" customFormat="true" ht="15" hidden="false" customHeight="false" outlineLevel="0" collapsed="false">
      <c r="A117" s="595" t="n">
        <f aca="false">'Tabela I'!$K$1</f>
        <v>2020</v>
      </c>
      <c r="B117" s="595" t="n">
        <f aca="false">'Tabela I'!$K$2</f>
        <v>0</v>
      </c>
      <c r="C117" s="605" t="n">
        <f aca="false">'Tabela II'!D163</f>
        <v>0</v>
      </c>
      <c r="D117" s="605" t="n">
        <f aca="false">'Tabela II'!C165</f>
        <v>0</v>
      </c>
      <c r="E117" s="605" t="n">
        <f aca="false">'Tabela II'!D165</f>
        <v>0</v>
      </c>
      <c r="F117" s="605" t="n">
        <f aca="false">'Tabela II'!E165</f>
        <v>0</v>
      </c>
      <c r="G117" s="605" t="n">
        <f aca="false">'Tabela II'!G165</f>
        <v>0</v>
      </c>
      <c r="H117" s="605" t="n">
        <f aca="false">'Tabela II'!H165</f>
        <v>0</v>
      </c>
      <c r="I117" s="605" t="n">
        <f aca="false">'Tabela II'!I165</f>
        <v>0</v>
      </c>
      <c r="J117" s="605" t="n">
        <f aca="false">'Tabela II'!J165</f>
        <v>0</v>
      </c>
      <c r="K117" s="605" t="n">
        <f aca="false">'Tabela II'!K165</f>
        <v>0</v>
      </c>
      <c r="L117" s="605" t="n">
        <f aca="false">'Tabela II'!L165</f>
        <v>0</v>
      </c>
      <c r="M117" s="605" t="n">
        <f aca="false">'Tabela II'!M165</f>
        <v>0</v>
      </c>
      <c r="N117" s="605" t="n">
        <f aca="false">'Tabela II'!N165</f>
        <v>0</v>
      </c>
      <c r="O117" s="605" t="n">
        <f aca="false">'Tabela II'!O165</f>
        <v>0</v>
      </c>
      <c r="P117" s="605" t="n">
        <f aca="false">'Tabela II'!P165</f>
        <v>0</v>
      </c>
      <c r="Q117" s="605" t="n">
        <f aca="false">'Tabela II'!Q165</f>
        <v>0</v>
      </c>
      <c r="R117" s="605" t="n">
        <f aca="false">'Tabela II'!R165</f>
        <v>0</v>
      </c>
      <c r="S117" s="605" t="n">
        <f aca="false">'Tabela II'!S165</f>
        <v>0</v>
      </c>
      <c r="T117" s="605" t="n">
        <f aca="false">'Tabela II'!T165</f>
        <v>0</v>
      </c>
      <c r="U117" s="605" t="str">
        <f aca="false">'Tabela II'!U165</f>
        <v/>
      </c>
      <c r="V117" s="605" t="n">
        <f aca="false">'Tabela II'!V165</f>
        <v>0</v>
      </c>
      <c r="W117" s="605" t="str">
        <f aca="false">'Tabela II'!A165</f>
        <v>Sud 2</v>
      </c>
    </row>
    <row r="118" s="607" customFormat="true" ht="15" hidden="false" customHeight="false" outlineLevel="0" collapsed="false">
      <c r="A118" s="595" t="n">
        <f aca="false">'Tabela I'!$K$1</f>
        <v>2020</v>
      </c>
      <c r="B118" s="595" t="n">
        <f aca="false">'Tabela I'!$K$2</f>
        <v>0</v>
      </c>
      <c r="C118" s="616" t="n">
        <f aca="false">'Tabela II'!D166</f>
        <v>0</v>
      </c>
      <c r="D118" s="617" t="n">
        <f aca="false">'Tabela II'!C167</f>
        <v>0</v>
      </c>
      <c r="E118" s="617" t="n">
        <f aca="false">'Tabela II'!D167</f>
        <v>0</v>
      </c>
      <c r="F118" s="617" t="n">
        <f aca="false">'Tabela II'!E167</f>
        <v>0</v>
      </c>
      <c r="G118" s="617" t="n">
        <f aca="false">'Tabela II'!G167</f>
        <v>0</v>
      </c>
      <c r="H118" s="617" t="n">
        <f aca="false">'Tabela II'!H167</f>
        <v>0</v>
      </c>
      <c r="I118" s="617" t="n">
        <f aca="false">'Tabela II'!I167</f>
        <v>0</v>
      </c>
      <c r="J118" s="617" t="n">
        <f aca="false">'Tabela II'!J167</f>
        <v>0</v>
      </c>
      <c r="K118" s="617" t="n">
        <f aca="false">'Tabela II'!K167</f>
        <v>0</v>
      </c>
      <c r="L118" s="617" t="n">
        <f aca="false">'Tabela II'!L167</f>
        <v>0</v>
      </c>
      <c r="M118" s="617" t="n">
        <f aca="false">'Tabela II'!M167</f>
        <v>0</v>
      </c>
      <c r="N118" s="617" t="n">
        <f aca="false">'Tabela II'!N167</f>
        <v>0</v>
      </c>
      <c r="O118" s="617" t="n">
        <f aca="false">'Tabela II'!O167</f>
        <v>0</v>
      </c>
      <c r="P118" s="617" t="n">
        <f aca="false">'Tabela II'!P167</f>
        <v>0</v>
      </c>
      <c r="Q118" s="617" t="n">
        <f aca="false">'Tabela II'!Q167</f>
        <v>0</v>
      </c>
      <c r="R118" s="617" t="n">
        <f aca="false">'Tabela II'!R167</f>
        <v>0</v>
      </c>
      <c r="S118" s="617" t="n">
        <f aca="false">'Tabela II'!S167</f>
        <v>0</v>
      </c>
      <c r="T118" s="617" t="n">
        <f aca="false">'Tabela II'!T167</f>
        <v>0</v>
      </c>
      <c r="U118" s="617" t="str">
        <f aca="false">'Tabela II'!U167</f>
        <v/>
      </c>
      <c r="V118" s="617" t="n">
        <f aca="false">'Tabela II'!V167</f>
        <v>0</v>
      </c>
      <c r="W118" s="617" t="str">
        <f aca="false">'Tabela II'!A167</f>
        <v>Sud 1</v>
      </c>
    </row>
    <row r="119" s="607" customFormat="true" ht="15" hidden="false" customHeight="false" outlineLevel="0" collapsed="false">
      <c r="A119" s="595" t="n">
        <f aca="false">'Tabela I'!$K$1</f>
        <v>2020</v>
      </c>
      <c r="B119" s="595" t="n">
        <f aca="false">'Tabela I'!$K$2</f>
        <v>0</v>
      </c>
      <c r="C119" s="616" t="n">
        <f aca="false">'Tabela II'!D166</f>
        <v>0</v>
      </c>
      <c r="D119" s="616" t="n">
        <f aca="false">'Tabela II'!C168</f>
        <v>0</v>
      </c>
      <c r="E119" s="616" t="n">
        <f aca="false">'Tabela II'!D168</f>
        <v>0</v>
      </c>
      <c r="F119" s="616" t="n">
        <f aca="false">'Tabela II'!E168</f>
        <v>0</v>
      </c>
      <c r="G119" s="616" t="n">
        <f aca="false">'Tabela II'!G168</f>
        <v>0</v>
      </c>
      <c r="H119" s="616" t="n">
        <f aca="false">'Tabela II'!H168</f>
        <v>0</v>
      </c>
      <c r="I119" s="616" t="n">
        <f aca="false">'Tabela II'!I168</f>
        <v>0</v>
      </c>
      <c r="J119" s="616" t="n">
        <f aca="false">'Tabela II'!J168</f>
        <v>0</v>
      </c>
      <c r="K119" s="616" t="n">
        <f aca="false">'Tabela II'!K168</f>
        <v>0</v>
      </c>
      <c r="L119" s="616" t="n">
        <f aca="false">'Tabela II'!L168</f>
        <v>0</v>
      </c>
      <c r="M119" s="616" t="n">
        <f aca="false">'Tabela II'!M168</f>
        <v>0</v>
      </c>
      <c r="N119" s="616" t="n">
        <f aca="false">'Tabela II'!N168</f>
        <v>0</v>
      </c>
      <c r="O119" s="616" t="n">
        <f aca="false">'Tabela II'!O168</f>
        <v>0</v>
      </c>
      <c r="P119" s="616" t="n">
        <f aca="false">'Tabela II'!P168</f>
        <v>0</v>
      </c>
      <c r="Q119" s="616" t="n">
        <f aca="false">'Tabela II'!Q168</f>
        <v>0</v>
      </c>
      <c r="R119" s="616" t="n">
        <f aca="false">'Tabela II'!R168</f>
        <v>0</v>
      </c>
      <c r="S119" s="616" t="n">
        <f aca="false">'Tabela II'!S168</f>
        <v>0</v>
      </c>
      <c r="T119" s="616" t="n">
        <f aca="false">'Tabela II'!T168</f>
        <v>0</v>
      </c>
      <c r="U119" s="616" t="str">
        <f aca="false">'Tabela II'!U168</f>
        <v/>
      </c>
      <c r="V119" s="616" t="n">
        <f aca="false">'Tabela II'!V168</f>
        <v>0</v>
      </c>
      <c r="W119" s="616" t="str">
        <f aca="false">'Tabela II'!A168</f>
        <v>Sud 2</v>
      </c>
    </row>
  </sheetData>
  <sheetProtection sheet="true" password="ccf6" objects="true" scenarios="true"/>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261</TotalTime>
  <Application>LibreOffice/6.3.4.2$Windows_X86_64 LibreOffice_project/60da17e045e08f1793c57c00ba83cdfce946d0aa</Application>
  <Company>VSTV</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2005-11-18T09:59:06Z</dcterms:created>
  <dc:creator>Radinka Lucic</dc:creator>
  <dc:description/>
  <dc:language>hr-BA</dc:language>
  <cp:lastModifiedBy/>
  <cp:lastPrinted>2015-12-28T10:51:18Z</cp:lastPrinted>
  <dcterms:modified xsi:type="dcterms:W3CDTF">2021-01-28T14:27:38Z</dcterms:modified>
  <cp:revision>11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VSTV</vt:lpwstr>
  </property>
  <property fmtid="{D5CDD505-2E9C-101B-9397-08002B2CF9AE}" pid="4" name="DocSecurity">
    <vt:i4>0</vt:i4>
  </property>
  <property fmtid="{D5CDD505-2E9C-101B-9397-08002B2CF9AE}" pid="5" name="HyperlinksChanged">
    <vt:bool>0</vt:bool>
  </property>
  <property fmtid="{D5CDD505-2E9C-101B-9397-08002B2CF9AE}" pid="6" name="Internal">
    <vt:lpwstr>TITUS_3</vt:lpwstr>
  </property>
  <property fmtid="{D5CDD505-2E9C-101B-9397-08002B2CF9AE}" pid="7" name="LinksUpToDate">
    <vt:bool>0</vt:bool>
  </property>
  <property fmtid="{D5CDD505-2E9C-101B-9397-08002B2CF9AE}" pid="8" name="ScaleCrop">
    <vt:bool>0</vt:bool>
  </property>
  <property fmtid="{D5CDD505-2E9C-101B-9397-08002B2CF9AE}" pid="9" name="ShareDoc">
    <vt:bool>0</vt:bool>
  </property>
  <property fmtid="{D5CDD505-2E9C-101B-9397-08002B2CF9AE}" pid="10" name="TitusGUID">
    <vt:lpwstr>176fdec4-6084-45ea-afe6-15f90bc040e9</vt:lpwstr>
  </property>
</Properties>
</file>